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570" windowHeight="11010" activeTab="0"/>
  </bookViews>
  <sheets>
    <sheet name="ZK-07-2017-09, př. 2a" sheetId="1" r:id="rId1"/>
    <sheet name="ZK-07-2017-09, př. 2a, str.2" sheetId="2" r:id="rId2"/>
  </sheets>
  <definedNames/>
  <calcPr fullCalcOnLoad="1"/>
</workbook>
</file>

<file path=xl/sharedStrings.xml><?xml version="1.0" encoding="utf-8"?>
<sst xmlns="http://schemas.openxmlformats.org/spreadsheetml/2006/main" count="153" uniqueCount="88">
  <si>
    <t>Kraj</t>
  </si>
  <si>
    <t>Počet obyvatel</t>
  </si>
  <si>
    <t xml:space="preserve">změna </t>
  </si>
  <si>
    <t>změna</t>
  </si>
  <si>
    <t>Praha</t>
  </si>
  <si>
    <t xml:space="preserve">Středočeský </t>
  </si>
  <si>
    <t>Jihočeský</t>
  </si>
  <si>
    <t>Plzeňský</t>
  </si>
  <si>
    <t>Karlovarský</t>
  </si>
  <si>
    <t>Ústecký</t>
  </si>
  <si>
    <t>Liberecký</t>
  </si>
  <si>
    <t>Pardubický</t>
  </si>
  <si>
    <t>Jihomoravský</t>
  </si>
  <si>
    <t>Olomoucký</t>
  </si>
  <si>
    <t>Moravskoslezský</t>
  </si>
  <si>
    <t>Zlínský</t>
  </si>
  <si>
    <t>Vysočina</t>
  </si>
  <si>
    <t>Královehradecký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</si>
  <si>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</si>
  <si>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</si>
  <si>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</si>
  <si>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</si>
  <si>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</si>
  <si>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</si>
  <si>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</si>
  <si>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</si>
  <si>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</si>
  <si>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</si>
  <si>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</si>
  <si>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</si>
  <si>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</si>
  <si>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</si>
  <si>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pořadí </t>
  </si>
  <si>
    <t>index</t>
  </si>
  <si>
    <t>Havlíčkův Brod</t>
  </si>
  <si>
    <t>Jihlava</t>
  </si>
  <si>
    <t>Pelhřimov</t>
  </si>
  <si>
    <t>Třebíč</t>
  </si>
  <si>
    <t>Polná</t>
  </si>
  <si>
    <t>Telč</t>
  </si>
  <si>
    <t>Třešť</t>
  </si>
  <si>
    <t>Poř.</t>
  </si>
  <si>
    <t>obvodní oddělení</t>
  </si>
  <si>
    <t>absol.</t>
  </si>
  <si>
    <t>Bystřice n. Per.</t>
  </si>
  <si>
    <t>Hrotovice</t>
  </si>
  <si>
    <t>Humpolec</t>
  </si>
  <si>
    <t>Chotěboř</t>
  </si>
  <si>
    <t>15.</t>
  </si>
  <si>
    <t>Jemnice</t>
  </si>
  <si>
    <t>16.</t>
  </si>
  <si>
    <t>Kamenice n. Lip.</t>
  </si>
  <si>
    <t>Mor. Budějovice</t>
  </si>
  <si>
    <t>Náměšť n. Osl.</t>
  </si>
  <si>
    <t>Nové Město n. Mor.</t>
  </si>
  <si>
    <t>18.</t>
  </si>
  <si>
    <t>20.</t>
  </si>
  <si>
    <t>Pacov</t>
  </si>
  <si>
    <t>17.</t>
  </si>
  <si>
    <t>19.</t>
  </si>
  <si>
    <t>Světlá n. Sáz.</t>
  </si>
  <si>
    <t>Velké Meziříčí</t>
  </si>
  <si>
    <t>Žďár n. Sáz.</t>
  </si>
  <si>
    <t>Celkem</t>
  </si>
  <si>
    <t>ČR</t>
  </si>
  <si>
    <t>Zdroj: Policie ČR</t>
  </si>
  <si>
    <t>obyv.</t>
  </si>
  <si>
    <t>Bystřice nad Pernštejnem</t>
  </si>
  <si>
    <r>
      <t xml:space="preserve">Bezpečnostní analýza - příloha </t>
    </r>
    <r>
      <rPr>
        <sz val="11"/>
        <color indexed="8"/>
        <rFont val="Arial"/>
        <family val="2"/>
      </rPr>
      <t>(všechny údaje jsou k 30. 9.)</t>
    </r>
  </si>
  <si>
    <t>2015</t>
  </si>
  <si>
    <t>2016</t>
  </si>
  <si>
    <t>abs.</t>
  </si>
  <si>
    <t>Obvodní oddělení  2016</t>
  </si>
  <si>
    <t>index - přepočet na 1 000 obyvatel</t>
  </si>
  <si>
    <t>2017</t>
  </si>
  <si>
    <t>Tabulka č. 1: zatíženost krajů v roce 2017 v porovnání s rokem 2016</t>
  </si>
  <si>
    <t>16-17</t>
  </si>
  <si>
    <t>TČ absolutně</t>
  </si>
  <si>
    <t>TČ na 10 tis. obyv.</t>
  </si>
  <si>
    <t>16 - 17</t>
  </si>
  <si>
    <t>5.-7.</t>
  </si>
  <si>
    <t>Nové Město na Moravě</t>
  </si>
  <si>
    <t>Světlá nad Sázavou</t>
  </si>
  <si>
    <t>12.-13.</t>
  </si>
  <si>
    <t>12.-13</t>
  </si>
  <si>
    <t>Tabulka č. 2: Zatíženost obvodních oddělení Policie ČR v kraji Vysočina trestnou činností v roce 2017 - porovnání s rokem 2015, 2016 (k 30.9.)</t>
  </si>
  <si>
    <t>Počet stran: 2</t>
  </si>
  <si>
    <t>ZK-07-2017-09, př. 2a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</si>
</sst>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  <numFmt numFmtId="169" formatCode="[$-405]d\.\ mmmm\ yyyy"/>
    <numFmt numFmtId="170" formatCode="0.0"/>
    <numFmt numFmtId="171" formatCode="0.000"/>
    <numFmt numFmtId="172" formatCode="0.0000"/>
    <numFmt numFmtId="173" formatCode="0.00000"/>
    <numFmt numFmtId="174" formatCode="\$#,##0\ ;\(\$#,##0\)"/>
    <numFmt numFmtId="175" formatCode="0.000000"/>
    <numFmt numFmtId="176" formatCode="0.E+00"/>
    <numFmt numFmtId="177" formatCode="0.00000000"/>
    <numFmt numFmtId="178" formatCode="0.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2"/>
      <name val="System"/>
      <family val="2"/>
    </font>
    <font>
      <sz val="18"/>
      <name val="System"/>
      <family val="2"/>
    </font>
    <font>
      <sz val="8"/>
      <name val="System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17" borderId="0" applyNumberFormat="0" applyBorder="0" applyAlignment="0" applyProtection="0"/>
    <xf numFmtId="0" fontId="34" fillId="27" borderId="0" applyNumberFormat="0" applyBorder="0" applyAlignment="0" applyProtection="0"/>
    <xf numFmtId="0" fontId="4" fillId="19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33" borderId="0" applyNumberFormat="0" applyBorder="0" applyAlignment="0" applyProtection="0"/>
    <xf numFmtId="0" fontId="35" fillId="0" borderId="1" applyNumberFormat="0" applyFill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6" fillId="5" borderId="0" applyNumberFormat="0" applyBorder="0" applyAlignment="0" applyProtection="0"/>
    <xf numFmtId="0" fontId="38" fillId="35" borderId="3" applyNumberFormat="0" applyAlignment="0" applyProtection="0"/>
    <xf numFmtId="0" fontId="7" fillId="36" borderId="4" applyNumberFormat="0" applyAlignment="0" applyProtection="0"/>
    <xf numFmtId="44" fontId="0" fillId="0" borderId="0" applyFont="0" applyFill="0" applyBorder="0" applyAlignment="0" applyProtection="0"/>
    <xf numFmtId="174" fontId="2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8" fillId="0" borderId="6" applyNumberFormat="0" applyFill="0" applyAlignment="0" applyProtection="0"/>
    <xf numFmtId="0" fontId="40" fillId="0" borderId="7" applyNumberFormat="0" applyFill="0" applyAlignment="0" applyProtection="0"/>
    <xf numFmtId="0" fontId="9" fillId="0" borderId="8" applyNumberFormat="0" applyFill="0" applyAlignment="0" applyProtection="0"/>
    <xf numFmtId="0" fontId="41" fillId="0" borderId="9" applyNumberFormat="0" applyFill="0" applyAlignment="0" applyProtection="0"/>
    <xf numFmtId="0" fontId="1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2" fontId="2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13" fillId="0" borderId="14" applyNumberFormat="0" applyFill="0" applyAlignment="0" applyProtection="0"/>
    <xf numFmtId="0" fontId="46" fillId="41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42" borderId="15" applyNumberFormat="0" applyAlignment="0" applyProtection="0"/>
    <xf numFmtId="0" fontId="16" fillId="13" borderId="16" applyNumberFormat="0" applyAlignment="0" applyProtection="0"/>
    <xf numFmtId="0" fontId="49" fillId="43" borderId="15" applyNumberFormat="0" applyAlignment="0" applyProtection="0"/>
    <xf numFmtId="0" fontId="17" fillId="44" borderId="16" applyNumberFormat="0" applyAlignment="0" applyProtection="0"/>
    <xf numFmtId="0" fontId="50" fillId="43" borderId="17" applyNumberFormat="0" applyAlignment="0" applyProtection="0"/>
    <xf numFmtId="0" fontId="18" fillId="44" borderId="18" applyNumberFormat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4" fillId="46" borderId="0" applyNumberFormat="0" applyBorder="0" applyAlignment="0" applyProtection="0"/>
    <xf numFmtId="0" fontId="34" fillId="47" borderId="0" applyNumberFormat="0" applyBorder="0" applyAlignment="0" applyProtection="0"/>
    <xf numFmtId="0" fontId="4" fillId="48" borderId="0" applyNumberFormat="0" applyBorder="0" applyAlignment="0" applyProtection="0"/>
    <xf numFmtId="0" fontId="34" fillId="49" borderId="0" applyNumberFormat="0" applyBorder="0" applyAlignment="0" applyProtection="0"/>
    <xf numFmtId="0" fontId="4" fillId="50" borderId="0" applyNumberFormat="0" applyBorder="0" applyAlignment="0" applyProtection="0"/>
    <xf numFmtId="0" fontId="34" fillId="51" borderId="0" applyNumberFormat="0" applyBorder="0" applyAlignment="0" applyProtection="0"/>
    <xf numFmtId="0" fontId="4" fillId="29" borderId="0" applyNumberFormat="0" applyBorder="0" applyAlignment="0" applyProtection="0"/>
    <xf numFmtId="0" fontId="34" fillId="52" borderId="0" applyNumberFormat="0" applyBorder="0" applyAlignment="0" applyProtection="0"/>
    <xf numFmtId="0" fontId="4" fillId="31" borderId="0" applyNumberFormat="0" applyBorder="0" applyAlignment="0" applyProtection="0"/>
    <xf numFmtId="0" fontId="34" fillId="53" borderId="0" applyNumberFormat="0" applyBorder="0" applyAlignment="0" applyProtection="0"/>
    <xf numFmtId="0" fontId="4" fillId="54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/>
    </xf>
    <xf numFmtId="3" fontId="52" fillId="0" borderId="0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2" fillId="0" borderId="22" xfId="0" applyFont="1" applyBorder="1" applyAlignment="1">
      <alignment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24" xfId="0" applyFont="1" applyFill="1" applyBorder="1" applyAlignment="1">
      <alignment horizontal="center"/>
    </xf>
    <xf numFmtId="0" fontId="52" fillId="0" borderId="25" xfId="0" applyFont="1" applyFill="1" applyBorder="1" applyAlignment="1">
      <alignment horizontal="center"/>
    </xf>
    <xf numFmtId="0" fontId="52" fillId="0" borderId="26" xfId="0" applyFont="1" applyBorder="1" applyAlignment="1">
      <alignment/>
    </xf>
    <xf numFmtId="0" fontId="52" fillId="0" borderId="20" xfId="0" applyFont="1" applyFill="1" applyBorder="1" applyAlignment="1">
      <alignment/>
    </xf>
    <xf numFmtId="0" fontId="52" fillId="0" borderId="27" xfId="0" applyFont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28" xfId="0" applyFont="1" applyBorder="1" applyAlignment="1">
      <alignment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/>
    </xf>
    <xf numFmtId="0" fontId="52" fillId="0" borderId="31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3" xfId="0" applyFont="1" applyBorder="1" applyAlignment="1">
      <alignment/>
    </xf>
    <xf numFmtId="0" fontId="52" fillId="0" borderId="34" xfId="0" applyFont="1" applyBorder="1" applyAlignment="1">
      <alignment/>
    </xf>
    <xf numFmtId="0" fontId="53" fillId="0" borderId="35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3" fillId="0" borderId="37" xfId="0" applyFont="1" applyBorder="1" applyAlignment="1">
      <alignment horizontal="center"/>
    </xf>
    <xf numFmtId="0" fontId="53" fillId="0" borderId="26" xfId="0" applyFont="1" applyBorder="1" applyAlignment="1">
      <alignment/>
    </xf>
    <xf numFmtId="0" fontId="53" fillId="0" borderId="27" xfId="0" applyFont="1" applyBorder="1" applyAlignment="1">
      <alignment/>
    </xf>
    <xf numFmtId="0" fontId="53" fillId="0" borderId="38" xfId="0" applyFont="1" applyBorder="1" applyAlignment="1">
      <alignment/>
    </xf>
    <xf numFmtId="0" fontId="54" fillId="0" borderId="29" xfId="0" applyFont="1" applyBorder="1" applyAlignment="1">
      <alignment/>
    </xf>
    <xf numFmtId="0" fontId="53" fillId="0" borderId="28" xfId="0" applyFont="1" applyBorder="1" applyAlignment="1">
      <alignment/>
    </xf>
    <xf numFmtId="0" fontId="53" fillId="0" borderId="39" xfId="0" applyFont="1" applyBorder="1" applyAlignment="1">
      <alignment/>
    </xf>
    <xf numFmtId="0" fontId="0" fillId="0" borderId="0" xfId="0" applyBorder="1" applyAlignment="1">
      <alignment/>
    </xf>
    <xf numFmtId="49" fontId="52" fillId="0" borderId="0" xfId="0" applyNumberFormat="1" applyFont="1" applyBorder="1" applyAlignment="1">
      <alignment/>
    </xf>
    <xf numFmtId="0" fontId="0" fillId="0" borderId="0" xfId="0" applyAlignment="1">
      <alignment/>
    </xf>
    <xf numFmtId="170" fontId="0" fillId="0" borderId="0" xfId="0" applyNumberFormat="1" applyBorder="1" applyAlignment="1">
      <alignment horizontal="center"/>
    </xf>
    <xf numFmtId="0" fontId="53" fillId="0" borderId="22" xfId="0" applyFont="1" applyBorder="1" applyAlignment="1">
      <alignment/>
    </xf>
    <xf numFmtId="0" fontId="53" fillId="0" borderId="40" xfId="0" applyFont="1" applyBorder="1" applyAlignment="1">
      <alignment/>
    </xf>
    <xf numFmtId="0" fontId="53" fillId="0" borderId="23" xfId="0" applyFont="1" applyBorder="1" applyAlignment="1">
      <alignment/>
    </xf>
    <xf numFmtId="3" fontId="52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52" fillId="0" borderId="0" xfId="0" applyNumberFormat="1" applyFont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1" fontId="52" fillId="0" borderId="0" xfId="0" applyNumberFormat="1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53" fillId="0" borderId="41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 horizontal="center"/>
    </xf>
    <xf numFmtId="49" fontId="53" fillId="0" borderId="42" xfId="0" applyNumberFormat="1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43" xfId="0" applyFont="1" applyBorder="1" applyAlignment="1">
      <alignment horizontal="center"/>
    </xf>
    <xf numFmtId="3" fontId="53" fillId="0" borderId="44" xfId="0" applyNumberFormat="1" applyFont="1" applyBorder="1" applyAlignment="1">
      <alignment horizontal="center"/>
    </xf>
    <xf numFmtId="3" fontId="53" fillId="0" borderId="45" xfId="0" applyNumberFormat="1" applyFont="1" applyBorder="1" applyAlignment="1">
      <alignment horizontal="center"/>
    </xf>
    <xf numFmtId="3" fontId="53" fillId="0" borderId="46" xfId="0" applyNumberFormat="1" applyFont="1" applyBorder="1" applyAlignment="1">
      <alignment horizontal="center"/>
    </xf>
    <xf numFmtId="3" fontId="53" fillId="0" borderId="47" xfId="0" applyNumberFormat="1" applyFont="1" applyBorder="1" applyAlignment="1">
      <alignment horizontal="center"/>
    </xf>
    <xf numFmtId="3" fontId="53" fillId="0" borderId="24" xfId="0" applyNumberFormat="1" applyFont="1" applyBorder="1" applyAlignment="1">
      <alignment horizontal="center"/>
    </xf>
    <xf numFmtId="3" fontId="54" fillId="0" borderId="48" xfId="0" applyNumberFormat="1" applyFont="1" applyFill="1" applyBorder="1" applyAlignment="1">
      <alignment horizontal="center"/>
    </xf>
    <xf numFmtId="3" fontId="53" fillId="0" borderId="49" xfId="0" applyNumberFormat="1" applyFont="1" applyBorder="1" applyAlignment="1">
      <alignment horizontal="center"/>
    </xf>
    <xf numFmtId="3" fontId="53" fillId="0" borderId="50" xfId="0" applyNumberFormat="1" applyFont="1" applyBorder="1" applyAlignment="1">
      <alignment horizontal="center"/>
    </xf>
    <xf numFmtId="170" fontId="53" fillId="0" borderId="51" xfId="0" applyNumberFormat="1" applyFont="1" applyFill="1" applyBorder="1" applyAlignment="1">
      <alignment horizontal="center"/>
    </xf>
    <xf numFmtId="49" fontId="52" fillId="0" borderId="49" xfId="0" applyNumberFormat="1" applyFont="1" applyBorder="1" applyAlignment="1">
      <alignment horizontal="center"/>
    </xf>
    <xf numFmtId="0" fontId="52" fillId="0" borderId="52" xfId="0" applyFont="1" applyFill="1" applyBorder="1" applyAlignment="1">
      <alignment horizontal="center"/>
    </xf>
    <xf numFmtId="170" fontId="53" fillId="0" borderId="53" xfId="0" applyNumberFormat="1" applyFont="1" applyFill="1" applyBorder="1" applyAlignment="1">
      <alignment horizontal="center"/>
    </xf>
    <xf numFmtId="170" fontId="53" fillId="0" borderId="54" xfId="0" applyNumberFormat="1" applyFont="1" applyFill="1" applyBorder="1" applyAlignment="1">
      <alignment horizontal="center"/>
    </xf>
    <xf numFmtId="170" fontId="53" fillId="0" borderId="55" xfId="0" applyNumberFormat="1" applyFont="1" applyFill="1" applyBorder="1" applyAlignment="1">
      <alignment horizontal="center"/>
    </xf>
    <xf numFmtId="49" fontId="52" fillId="0" borderId="22" xfId="0" applyNumberFormat="1" applyFont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2" fillId="0" borderId="0" xfId="0" applyFont="1" applyFill="1" applyBorder="1" applyAlignment="1">
      <alignment horizontal="center"/>
    </xf>
    <xf numFmtId="0" fontId="57" fillId="0" borderId="56" xfId="0" applyFont="1" applyFill="1" applyBorder="1" applyAlignment="1">
      <alignment/>
    </xf>
    <xf numFmtId="49" fontId="52" fillId="0" borderId="56" xfId="0" applyNumberFormat="1" applyFont="1" applyBorder="1" applyAlignment="1">
      <alignment horizontal="center"/>
    </xf>
    <xf numFmtId="0" fontId="52" fillId="0" borderId="57" xfId="0" applyFont="1" applyFill="1" applyBorder="1" applyAlignment="1">
      <alignment horizontal="center"/>
    </xf>
    <xf numFmtId="1" fontId="52" fillId="0" borderId="58" xfId="0" applyNumberFormat="1" applyFont="1" applyFill="1" applyBorder="1" applyAlignment="1">
      <alignment horizontal="center"/>
    </xf>
    <xf numFmtId="1" fontId="52" fillId="0" borderId="3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53" fillId="0" borderId="51" xfId="0" applyNumberFormat="1" applyFont="1" applyBorder="1" applyAlignment="1">
      <alignment horizontal="center"/>
    </xf>
    <xf numFmtId="0" fontId="53" fillId="0" borderId="59" xfId="0" applyFont="1" applyBorder="1" applyAlignment="1">
      <alignment horizontal="center"/>
    </xf>
    <xf numFmtId="3" fontId="53" fillId="0" borderId="26" xfId="0" applyNumberFormat="1" applyFont="1" applyBorder="1" applyAlignment="1">
      <alignment horizontal="center"/>
    </xf>
    <xf numFmtId="3" fontId="53" fillId="0" borderId="34" xfId="0" applyNumberFormat="1" applyFont="1" applyBorder="1" applyAlignment="1">
      <alignment horizontal="center"/>
    </xf>
    <xf numFmtId="3" fontId="53" fillId="0" borderId="23" xfId="0" applyNumberFormat="1" applyFont="1" applyBorder="1" applyAlignment="1">
      <alignment horizontal="center"/>
    </xf>
    <xf numFmtId="3" fontId="54" fillId="0" borderId="29" xfId="0" applyNumberFormat="1" applyFont="1" applyFill="1" applyBorder="1" applyAlignment="1">
      <alignment horizontal="center"/>
    </xf>
    <xf numFmtId="3" fontId="53" fillId="0" borderId="27" xfId="0" applyNumberFormat="1" applyFont="1" applyBorder="1" applyAlignment="1">
      <alignment horizontal="center"/>
    </xf>
    <xf numFmtId="3" fontId="53" fillId="0" borderId="29" xfId="0" applyNumberFormat="1" applyFont="1" applyBorder="1" applyAlignment="1">
      <alignment horizontal="center"/>
    </xf>
    <xf numFmtId="3" fontId="53" fillId="0" borderId="54" xfId="0" applyNumberFormat="1" applyFont="1" applyBorder="1" applyAlignment="1">
      <alignment horizontal="center"/>
    </xf>
    <xf numFmtId="3" fontId="53" fillId="0" borderId="60" xfId="0" applyNumberFormat="1" applyFont="1" applyBorder="1" applyAlignment="1">
      <alignment horizontal="center"/>
    </xf>
    <xf numFmtId="49" fontId="53" fillId="0" borderId="61" xfId="0" applyNumberFormat="1" applyFont="1" applyBorder="1" applyAlignment="1">
      <alignment horizontal="center"/>
    </xf>
    <xf numFmtId="49" fontId="53" fillId="0" borderId="57" xfId="0" applyNumberFormat="1" applyFont="1" applyBorder="1" applyAlignment="1">
      <alignment horizontal="center"/>
    </xf>
    <xf numFmtId="14" fontId="53" fillId="0" borderId="25" xfId="0" applyNumberFormat="1" applyFont="1" applyBorder="1" applyAlignment="1">
      <alignment horizontal="center"/>
    </xf>
    <xf numFmtId="3" fontId="53" fillId="0" borderId="40" xfId="0" applyNumberFormat="1" applyFont="1" applyBorder="1" applyAlignment="1">
      <alignment horizontal="center"/>
    </xf>
    <xf numFmtId="3" fontId="53" fillId="0" borderId="53" xfId="0" applyNumberFormat="1" applyFont="1" applyBorder="1" applyAlignment="1">
      <alignment horizontal="center"/>
    </xf>
    <xf numFmtId="3" fontId="53" fillId="0" borderId="36" xfId="0" applyNumberFormat="1" applyFont="1" applyBorder="1" applyAlignment="1">
      <alignment horizontal="center"/>
    </xf>
    <xf numFmtId="3" fontId="53" fillId="0" borderId="0" xfId="0" applyNumberFormat="1" applyFont="1" applyBorder="1" applyAlignment="1">
      <alignment horizontal="center"/>
    </xf>
    <xf numFmtId="3" fontId="53" fillId="0" borderId="62" xfId="0" applyNumberFormat="1" applyFont="1" applyBorder="1" applyAlignment="1">
      <alignment horizontal="center"/>
    </xf>
    <xf numFmtId="3" fontId="54" fillId="0" borderId="55" xfId="0" applyNumberFormat="1" applyFont="1" applyFill="1" applyBorder="1" applyAlignment="1">
      <alignment horizontal="center"/>
    </xf>
    <xf numFmtId="3" fontId="53" fillId="0" borderId="63" xfId="0" applyNumberFormat="1" applyFont="1" applyBorder="1" applyAlignment="1">
      <alignment horizontal="center"/>
    </xf>
    <xf numFmtId="170" fontId="53" fillId="0" borderId="64" xfId="0" applyNumberFormat="1" applyFont="1" applyBorder="1" applyAlignment="1">
      <alignment horizontal="center"/>
    </xf>
    <xf numFmtId="49" fontId="53" fillId="0" borderId="65" xfId="0" applyNumberFormat="1" applyFont="1" applyBorder="1" applyAlignment="1">
      <alignment horizontal="center"/>
    </xf>
    <xf numFmtId="0" fontId="53" fillId="0" borderId="65" xfId="0" applyFont="1" applyBorder="1" applyAlignment="1">
      <alignment horizontal="center"/>
    </xf>
    <xf numFmtId="3" fontId="53" fillId="0" borderId="39" xfId="0" applyNumberFormat="1" applyFont="1" applyBorder="1" applyAlignment="1">
      <alignment horizontal="center"/>
    </xf>
    <xf numFmtId="3" fontId="53" fillId="0" borderId="55" xfId="0" applyNumberFormat="1" applyFont="1" applyBorder="1" applyAlignment="1">
      <alignment horizontal="center"/>
    </xf>
    <xf numFmtId="3" fontId="54" fillId="0" borderId="63" xfId="0" applyNumberFormat="1" applyFont="1" applyBorder="1" applyAlignment="1">
      <alignment horizontal="center"/>
    </xf>
    <xf numFmtId="170" fontId="54" fillId="0" borderId="55" xfId="0" applyNumberFormat="1" applyFont="1" applyFill="1" applyBorder="1" applyAlignment="1">
      <alignment horizontal="center"/>
    </xf>
    <xf numFmtId="3" fontId="53" fillId="0" borderId="48" xfId="0" applyNumberFormat="1" applyFont="1" applyBorder="1" applyAlignment="1">
      <alignment horizontal="center"/>
    </xf>
    <xf numFmtId="3" fontId="53" fillId="0" borderId="66" xfId="0" applyNumberFormat="1" applyFont="1" applyBorder="1" applyAlignment="1">
      <alignment horizontal="center"/>
    </xf>
    <xf numFmtId="3" fontId="54" fillId="0" borderId="48" xfId="0" applyNumberFormat="1" applyFont="1" applyBorder="1" applyAlignment="1">
      <alignment horizontal="center"/>
    </xf>
    <xf numFmtId="3" fontId="53" fillId="0" borderId="67" xfId="0" applyNumberFormat="1" applyFont="1" applyBorder="1" applyAlignment="1">
      <alignment horizontal="center"/>
    </xf>
    <xf numFmtId="49" fontId="53" fillId="0" borderId="37" xfId="0" applyNumberFormat="1" applyFont="1" applyBorder="1" applyAlignment="1">
      <alignment horizontal="center"/>
    </xf>
    <xf numFmtId="170" fontId="53" fillId="0" borderId="32" xfId="0" applyNumberFormat="1" applyFont="1" applyFill="1" applyBorder="1" applyAlignment="1">
      <alignment horizontal="center"/>
    </xf>
    <xf numFmtId="170" fontId="53" fillId="0" borderId="68" xfId="0" applyNumberFormat="1" applyFont="1" applyFill="1" applyBorder="1" applyAlignment="1">
      <alignment horizontal="center"/>
    </xf>
    <xf numFmtId="170" fontId="53" fillId="0" borderId="69" xfId="0" applyNumberFormat="1" applyFont="1" applyBorder="1" applyAlignment="1">
      <alignment horizontal="center"/>
    </xf>
    <xf numFmtId="170" fontId="53" fillId="0" borderId="33" xfId="0" applyNumberFormat="1" applyFont="1" applyFill="1" applyBorder="1" applyAlignment="1">
      <alignment horizontal="center"/>
    </xf>
    <xf numFmtId="170" fontId="53" fillId="0" borderId="34" xfId="0" applyNumberFormat="1" applyFont="1" applyBorder="1" applyAlignment="1">
      <alignment horizontal="center"/>
    </xf>
    <xf numFmtId="0" fontId="53" fillId="0" borderId="70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170" fontId="53" fillId="0" borderId="59" xfId="0" applyNumberFormat="1" applyFont="1" applyFill="1" applyBorder="1" applyAlignment="1">
      <alignment horizontal="center"/>
    </xf>
    <xf numFmtId="170" fontId="53" fillId="0" borderId="36" xfId="0" applyNumberFormat="1" applyFont="1" applyBorder="1" applyAlignment="1">
      <alignment horizontal="center"/>
    </xf>
    <xf numFmtId="0" fontId="53" fillId="0" borderId="71" xfId="0" applyFont="1" applyBorder="1" applyAlignment="1">
      <alignment horizontal="center"/>
    </xf>
    <xf numFmtId="170" fontId="53" fillId="0" borderId="72" xfId="0" applyNumberFormat="1" applyFont="1" applyBorder="1" applyAlignment="1">
      <alignment horizontal="center"/>
    </xf>
    <xf numFmtId="0" fontId="53" fillId="0" borderId="73" xfId="0" applyFont="1" applyBorder="1" applyAlignment="1">
      <alignment horizontal="center"/>
    </xf>
    <xf numFmtId="170" fontId="53" fillId="0" borderId="74" xfId="0" applyNumberFormat="1" applyFont="1" applyFill="1" applyBorder="1" applyAlignment="1">
      <alignment horizontal="center"/>
    </xf>
    <xf numFmtId="170" fontId="53" fillId="0" borderId="60" xfId="0" applyNumberFormat="1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170" fontId="54" fillId="0" borderId="72" xfId="0" applyNumberFormat="1" applyFont="1" applyFill="1" applyBorder="1" applyAlignment="1">
      <alignment horizontal="center"/>
    </xf>
    <xf numFmtId="170" fontId="54" fillId="0" borderId="63" xfId="0" applyNumberFormat="1" applyFont="1" applyBorder="1" applyAlignment="1">
      <alignment horizontal="center"/>
    </xf>
    <xf numFmtId="0" fontId="54" fillId="0" borderId="73" xfId="0" applyFont="1" applyFill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1" fontId="3" fillId="0" borderId="51" xfId="0" applyNumberFormat="1" applyFont="1" applyFill="1" applyBorder="1" applyAlignment="1">
      <alignment horizontal="center"/>
    </xf>
    <xf numFmtId="49" fontId="52" fillId="0" borderId="75" xfId="0" applyNumberFormat="1" applyFont="1" applyBorder="1" applyAlignment="1">
      <alignment horizontal="center"/>
    </xf>
    <xf numFmtId="49" fontId="52" fillId="0" borderId="69" xfId="0" applyNumberFormat="1" applyFont="1" applyBorder="1" applyAlignment="1">
      <alignment horizontal="center"/>
    </xf>
    <xf numFmtId="0" fontId="52" fillId="0" borderId="61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1" fontId="3" fillId="0" borderId="4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1" fontId="3" fillId="0" borderId="54" xfId="0" applyNumberFormat="1" applyFont="1" applyFill="1" applyBorder="1" applyAlignment="1">
      <alignment horizontal="center"/>
    </xf>
    <xf numFmtId="49" fontId="52" fillId="0" borderId="35" xfId="0" applyNumberFormat="1" applyFont="1" applyBorder="1" applyAlignment="1">
      <alignment horizontal="center"/>
    </xf>
    <xf numFmtId="1" fontId="3" fillId="0" borderId="53" xfId="0" applyNumberFormat="1" applyFont="1" applyFill="1" applyBorder="1" applyAlignment="1">
      <alignment horizontal="center"/>
    </xf>
    <xf numFmtId="0" fontId="52" fillId="0" borderId="56" xfId="0" applyFont="1" applyBorder="1" applyAlignment="1">
      <alignment horizontal="center"/>
    </xf>
    <xf numFmtId="0" fontId="52" fillId="0" borderId="75" xfId="0" applyFont="1" applyBorder="1" applyAlignment="1">
      <alignment horizontal="center"/>
    </xf>
    <xf numFmtId="0" fontId="52" fillId="0" borderId="76" xfId="0" applyFont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 vertical="top" wrapText="1"/>
    </xf>
    <xf numFmtId="170" fontId="2" fillId="0" borderId="39" xfId="0" applyNumberFormat="1" applyFont="1" applyFill="1" applyBorder="1" applyAlignment="1">
      <alignment horizontal="center" vertical="top" wrapText="1"/>
    </xf>
    <xf numFmtId="170" fontId="2" fillId="0" borderId="68" xfId="0" applyNumberFormat="1" applyFont="1" applyFill="1" applyBorder="1" applyAlignment="1">
      <alignment horizontal="center" vertical="top" wrapText="1"/>
    </xf>
    <xf numFmtId="170" fontId="2" fillId="0" borderId="35" xfId="0" applyNumberFormat="1" applyFont="1" applyFill="1" applyBorder="1" applyAlignment="1">
      <alignment horizontal="center" vertical="top" wrapText="1"/>
    </xf>
    <xf numFmtId="170" fontId="2" fillId="0" borderId="26" xfId="0" applyNumberFormat="1" applyFont="1" applyFill="1" applyBorder="1" applyAlignment="1">
      <alignment horizontal="center" vertical="top" wrapText="1"/>
    </xf>
    <xf numFmtId="170" fontId="2" fillId="0" borderId="34" xfId="0" applyNumberFormat="1" applyFont="1" applyFill="1" applyBorder="1" applyAlignment="1">
      <alignment horizontal="center" vertical="top" wrapText="1"/>
    </xf>
    <xf numFmtId="170" fontId="2" fillId="0" borderId="23" xfId="0" applyNumberFormat="1" applyFont="1" applyFill="1" applyBorder="1" applyAlignment="1">
      <alignment horizontal="center" vertical="top" wrapText="1"/>
    </xf>
    <xf numFmtId="170" fontId="2" fillId="0" borderId="66" xfId="0" applyNumberFormat="1" applyFont="1" applyFill="1" applyBorder="1" applyAlignment="1">
      <alignment horizontal="center" vertical="top" wrapText="1"/>
    </xf>
    <xf numFmtId="170" fontId="2" fillId="0" borderId="31" xfId="0" applyNumberFormat="1" applyFont="1" applyFill="1" applyBorder="1" applyAlignment="1">
      <alignment horizontal="center" vertical="top" wrapText="1"/>
    </xf>
    <xf numFmtId="170" fontId="24" fillId="0" borderId="24" xfId="0" applyNumberFormat="1" applyFont="1" applyFill="1" applyBorder="1" applyAlignment="1">
      <alignment horizontal="center" vertical="top" wrapText="1"/>
    </xf>
    <xf numFmtId="170" fontId="24" fillId="0" borderId="54" xfId="0" applyNumberFormat="1" applyFont="1" applyFill="1" applyBorder="1" applyAlignment="1">
      <alignment horizontal="center" vertical="top" wrapText="1"/>
    </xf>
    <xf numFmtId="0" fontId="26" fillId="0" borderId="29" xfId="0" applyFont="1" applyFill="1" applyBorder="1" applyAlignment="1">
      <alignment/>
    </xf>
    <xf numFmtId="3" fontId="55" fillId="0" borderId="29" xfId="0" applyNumberFormat="1" applyFont="1" applyBorder="1" applyAlignment="1">
      <alignment horizontal="center" wrapText="1"/>
    </xf>
    <xf numFmtId="3" fontId="55" fillId="0" borderId="48" xfId="0" applyNumberFormat="1" applyFont="1" applyBorder="1" applyAlignment="1">
      <alignment horizontal="center" wrapText="1"/>
    </xf>
    <xf numFmtId="3" fontId="55" fillId="0" borderId="63" xfId="0" applyNumberFormat="1" applyFont="1" applyBorder="1" applyAlignment="1">
      <alignment horizontal="center" wrapText="1"/>
    </xf>
    <xf numFmtId="49" fontId="55" fillId="0" borderId="72" xfId="0" applyNumberFormat="1" applyFont="1" applyBorder="1" applyAlignment="1">
      <alignment horizontal="center"/>
    </xf>
    <xf numFmtId="49" fontId="55" fillId="0" borderId="55" xfId="0" applyNumberFormat="1" applyFont="1" applyBorder="1" applyAlignment="1">
      <alignment horizontal="center"/>
    </xf>
    <xf numFmtId="1" fontId="55" fillId="0" borderId="64" xfId="0" applyNumberFormat="1" applyFont="1" applyFill="1" applyBorder="1" applyAlignment="1">
      <alignment horizontal="center"/>
    </xf>
    <xf numFmtId="0" fontId="52" fillId="0" borderId="57" xfId="0" applyFont="1" applyBorder="1" applyAlignment="1">
      <alignment/>
    </xf>
    <xf numFmtId="0" fontId="0" fillId="0" borderId="57" xfId="0" applyBorder="1" applyAlignment="1">
      <alignment/>
    </xf>
    <xf numFmtId="0" fontId="53" fillId="0" borderId="39" xfId="0" applyFont="1" applyBorder="1" applyAlignment="1">
      <alignment horizontal="center"/>
    </xf>
    <xf numFmtId="0" fontId="53" fillId="0" borderId="77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58" fillId="0" borderId="0" xfId="0" applyFont="1" applyAlignment="1">
      <alignment/>
    </xf>
    <xf numFmtId="0" fontId="52" fillId="0" borderId="0" xfId="0" applyFont="1" applyFill="1" applyBorder="1" applyAlignment="1">
      <alignment horizontal="center"/>
    </xf>
    <xf numFmtId="0" fontId="53" fillId="0" borderId="78" xfId="0" applyFont="1" applyBorder="1" applyAlignment="1">
      <alignment horizontal="center"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58" xfId="0" applyBorder="1" applyAlignment="1">
      <alignment/>
    </xf>
    <xf numFmtId="0" fontId="0" fillId="0" borderId="56" xfId="0" applyBorder="1" applyAlignment="1">
      <alignment/>
    </xf>
  </cellXfs>
  <cellStyles count="9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Datum" xfId="55"/>
    <cellStyle name="Finanční0" xfId="56"/>
    <cellStyle name="Hyperlink" xfId="57"/>
    <cellStyle name="Chybně" xfId="58"/>
    <cellStyle name="Chybně 2" xfId="59"/>
    <cellStyle name="Kontrolní buňka" xfId="60"/>
    <cellStyle name="Kontrolní buňka 2" xfId="61"/>
    <cellStyle name="Currency" xfId="62"/>
    <cellStyle name="Měna0" xfId="63"/>
    <cellStyle name="Currency [0]" xfId="64"/>
    <cellStyle name="Nadpis 1" xfId="65"/>
    <cellStyle name="Nadpis 1 2" xfId="66"/>
    <cellStyle name="Nadpis 2" xfId="67"/>
    <cellStyle name="Nadpis 2 2" xfId="68"/>
    <cellStyle name="Nadpis 3" xfId="69"/>
    <cellStyle name="Nadpis 3 2" xfId="70"/>
    <cellStyle name="Nadpis 4" xfId="71"/>
    <cellStyle name="Nadpis 4 2" xfId="72"/>
    <cellStyle name="Název" xfId="73"/>
    <cellStyle name="Název 2" xfId="74"/>
    <cellStyle name="Neutrální" xfId="75"/>
    <cellStyle name="Neutrální 2" xfId="76"/>
    <cellStyle name="Normální 2" xfId="77"/>
    <cellStyle name="Normální 3" xfId="78"/>
    <cellStyle name="Normální 4" xfId="79"/>
    <cellStyle name="Pevný" xfId="80"/>
    <cellStyle name="Followed Hyperlink" xfId="81"/>
    <cellStyle name="Poznámka" xfId="82"/>
    <cellStyle name="Poznámka 2" xfId="83"/>
    <cellStyle name="Percent" xfId="84"/>
    <cellStyle name="Propojená buňka" xfId="85"/>
    <cellStyle name="Propojená buňka 2" xfId="86"/>
    <cellStyle name="Správně" xfId="87"/>
    <cellStyle name="Správně 2" xfId="88"/>
    <cellStyle name="Text upozornění" xfId="89"/>
    <cellStyle name="Text upozornění 2" xfId="90"/>
    <cellStyle name="Vstup" xfId="91"/>
    <cellStyle name="Vstup 2" xfId="92"/>
    <cellStyle name="Výpočet" xfId="93"/>
    <cellStyle name="Výpočet 2" xfId="94"/>
    <cellStyle name="Výstup" xfId="95"/>
    <cellStyle name="Výstup 2" xfId="96"/>
    <cellStyle name="Vysvětlující text" xfId="97"/>
    <cellStyle name="Vysvětlující text 2" xfId="98"/>
    <cellStyle name="Záhlaví 1" xfId="99"/>
    <cellStyle name="Záhlaví 2" xfId="100"/>
    <cellStyle name="Zvýraznění 1" xfId="101"/>
    <cellStyle name="Zvýraznění 1 2" xfId="102"/>
    <cellStyle name="Zvýraznění 2" xfId="103"/>
    <cellStyle name="Zvýraznění 2 2" xfId="104"/>
    <cellStyle name="Zvýraznění 3" xfId="105"/>
    <cellStyle name="Zvýraznění 3 2" xfId="106"/>
    <cellStyle name="Zvýraznění 4" xfId="107"/>
    <cellStyle name="Zvýraznění 4 2" xfId="108"/>
    <cellStyle name="Zvýraznění 5" xfId="109"/>
    <cellStyle name="Zvýraznění 5 2" xfId="110"/>
    <cellStyle name="Zvýraznění 6" xfId="111"/>
    <cellStyle name="Zvýraznění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3" sqref="A3:K3"/>
    </sheetView>
  </sheetViews>
  <sheetFormatPr defaultColWidth="9.140625" defaultRowHeight="15"/>
  <cols>
    <col min="1" max="1" width="14.140625" style="0" customWidth="1"/>
    <col min="2" max="3" width="9.57421875" style="0" customWidth="1"/>
    <col min="4" max="4" width="7.57421875" style="0" customWidth="1"/>
    <col min="5" max="6" width="8.00390625" style="0" customWidth="1"/>
    <col min="7" max="9" width="7.00390625" style="0" customWidth="1"/>
    <col min="10" max="11" width="6.57421875" style="0" customWidth="1"/>
  </cols>
  <sheetData>
    <row r="1" spans="8:11" ht="15">
      <c r="H1" s="177" t="s">
        <v>87</v>
      </c>
      <c r="I1" s="177"/>
      <c r="J1" s="177"/>
      <c r="K1" s="177"/>
    </row>
    <row r="2" spans="8:11" ht="15">
      <c r="H2" s="177" t="s">
        <v>86</v>
      </c>
      <c r="I2" s="177"/>
      <c r="J2" s="177"/>
      <c r="K2" s="177"/>
    </row>
    <row r="3" spans="1:11" ht="15">
      <c r="A3" s="177" t="s">
        <v>68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5.75" thickBot="1">
      <c r="A4" s="172" t="s">
        <v>75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12" customHeight="1">
      <c r="A5" s="40"/>
      <c r="B5" s="174" t="s">
        <v>1</v>
      </c>
      <c r="C5" s="175"/>
      <c r="D5" s="179"/>
      <c r="E5" s="174" t="s">
        <v>77</v>
      </c>
      <c r="F5" s="175"/>
      <c r="G5" s="179"/>
      <c r="H5" s="174" t="s">
        <v>78</v>
      </c>
      <c r="I5" s="175"/>
      <c r="J5" s="176"/>
      <c r="K5" s="26" t="s">
        <v>32</v>
      </c>
    </row>
    <row r="6" spans="1:14" ht="14.25" customHeight="1">
      <c r="A6" s="41"/>
      <c r="B6" s="83"/>
      <c r="C6" s="57"/>
      <c r="D6" s="28" t="s">
        <v>3</v>
      </c>
      <c r="E6" s="83"/>
      <c r="F6" s="27"/>
      <c r="G6" s="28" t="s">
        <v>2</v>
      </c>
      <c r="H6" s="83"/>
      <c r="I6" s="27"/>
      <c r="J6" s="29" t="s">
        <v>3</v>
      </c>
      <c r="K6" s="29" t="s">
        <v>33</v>
      </c>
      <c r="N6" s="52"/>
    </row>
    <row r="7" spans="1:11" ht="13.5" customHeight="1" thickBot="1">
      <c r="A7" s="42" t="s">
        <v>0</v>
      </c>
      <c r="B7" s="92" t="s">
        <v>70</v>
      </c>
      <c r="C7" s="93" t="s">
        <v>74</v>
      </c>
      <c r="D7" s="94" t="s">
        <v>76</v>
      </c>
      <c r="E7" s="103" t="s">
        <v>70</v>
      </c>
      <c r="F7" s="54" t="s">
        <v>74</v>
      </c>
      <c r="G7" s="55" t="s">
        <v>79</v>
      </c>
      <c r="H7" s="104">
        <v>2016</v>
      </c>
      <c r="I7" s="27">
        <v>2017</v>
      </c>
      <c r="J7" s="113" t="s">
        <v>76</v>
      </c>
      <c r="K7" s="29">
        <v>2017</v>
      </c>
    </row>
    <row r="8" spans="1:13" ht="12.75" customHeight="1">
      <c r="A8" s="30" t="s">
        <v>4</v>
      </c>
      <c r="B8" s="84">
        <v>1272774</v>
      </c>
      <c r="C8" s="90">
        <v>1286602</v>
      </c>
      <c r="D8" s="91">
        <f>C8-B8</f>
        <v>13828</v>
      </c>
      <c r="E8" s="105">
        <v>42930</v>
      </c>
      <c r="F8" s="64">
        <v>37935</v>
      </c>
      <c r="G8" s="53">
        <f>F8-E8</f>
        <v>-4995</v>
      </c>
      <c r="H8" s="114">
        <f>E8*10000/B8</f>
        <v>337.2947593209792</v>
      </c>
      <c r="I8" s="115">
        <f>F8*10000/C8</f>
        <v>294.8464249239469</v>
      </c>
      <c r="J8" s="116">
        <f>I8-H8</f>
        <v>-42.44833439703228</v>
      </c>
      <c r="K8" s="119" t="s">
        <v>18</v>
      </c>
      <c r="M8" s="39"/>
    </row>
    <row r="9" spans="1:13" ht="14.25" customHeight="1">
      <c r="A9" s="31" t="s">
        <v>5</v>
      </c>
      <c r="B9" s="84">
        <v>1333064</v>
      </c>
      <c r="C9" s="82">
        <v>1345487</v>
      </c>
      <c r="D9" s="85">
        <f aca="true" t="shared" si="0" ref="D9:D22">C9-B9</f>
        <v>12423</v>
      </c>
      <c r="E9" s="84">
        <v>17179</v>
      </c>
      <c r="F9" s="61">
        <v>15607</v>
      </c>
      <c r="G9" s="65">
        <f aca="true" t="shared" si="1" ref="G9:G22">F9-E9</f>
        <v>-1572</v>
      </c>
      <c r="H9" s="117">
        <f aca="true" t="shared" si="2" ref="H9:H22">E9*10000/B9</f>
        <v>128.86853144335154</v>
      </c>
      <c r="I9" s="66">
        <f aca="true" t="shared" si="3" ref="I9:I22">F9*10000/C9</f>
        <v>115.99517498125215</v>
      </c>
      <c r="J9" s="118">
        <f aca="true" t="shared" si="4" ref="J9:J22">I9-H9</f>
        <v>-12.873356462099395</v>
      </c>
      <c r="K9" s="120" t="s">
        <v>27</v>
      </c>
      <c r="M9" s="39"/>
    </row>
    <row r="10" spans="1:13" ht="14.25" customHeight="1">
      <c r="A10" s="31" t="s">
        <v>6</v>
      </c>
      <c r="B10" s="84">
        <v>638397</v>
      </c>
      <c r="C10" s="82">
        <v>639119</v>
      </c>
      <c r="D10" s="85">
        <f t="shared" si="0"/>
        <v>722</v>
      </c>
      <c r="E10" s="84">
        <v>8635</v>
      </c>
      <c r="F10" s="61">
        <v>7613</v>
      </c>
      <c r="G10" s="65">
        <f t="shared" si="1"/>
        <v>-1022</v>
      </c>
      <c r="H10" s="117">
        <f t="shared" si="2"/>
        <v>135.26066068606212</v>
      </c>
      <c r="I10" s="66">
        <f t="shared" si="3"/>
        <v>119.11709712901666</v>
      </c>
      <c r="J10" s="118">
        <f t="shared" si="4"/>
        <v>-16.143563557045468</v>
      </c>
      <c r="K10" s="120" t="s">
        <v>26</v>
      </c>
      <c r="M10" s="39"/>
    </row>
    <row r="11" spans="1:13" ht="14.25" customHeight="1">
      <c r="A11" s="31" t="s">
        <v>7</v>
      </c>
      <c r="B11" s="84">
        <v>577538</v>
      </c>
      <c r="C11" s="82">
        <v>579129</v>
      </c>
      <c r="D11" s="85">
        <f t="shared" si="0"/>
        <v>1591</v>
      </c>
      <c r="E11" s="84">
        <v>7379</v>
      </c>
      <c r="F11" s="61">
        <v>7472</v>
      </c>
      <c r="G11" s="65">
        <f t="shared" si="1"/>
        <v>93</v>
      </c>
      <c r="H11" s="117">
        <f t="shared" si="2"/>
        <v>127.76648462958282</v>
      </c>
      <c r="I11" s="66">
        <f t="shared" si="3"/>
        <v>129.02134066848663</v>
      </c>
      <c r="J11" s="118">
        <f t="shared" si="4"/>
        <v>1.2548560389038101</v>
      </c>
      <c r="K11" s="120" t="s">
        <v>23</v>
      </c>
      <c r="M11" s="39"/>
    </row>
    <row r="12" spans="1:13" ht="14.25" customHeight="1">
      <c r="A12" s="31" t="s">
        <v>8</v>
      </c>
      <c r="B12" s="84">
        <v>297212</v>
      </c>
      <c r="C12" s="82">
        <v>295999</v>
      </c>
      <c r="D12" s="85">
        <f t="shared" si="0"/>
        <v>-1213</v>
      </c>
      <c r="E12" s="84">
        <v>3737</v>
      </c>
      <c r="F12" s="61">
        <v>3807</v>
      </c>
      <c r="G12" s="65">
        <f t="shared" si="1"/>
        <v>70</v>
      </c>
      <c r="H12" s="117">
        <f t="shared" si="2"/>
        <v>125.73516547111153</v>
      </c>
      <c r="I12" s="66">
        <f t="shared" si="3"/>
        <v>128.6152993760114</v>
      </c>
      <c r="J12" s="118">
        <f t="shared" si="4"/>
        <v>2.880133904899864</v>
      </c>
      <c r="K12" s="120" t="s">
        <v>24</v>
      </c>
      <c r="M12" s="39"/>
    </row>
    <row r="13" spans="1:13" ht="14.25" customHeight="1">
      <c r="A13" s="31" t="s">
        <v>9</v>
      </c>
      <c r="B13" s="84">
        <v>822272</v>
      </c>
      <c r="C13" s="82">
        <v>820725</v>
      </c>
      <c r="D13" s="85">
        <f t="shared" si="0"/>
        <v>-1547</v>
      </c>
      <c r="E13" s="84">
        <v>14397</v>
      </c>
      <c r="F13" s="61">
        <v>13758</v>
      </c>
      <c r="G13" s="65">
        <f t="shared" si="1"/>
        <v>-639</v>
      </c>
      <c r="H13" s="117">
        <f t="shared" si="2"/>
        <v>175.08804872353673</v>
      </c>
      <c r="I13" s="66">
        <f t="shared" si="3"/>
        <v>167.63227634103993</v>
      </c>
      <c r="J13" s="118">
        <f t="shared" si="4"/>
        <v>-7.455772382496804</v>
      </c>
      <c r="K13" s="120" t="s">
        <v>19</v>
      </c>
      <c r="M13" s="39"/>
    </row>
    <row r="14" spans="1:13" ht="15">
      <c r="A14" s="31" t="s">
        <v>10</v>
      </c>
      <c r="B14" s="84">
        <v>440108</v>
      </c>
      <c r="C14" s="82">
        <v>440940</v>
      </c>
      <c r="D14" s="85">
        <f t="shared" si="0"/>
        <v>832</v>
      </c>
      <c r="E14" s="84">
        <v>7226</v>
      </c>
      <c r="F14" s="61">
        <v>6850</v>
      </c>
      <c r="G14" s="65">
        <f t="shared" si="1"/>
        <v>-376</v>
      </c>
      <c r="H14" s="117">
        <f t="shared" si="2"/>
        <v>164.18697228862007</v>
      </c>
      <c r="I14" s="66">
        <f t="shared" si="3"/>
        <v>155.3499342314147</v>
      </c>
      <c r="J14" s="118">
        <f t="shared" si="4"/>
        <v>-8.837038057205376</v>
      </c>
      <c r="K14" s="120" t="s">
        <v>21</v>
      </c>
      <c r="M14" s="39"/>
    </row>
    <row r="15" spans="1:13" ht="15">
      <c r="A15" s="31" t="s">
        <v>17</v>
      </c>
      <c r="B15" s="84">
        <v>551137</v>
      </c>
      <c r="C15" s="82">
        <v>550745</v>
      </c>
      <c r="D15" s="85">
        <f t="shared" si="0"/>
        <v>-392</v>
      </c>
      <c r="E15" s="84">
        <v>5668</v>
      </c>
      <c r="F15" s="61">
        <v>5579</v>
      </c>
      <c r="G15" s="65">
        <f t="shared" si="1"/>
        <v>-89</v>
      </c>
      <c r="H15" s="117">
        <f t="shared" si="2"/>
        <v>102.84194311033373</v>
      </c>
      <c r="I15" s="66">
        <f t="shared" si="3"/>
        <v>101.29914933408384</v>
      </c>
      <c r="J15" s="118">
        <f t="shared" si="4"/>
        <v>-1.5427937762498942</v>
      </c>
      <c r="K15" s="120" t="s">
        <v>28</v>
      </c>
      <c r="M15" s="39"/>
    </row>
    <row r="16" spans="1:13" ht="14.25" customHeight="1" thickBot="1">
      <c r="A16" s="32" t="s">
        <v>11</v>
      </c>
      <c r="B16" s="95">
        <v>516504</v>
      </c>
      <c r="C16" s="96">
        <v>517270</v>
      </c>
      <c r="D16" s="97">
        <f t="shared" si="0"/>
        <v>766</v>
      </c>
      <c r="E16" s="86">
        <v>4755</v>
      </c>
      <c r="F16" s="62">
        <v>4589</v>
      </c>
      <c r="G16" s="110">
        <f t="shared" si="1"/>
        <v>-166</v>
      </c>
      <c r="H16" s="121">
        <f t="shared" si="2"/>
        <v>92.06124250731844</v>
      </c>
      <c r="I16" s="69">
        <f t="shared" si="3"/>
        <v>88.71575772807238</v>
      </c>
      <c r="J16" s="122">
        <f t="shared" si="4"/>
        <v>-3.345484779246064</v>
      </c>
      <c r="K16" s="123" t="s">
        <v>30</v>
      </c>
      <c r="M16" s="39"/>
    </row>
    <row r="17" spans="1:13" ht="14.25" customHeight="1" thickBot="1">
      <c r="A17" s="33" t="s">
        <v>16</v>
      </c>
      <c r="B17" s="87">
        <v>509155</v>
      </c>
      <c r="C17" s="100">
        <v>508602</v>
      </c>
      <c r="D17" s="107">
        <f t="shared" si="0"/>
        <v>-553</v>
      </c>
      <c r="E17" s="87">
        <v>4792</v>
      </c>
      <c r="F17" s="63">
        <v>4207</v>
      </c>
      <c r="G17" s="111">
        <f t="shared" si="1"/>
        <v>-585</v>
      </c>
      <c r="H17" s="129">
        <f t="shared" si="2"/>
        <v>94.11672280543253</v>
      </c>
      <c r="I17" s="108">
        <f t="shared" si="3"/>
        <v>82.71693780205347</v>
      </c>
      <c r="J17" s="130">
        <f t="shared" si="4"/>
        <v>-11.399785003379066</v>
      </c>
      <c r="K17" s="131" t="s">
        <v>31</v>
      </c>
      <c r="M17" s="39"/>
    </row>
    <row r="18" spans="1:13" ht="14.25" customHeight="1">
      <c r="A18" s="35" t="s">
        <v>12</v>
      </c>
      <c r="B18" s="95">
        <v>1177120</v>
      </c>
      <c r="C18" s="90">
        <v>1179995</v>
      </c>
      <c r="D18" s="91">
        <f t="shared" si="0"/>
        <v>2875</v>
      </c>
      <c r="E18" s="98">
        <v>16912</v>
      </c>
      <c r="F18" s="99">
        <v>15335</v>
      </c>
      <c r="G18" s="61">
        <f t="shared" si="1"/>
        <v>-1577</v>
      </c>
      <c r="H18" s="126">
        <f t="shared" si="2"/>
        <v>143.67269267364415</v>
      </c>
      <c r="I18" s="70">
        <f t="shared" si="3"/>
        <v>129.95817778888895</v>
      </c>
      <c r="J18" s="127">
        <f t="shared" si="4"/>
        <v>-13.714514884755204</v>
      </c>
      <c r="K18" s="128" t="s">
        <v>22</v>
      </c>
      <c r="M18" s="39"/>
    </row>
    <row r="19" spans="1:13" ht="14.25" customHeight="1">
      <c r="A19" s="31" t="s">
        <v>13</v>
      </c>
      <c r="B19" s="88">
        <v>634049</v>
      </c>
      <c r="C19" s="82">
        <v>633129</v>
      </c>
      <c r="D19" s="85">
        <f t="shared" si="0"/>
        <v>-920</v>
      </c>
      <c r="E19" s="59">
        <v>9138</v>
      </c>
      <c r="F19" s="65">
        <v>8056</v>
      </c>
      <c r="G19" s="65">
        <f t="shared" si="1"/>
        <v>-1082</v>
      </c>
      <c r="H19" s="117">
        <f t="shared" si="2"/>
        <v>144.1213533969772</v>
      </c>
      <c r="I19" s="66">
        <f t="shared" si="3"/>
        <v>127.24105198150772</v>
      </c>
      <c r="J19" s="118">
        <f t="shared" si="4"/>
        <v>-16.88030141546949</v>
      </c>
      <c r="K19" s="120" t="s">
        <v>25</v>
      </c>
      <c r="M19" s="39"/>
    </row>
    <row r="20" spans="1:13" ht="14.25" customHeight="1">
      <c r="A20" s="31" t="s">
        <v>14</v>
      </c>
      <c r="B20" s="84">
        <v>1211396</v>
      </c>
      <c r="C20" s="82">
        <v>1207351</v>
      </c>
      <c r="D20" s="85">
        <f t="shared" si="0"/>
        <v>-4045</v>
      </c>
      <c r="E20" s="58">
        <v>20636</v>
      </c>
      <c r="F20" s="61">
        <v>18814</v>
      </c>
      <c r="G20" s="65">
        <f t="shared" si="1"/>
        <v>-1822</v>
      </c>
      <c r="H20" s="117">
        <f t="shared" si="2"/>
        <v>170.34891975869164</v>
      </c>
      <c r="I20" s="66">
        <f t="shared" si="3"/>
        <v>155.828752367787</v>
      </c>
      <c r="J20" s="118">
        <f t="shared" si="4"/>
        <v>-14.520167390904646</v>
      </c>
      <c r="K20" s="120" t="s">
        <v>20</v>
      </c>
      <c r="M20" s="39"/>
    </row>
    <row r="21" spans="1:13" ht="14.25" customHeight="1" thickBot="1">
      <c r="A21" s="34" t="s">
        <v>15</v>
      </c>
      <c r="B21" s="95">
        <v>584140</v>
      </c>
      <c r="C21" s="96">
        <v>582970</v>
      </c>
      <c r="D21" s="97">
        <f t="shared" si="0"/>
        <v>-1170</v>
      </c>
      <c r="E21" s="98">
        <v>5872</v>
      </c>
      <c r="F21" s="99">
        <v>5354</v>
      </c>
      <c r="G21" s="112">
        <f t="shared" si="1"/>
        <v>-518</v>
      </c>
      <c r="H21" s="121">
        <f t="shared" si="2"/>
        <v>100.52384702297394</v>
      </c>
      <c r="I21" s="69">
        <f t="shared" si="3"/>
        <v>91.84006038046554</v>
      </c>
      <c r="J21" s="122">
        <f t="shared" si="4"/>
        <v>-8.683786642508394</v>
      </c>
      <c r="K21" s="123" t="s">
        <v>29</v>
      </c>
      <c r="M21" s="39"/>
    </row>
    <row r="22" spans="1:13" ht="14.25" customHeight="1" thickBot="1">
      <c r="A22" s="34" t="s">
        <v>64</v>
      </c>
      <c r="B22" s="89">
        <v>10564866</v>
      </c>
      <c r="C22" s="106">
        <v>10588063</v>
      </c>
      <c r="D22" s="101">
        <f t="shared" si="0"/>
        <v>23197</v>
      </c>
      <c r="E22" s="60">
        <v>169629</v>
      </c>
      <c r="F22" s="109">
        <f>SUM(F8:F21)</f>
        <v>154976</v>
      </c>
      <c r="G22" s="109">
        <f t="shared" si="1"/>
        <v>-14653</v>
      </c>
      <c r="H22" s="124">
        <f t="shared" si="2"/>
        <v>160.55953762215253</v>
      </c>
      <c r="I22" s="71">
        <f t="shared" si="3"/>
        <v>146.3686039646723</v>
      </c>
      <c r="J22" s="102">
        <f t="shared" si="4"/>
        <v>-14.19093365748023</v>
      </c>
      <c r="K22" s="125"/>
      <c r="M22" s="39"/>
    </row>
    <row r="23" spans="1:13" ht="15">
      <c r="A23" s="76" t="s">
        <v>65</v>
      </c>
      <c r="F23" s="81"/>
      <c r="H23" s="180"/>
      <c r="I23" s="180"/>
      <c r="J23" s="180"/>
      <c r="K23" s="180"/>
      <c r="M23" s="1"/>
    </row>
    <row r="24" spans="1:11" ht="15">
      <c r="A24" s="5"/>
      <c r="B24" s="178"/>
      <c r="C24" s="178"/>
      <c r="D24" s="178"/>
      <c r="E24" s="178"/>
      <c r="F24" s="178"/>
      <c r="G24" s="178"/>
      <c r="H24" s="56"/>
      <c r="I24" s="75"/>
      <c r="J24" s="36"/>
      <c r="K24" s="38"/>
    </row>
    <row r="25" spans="1:10" ht="15">
      <c r="A25" s="5"/>
      <c r="B25" s="56"/>
      <c r="C25" s="75"/>
      <c r="D25" s="43"/>
      <c r="E25" s="47"/>
      <c r="F25" s="47"/>
      <c r="G25" s="48"/>
      <c r="H25" s="48"/>
      <c r="I25" s="48"/>
      <c r="J25" s="37"/>
    </row>
    <row r="26" spans="1:10" ht="15">
      <c r="A26" s="5"/>
      <c r="B26" s="49"/>
      <c r="C26" s="49"/>
      <c r="D26" s="49"/>
      <c r="E26" s="43"/>
      <c r="F26" s="43"/>
      <c r="G26" s="43"/>
      <c r="H26" s="43"/>
      <c r="I26" s="43"/>
      <c r="J26" s="6"/>
    </row>
    <row r="27" spans="1:10" ht="15">
      <c r="A27" s="5"/>
      <c r="B27" s="49"/>
      <c r="C27" s="49"/>
      <c r="D27" s="3"/>
      <c r="E27" s="43"/>
      <c r="F27" s="43"/>
      <c r="G27" s="43"/>
      <c r="H27" s="43"/>
      <c r="I27" s="43"/>
      <c r="J27" s="6"/>
    </row>
    <row r="28" spans="1:10" ht="15">
      <c r="A28" s="5"/>
      <c r="B28" s="49"/>
      <c r="C28" s="49"/>
      <c r="D28" s="3"/>
      <c r="E28" s="43"/>
      <c r="F28" s="43"/>
      <c r="G28" s="43"/>
      <c r="H28" s="43"/>
      <c r="I28" s="43"/>
      <c r="J28" s="6"/>
    </row>
    <row r="29" spans="1:10" ht="15">
      <c r="A29" s="5"/>
      <c r="B29" s="49"/>
      <c r="C29" s="49"/>
      <c r="D29" s="3"/>
      <c r="E29" s="43"/>
      <c r="F29" s="43"/>
      <c r="G29" s="43"/>
      <c r="H29" s="43"/>
      <c r="I29" s="43"/>
      <c r="J29" s="6"/>
    </row>
    <row r="30" spans="1:10" ht="15">
      <c r="A30" s="5"/>
      <c r="B30" s="49"/>
      <c r="C30" s="49"/>
      <c r="D30" s="3"/>
      <c r="E30" s="43"/>
      <c r="F30" s="43"/>
      <c r="G30" s="43"/>
      <c r="H30" s="43"/>
      <c r="I30" s="43"/>
      <c r="J30" s="6"/>
    </row>
    <row r="31" spans="1:10" ht="15">
      <c r="A31" s="5"/>
      <c r="B31" s="49"/>
      <c r="C31" s="49"/>
      <c r="D31" s="3"/>
      <c r="E31" s="43"/>
      <c r="F31" s="43"/>
      <c r="G31" s="43"/>
      <c r="H31" s="43"/>
      <c r="I31" s="43"/>
      <c r="J31" s="6"/>
    </row>
    <row r="32" spans="1:10" ht="15">
      <c r="A32" s="5"/>
      <c r="B32" s="49"/>
      <c r="C32" s="49"/>
      <c r="D32" s="3"/>
      <c r="E32" s="43"/>
      <c r="F32" s="43"/>
      <c r="G32" s="43"/>
      <c r="H32" s="43"/>
      <c r="I32" s="43"/>
      <c r="J32" s="6"/>
    </row>
    <row r="33" spans="1:10" ht="15">
      <c r="A33" s="5"/>
      <c r="B33" s="49"/>
      <c r="C33" s="49"/>
      <c r="D33" s="3"/>
      <c r="E33" s="43"/>
      <c r="F33" s="43"/>
      <c r="G33" s="43"/>
      <c r="H33" s="43"/>
      <c r="I33" s="43"/>
      <c r="J33" s="6"/>
    </row>
    <row r="34" spans="1:10" ht="15">
      <c r="A34" s="5"/>
      <c r="B34" s="49"/>
      <c r="C34" s="49"/>
      <c r="D34" s="3"/>
      <c r="E34" s="43"/>
      <c r="F34" s="43"/>
      <c r="G34" s="43"/>
      <c r="H34" s="43"/>
      <c r="I34" s="43"/>
      <c r="J34" s="6"/>
    </row>
    <row r="35" spans="1:10" ht="15">
      <c r="A35" s="5"/>
      <c r="B35" s="49"/>
      <c r="C35" s="49"/>
      <c r="D35" s="3"/>
      <c r="E35" s="43"/>
      <c r="F35" s="43"/>
      <c r="G35" s="43"/>
      <c r="H35" s="43"/>
      <c r="I35" s="43"/>
      <c r="J35" s="6"/>
    </row>
    <row r="36" spans="1:10" ht="15">
      <c r="A36" s="50"/>
      <c r="B36" s="51"/>
      <c r="C36" s="51"/>
      <c r="D36" s="3"/>
      <c r="E36" s="43"/>
      <c r="F36" s="43"/>
      <c r="G36" s="43"/>
      <c r="H36" s="43"/>
      <c r="I36" s="43"/>
      <c r="J36" s="6"/>
    </row>
    <row r="37" spans="1:10" ht="15">
      <c r="A37" s="5"/>
      <c r="B37" s="49"/>
      <c r="C37" s="49"/>
      <c r="D37" s="3"/>
      <c r="E37" s="43"/>
      <c r="F37" s="43"/>
      <c r="G37" s="43"/>
      <c r="H37" s="43"/>
      <c r="I37" s="43"/>
      <c r="J37" s="6"/>
    </row>
    <row r="38" spans="1:10" ht="15">
      <c r="A38" s="5"/>
      <c r="B38" s="49"/>
      <c r="C38" s="49"/>
      <c r="D38" s="3"/>
      <c r="E38" s="43"/>
      <c r="F38" s="43"/>
      <c r="G38" s="43"/>
      <c r="H38" s="43"/>
      <c r="I38" s="43"/>
      <c r="J38" s="6"/>
    </row>
    <row r="39" spans="1:10" ht="15">
      <c r="A39" s="5"/>
      <c r="B39" s="49"/>
      <c r="C39" s="49"/>
      <c r="D39" s="3"/>
      <c r="E39" s="43"/>
      <c r="F39" s="43"/>
      <c r="G39" s="43"/>
      <c r="H39" s="43"/>
      <c r="I39" s="43"/>
      <c r="J39" s="6"/>
    </row>
    <row r="40" spans="1:10" ht="15">
      <c r="A40" s="5"/>
      <c r="B40" s="49"/>
      <c r="C40" s="49"/>
      <c r="D40" s="3"/>
      <c r="E40" s="43"/>
      <c r="F40" s="43"/>
      <c r="G40" s="43"/>
      <c r="H40" s="43"/>
      <c r="I40" s="43"/>
      <c r="J40" s="6"/>
    </row>
    <row r="41" spans="2:4" ht="15">
      <c r="B41" s="2"/>
      <c r="C41" s="2"/>
      <c r="D41" s="3"/>
    </row>
    <row r="42" spans="1:4" ht="15">
      <c r="A42" s="5"/>
      <c r="B42" s="4"/>
      <c r="C42" s="4"/>
      <c r="D42" s="4"/>
    </row>
    <row r="44" ht="15">
      <c r="A44" s="5"/>
    </row>
  </sheetData>
  <sheetProtection/>
  <mergeCells count="10">
    <mergeCell ref="A4:K4"/>
    <mergeCell ref="H5:J5"/>
    <mergeCell ref="H1:K1"/>
    <mergeCell ref="H2:K2"/>
    <mergeCell ref="B24:D24"/>
    <mergeCell ref="E24:G24"/>
    <mergeCell ref="E5:G5"/>
    <mergeCell ref="A3:K3"/>
    <mergeCell ref="B5:D5"/>
    <mergeCell ref="H23:K2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4.140625" style="0" customWidth="1"/>
    <col min="2" max="2" width="16.00390625" style="0" customWidth="1"/>
    <col min="3" max="7" width="7.7109375" style="0" customWidth="1"/>
    <col min="8" max="9" width="6.7109375" style="0" customWidth="1"/>
    <col min="10" max="10" width="7.00390625" style="0" customWidth="1"/>
    <col min="11" max="11" width="6.421875" style="0" customWidth="1"/>
    <col min="12" max="12" width="1.1484375" style="0" customWidth="1"/>
    <col min="13" max="13" width="6.57421875" style="0" customWidth="1"/>
    <col min="14" max="14" width="32.28125" style="0" customWidth="1"/>
  </cols>
  <sheetData>
    <row r="1" spans="1:14" ht="15.75" thickBot="1">
      <c r="A1" s="181" t="s">
        <v>85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2"/>
      <c r="M1" s="182"/>
      <c r="N1" s="182"/>
    </row>
    <row r="2" spans="1:14" ht="15">
      <c r="A2" s="10"/>
      <c r="B2" s="11"/>
      <c r="C2" s="134" t="s">
        <v>69</v>
      </c>
      <c r="D2" s="67" t="s">
        <v>70</v>
      </c>
      <c r="E2" s="135" t="s">
        <v>74</v>
      </c>
      <c r="F2" s="72" t="s">
        <v>69</v>
      </c>
      <c r="G2" s="77" t="s">
        <v>70</v>
      </c>
      <c r="H2" s="149" t="s">
        <v>74</v>
      </c>
      <c r="I2" s="152">
        <v>2015</v>
      </c>
      <c r="J2" s="151">
        <v>2016</v>
      </c>
      <c r="K2" s="153">
        <v>2017</v>
      </c>
      <c r="M2" s="183"/>
      <c r="N2" s="184"/>
    </row>
    <row r="3" spans="1:14" ht="15.75" thickBot="1">
      <c r="A3" s="12" t="s">
        <v>41</v>
      </c>
      <c r="B3" s="12" t="s">
        <v>42</v>
      </c>
      <c r="C3" s="136" t="s">
        <v>66</v>
      </c>
      <c r="D3" s="13" t="s">
        <v>66</v>
      </c>
      <c r="E3" s="137" t="s">
        <v>66</v>
      </c>
      <c r="F3" s="73" t="s">
        <v>43</v>
      </c>
      <c r="G3" s="78" t="s">
        <v>71</v>
      </c>
      <c r="H3" s="68" t="s">
        <v>71</v>
      </c>
      <c r="I3" s="136" t="s">
        <v>33</v>
      </c>
      <c r="J3" s="78" t="s">
        <v>33</v>
      </c>
      <c r="K3" s="14" t="s">
        <v>33</v>
      </c>
      <c r="M3" s="21" t="s">
        <v>41</v>
      </c>
      <c r="N3" s="22" t="s">
        <v>72</v>
      </c>
    </row>
    <row r="4" spans="1:20" ht="15">
      <c r="A4" s="15" t="s">
        <v>18</v>
      </c>
      <c r="B4" s="16" t="s">
        <v>44</v>
      </c>
      <c r="C4" s="140">
        <v>20203</v>
      </c>
      <c r="D4" s="141">
        <f>C4*0.99946</f>
        <v>20192.09038</v>
      </c>
      <c r="E4" s="142">
        <v>20169</v>
      </c>
      <c r="F4" s="138">
        <v>139</v>
      </c>
      <c r="G4" s="148">
        <v>139</v>
      </c>
      <c r="H4" s="79">
        <v>104</v>
      </c>
      <c r="I4" s="155">
        <f>F4*1000/C4</f>
        <v>6.880166311933872</v>
      </c>
      <c r="J4" s="156">
        <f>G4*1000/D4</f>
        <v>6.883883609082775</v>
      </c>
      <c r="K4" s="157">
        <f>H4*1000/E4</f>
        <v>5.156428181863255</v>
      </c>
      <c r="M4" s="23" t="s">
        <v>18</v>
      </c>
      <c r="N4" s="16" t="s">
        <v>46</v>
      </c>
      <c r="P4" s="4"/>
      <c r="Q4" s="44"/>
      <c r="R4" s="4"/>
      <c r="S4" s="6"/>
      <c r="T4" s="44"/>
    </row>
    <row r="5" spans="1:20" ht="15">
      <c r="A5" s="17" t="s">
        <v>19</v>
      </c>
      <c r="B5" s="7" t="s">
        <v>34</v>
      </c>
      <c r="C5" s="143">
        <v>45468</v>
      </c>
      <c r="D5" s="132">
        <f aca="true" t="shared" si="0" ref="D5:D23">C5*0.99946</f>
        <v>45443.44728</v>
      </c>
      <c r="E5" s="144">
        <v>45394</v>
      </c>
      <c r="F5" s="138">
        <v>553</v>
      </c>
      <c r="G5" s="133">
        <v>513</v>
      </c>
      <c r="H5" s="79">
        <v>471</v>
      </c>
      <c r="I5" s="158">
        <f aca="true" t="shared" si="1" ref="I5:I24">F5*1000/C5</f>
        <v>12.162399929620832</v>
      </c>
      <c r="J5" s="154">
        <f aca="true" t="shared" si="2" ref="J5:J24">G5*1000/D5</f>
        <v>11.288756260922465</v>
      </c>
      <c r="K5" s="159">
        <f aca="true" t="shared" si="3" ref="K5:K24">H5*1000/E5</f>
        <v>10.375820593029916</v>
      </c>
      <c r="M5" s="24" t="s">
        <v>19</v>
      </c>
      <c r="N5" s="18" t="s">
        <v>35</v>
      </c>
      <c r="P5" s="4"/>
      <c r="Q5" s="44"/>
      <c r="R5" s="4"/>
      <c r="S5" s="6"/>
      <c r="T5" s="44"/>
    </row>
    <row r="6" spans="1:20" ht="15">
      <c r="A6" s="17" t="s">
        <v>20</v>
      </c>
      <c r="B6" s="18" t="s">
        <v>45</v>
      </c>
      <c r="C6" s="143">
        <v>19310</v>
      </c>
      <c r="D6" s="132">
        <f t="shared" si="0"/>
        <v>19299.5726</v>
      </c>
      <c r="E6" s="144">
        <v>19279</v>
      </c>
      <c r="F6" s="138">
        <v>119</v>
      </c>
      <c r="G6" s="133">
        <v>88</v>
      </c>
      <c r="H6" s="79">
        <v>90</v>
      </c>
      <c r="I6" s="158">
        <f t="shared" si="1"/>
        <v>6.162610046607975</v>
      </c>
      <c r="J6" s="154">
        <f t="shared" si="2"/>
        <v>4.5596864668391675</v>
      </c>
      <c r="K6" s="159">
        <f t="shared" si="3"/>
        <v>4.668291923854972</v>
      </c>
      <c r="M6" s="24" t="s">
        <v>20</v>
      </c>
      <c r="N6" s="25" t="s">
        <v>36</v>
      </c>
      <c r="P6" s="4"/>
      <c r="Q6" s="44"/>
      <c r="R6" s="4"/>
      <c r="S6" s="6"/>
      <c r="T6" s="44"/>
    </row>
    <row r="7" spans="1:20" ht="15">
      <c r="A7" s="17" t="s">
        <v>21</v>
      </c>
      <c r="B7" s="7" t="s">
        <v>46</v>
      </c>
      <c r="C7" s="143">
        <v>16666</v>
      </c>
      <c r="D7" s="132">
        <f t="shared" si="0"/>
        <v>16657.000360000002</v>
      </c>
      <c r="E7" s="144">
        <v>16640</v>
      </c>
      <c r="F7" s="138">
        <v>273</v>
      </c>
      <c r="G7" s="133">
        <v>207</v>
      </c>
      <c r="H7" s="79">
        <v>210</v>
      </c>
      <c r="I7" s="158">
        <f t="shared" si="1"/>
        <v>16.380655226209047</v>
      </c>
      <c r="J7" s="154">
        <f t="shared" si="2"/>
        <v>12.427207511929236</v>
      </c>
      <c r="K7" s="159">
        <f t="shared" si="3"/>
        <v>12.620192307692308</v>
      </c>
      <c r="M7" s="24" t="s">
        <v>21</v>
      </c>
      <c r="N7" s="25" t="s">
        <v>34</v>
      </c>
      <c r="P7" s="4"/>
      <c r="Q7" s="44"/>
      <c r="R7" s="4"/>
      <c r="S7" s="46"/>
      <c r="T7" s="44"/>
    </row>
    <row r="8" spans="1:20" ht="15">
      <c r="A8" s="17" t="s">
        <v>22</v>
      </c>
      <c r="B8" s="18" t="s">
        <v>47</v>
      </c>
      <c r="C8" s="143">
        <v>29489</v>
      </c>
      <c r="D8" s="132">
        <f t="shared" si="0"/>
        <v>29473.07594</v>
      </c>
      <c r="E8" s="144">
        <v>29440</v>
      </c>
      <c r="F8" s="138">
        <v>260</v>
      </c>
      <c r="G8" s="133">
        <v>262</v>
      </c>
      <c r="H8" s="79">
        <v>188</v>
      </c>
      <c r="I8" s="158">
        <f t="shared" si="1"/>
        <v>8.816846959883346</v>
      </c>
      <c r="J8" s="154">
        <f t="shared" si="2"/>
        <v>8.889469172928138</v>
      </c>
      <c r="K8" s="159">
        <f t="shared" si="3"/>
        <v>6.385869565217392</v>
      </c>
      <c r="M8" s="24" t="s">
        <v>80</v>
      </c>
      <c r="N8" s="25" t="s">
        <v>51</v>
      </c>
      <c r="P8" s="4"/>
      <c r="Q8" s="44"/>
      <c r="R8" s="4"/>
      <c r="S8" s="46"/>
      <c r="T8" s="44"/>
    </row>
    <row r="9" spans="1:20" ht="15">
      <c r="A9" s="17" t="s">
        <v>23</v>
      </c>
      <c r="B9" s="18" t="s">
        <v>49</v>
      </c>
      <c r="C9" s="143">
        <v>8623</v>
      </c>
      <c r="D9" s="132">
        <f t="shared" si="0"/>
        <v>8618.34358</v>
      </c>
      <c r="E9" s="144">
        <v>8608</v>
      </c>
      <c r="F9" s="138">
        <v>58</v>
      </c>
      <c r="G9" s="133">
        <v>76</v>
      </c>
      <c r="H9" s="79">
        <v>57</v>
      </c>
      <c r="I9" s="158">
        <f t="shared" si="1"/>
        <v>6.7261973791024</v>
      </c>
      <c r="J9" s="154">
        <f t="shared" si="2"/>
        <v>8.818399880966453</v>
      </c>
      <c r="K9" s="159">
        <f t="shared" si="3"/>
        <v>6.621747211895911</v>
      </c>
      <c r="M9" s="24" t="s">
        <v>80</v>
      </c>
      <c r="N9" s="25" t="s">
        <v>39</v>
      </c>
      <c r="P9" s="44"/>
      <c r="Q9" s="44"/>
      <c r="R9" s="44"/>
      <c r="S9" s="46"/>
      <c r="T9" s="44"/>
    </row>
    <row r="10" spans="1:20" ht="15">
      <c r="A10" s="15" t="s">
        <v>24</v>
      </c>
      <c r="B10" s="16" t="s">
        <v>35</v>
      </c>
      <c r="C10" s="143">
        <v>61901</v>
      </c>
      <c r="D10" s="132">
        <v>61869</v>
      </c>
      <c r="E10" s="144">
        <v>61803</v>
      </c>
      <c r="F10" s="138">
        <v>1084</v>
      </c>
      <c r="G10" s="133">
        <v>1061</v>
      </c>
      <c r="H10" s="79">
        <v>773</v>
      </c>
      <c r="I10" s="158">
        <f t="shared" si="1"/>
        <v>17.511833411415</v>
      </c>
      <c r="J10" s="154">
        <f t="shared" si="2"/>
        <v>17.149137694160242</v>
      </c>
      <c r="K10" s="159">
        <f t="shared" si="3"/>
        <v>12.507483455495688</v>
      </c>
      <c r="M10" s="24" t="s">
        <v>80</v>
      </c>
      <c r="N10" s="25" t="s">
        <v>37</v>
      </c>
      <c r="P10" s="4"/>
      <c r="Q10" s="44"/>
      <c r="R10" s="4"/>
      <c r="S10" s="46"/>
      <c r="T10" s="44"/>
    </row>
    <row r="11" spans="1:20" ht="15">
      <c r="A11" s="15" t="s">
        <v>25</v>
      </c>
      <c r="B11" s="8" t="s">
        <v>51</v>
      </c>
      <c r="C11" s="143">
        <v>16757</v>
      </c>
      <c r="D11" s="132">
        <f t="shared" si="0"/>
        <v>16747.95122</v>
      </c>
      <c r="E11" s="144">
        <v>16725</v>
      </c>
      <c r="F11" s="138">
        <v>171</v>
      </c>
      <c r="G11" s="133">
        <v>139</v>
      </c>
      <c r="H11" s="79">
        <v>133</v>
      </c>
      <c r="I11" s="158">
        <f t="shared" si="1"/>
        <v>10.204690577072268</v>
      </c>
      <c r="J11" s="154">
        <f t="shared" si="2"/>
        <v>8.299522620654015</v>
      </c>
      <c r="K11" s="159">
        <f t="shared" si="3"/>
        <v>7.952167414050822</v>
      </c>
      <c r="M11" s="24" t="s">
        <v>25</v>
      </c>
      <c r="N11" s="25" t="s">
        <v>53</v>
      </c>
      <c r="P11" s="4"/>
      <c r="Q11" s="44"/>
      <c r="R11" s="4"/>
      <c r="S11" s="46"/>
      <c r="T11" s="44"/>
    </row>
    <row r="12" spans="1:20" ht="15">
      <c r="A12" s="17" t="s">
        <v>26</v>
      </c>
      <c r="B12" s="18" t="s">
        <v>52</v>
      </c>
      <c r="C12" s="143">
        <v>15578</v>
      </c>
      <c r="D12" s="132">
        <f t="shared" si="0"/>
        <v>15569.587880000001</v>
      </c>
      <c r="E12" s="144">
        <v>15554</v>
      </c>
      <c r="F12" s="138">
        <v>182</v>
      </c>
      <c r="G12" s="133">
        <v>136</v>
      </c>
      <c r="H12" s="79">
        <v>108</v>
      </c>
      <c r="I12" s="158">
        <f t="shared" si="1"/>
        <v>11.683142893824625</v>
      </c>
      <c r="J12" s="154">
        <f t="shared" si="2"/>
        <v>8.734977511813241</v>
      </c>
      <c r="K12" s="159">
        <f t="shared" si="3"/>
        <v>6.9435514980069435</v>
      </c>
      <c r="M12" s="24" t="s">
        <v>26</v>
      </c>
      <c r="N12" s="25" t="s">
        <v>82</v>
      </c>
      <c r="P12" s="4"/>
      <c r="Q12" s="44"/>
      <c r="R12" s="4"/>
      <c r="S12" s="46"/>
      <c r="T12" s="44"/>
    </row>
    <row r="13" spans="1:20" ht="15">
      <c r="A13" s="17" t="s">
        <v>27</v>
      </c>
      <c r="B13" s="7" t="s">
        <v>53</v>
      </c>
      <c r="C13" s="143">
        <v>12804</v>
      </c>
      <c r="D13" s="132">
        <f t="shared" si="0"/>
        <v>12797.08584</v>
      </c>
      <c r="E13" s="144">
        <v>12784</v>
      </c>
      <c r="F13" s="138">
        <v>146</v>
      </c>
      <c r="G13" s="133">
        <v>106</v>
      </c>
      <c r="H13" s="79">
        <v>99</v>
      </c>
      <c r="I13" s="158">
        <f t="shared" si="1"/>
        <v>11.402686660418619</v>
      </c>
      <c r="J13" s="154">
        <f t="shared" si="2"/>
        <v>8.28313581117621</v>
      </c>
      <c r="K13" s="159">
        <f t="shared" si="3"/>
        <v>7.744055068836045</v>
      </c>
      <c r="M13" s="24" t="s">
        <v>27</v>
      </c>
      <c r="N13" s="25" t="s">
        <v>40</v>
      </c>
      <c r="P13" s="4"/>
      <c r="Q13" s="44"/>
      <c r="R13" s="4"/>
      <c r="S13" s="46"/>
      <c r="T13" s="44"/>
    </row>
    <row r="14" spans="1:20" ht="15">
      <c r="A14" s="17" t="s">
        <v>28</v>
      </c>
      <c r="B14" s="18" t="s">
        <v>54</v>
      </c>
      <c r="C14" s="143">
        <v>22738</v>
      </c>
      <c r="D14" s="132">
        <f t="shared" si="0"/>
        <v>22725.72148</v>
      </c>
      <c r="E14" s="144">
        <v>22702</v>
      </c>
      <c r="F14" s="138">
        <v>185</v>
      </c>
      <c r="G14" s="133">
        <v>147</v>
      </c>
      <c r="H14" s="79">
        <v>129</v>
      </c>
      <c r="I14" s="158">
        <f t="shared" si="1"/>
        <v>8.13615973260621</v>
      </c>
      <c r="J14" s="154">
        <f t="shared" si="2"/>
        <v>6.468441502698553</v>
      </c>
      <c r="K14" s="159">
        <f t="shared" si="3"/>
        <v>5.682318738437142</v>
      </c>
      <c r="M14" s="24" t="s">
        <v>28</v>
      </c>
      <c r="N14" s="25" t="s">
        <v>57</v>
      </c>
      <c r="P14" s="4"/>
      <c r="Q14" s="44"/>
      <c r="R14" s="4"/>
      <c r="S14" s="46"/>
      <c r="T14" s="44"/>
    </row>
    <row r="15" spans="1:20" ht="15">
      <c r="A15" s="17" t="s">
        <v>29</v>
      </c>
      <c r="B15" s="18" t="s">
        <v>57</v>
      </c>
      <c r="C15" s="143">
        <v>11946</v>
      </c>
      <c r="D15" s="132">
        <f t="shared" si="0"/>
        <v>11939.54916</v>
      </c>
      <c r="E15" s="144">
        <v>11927</v>
      </c>
      <c r="F15" s="138">
        <v>87</v>
      </c>
      <c r="G15" s="133">
        <v>92</v>
      </c>
      <c r="H15" s="79">
        <v>83</v>
      </c>
      <c r="I15" s="158">
        <f t="shared" si="1"/>
        <v>7.282772476142642</v>
      </c>
      <c r="J15" s="154">
        <f t="shared" si="2"/>
        <v>7.705483579582665</v>
      </c>
      <c r="K15" s="159">
        <f t="shared" si="3"/>
        <v>6.959000586903664</v>
      </c>
      <c r="M15" s="24" t="s">
        <v>83</v>
      </c>
      <c r="N15" s="25" t="s">
        <v>52</v>
      </c>
      <c r="P15" s="4"/>
      <c r="Q15" s="44"/>
      <c r="R15" s="4"/>
      <c r="S15" s="46"/>
      <c r="T15" s="44"/>
    </row>
    <row r="16" spans="1:20" ht="15">
      <c r="A16" s="17" t="s">
        <v>30</v>
      </c>
      <c r="B16" s="7" t="s">
        <v>36</v>
      </c>
      <c r="C16" s="143">
        <v>25782</v>
      </c>
      <c r="D16" s="132">
        <f t="shared" si="0"/>
        <v>25768.07772</v>
      </c>
      <c r="E16" s="144">
        <v>25742</v>
      </c>
      <c r="F16" s="138">
        <v>284</v>
      </c>
      <c r="G16" s="133">
        <v>255</v>
      </c>
      <c r="H16" s="79">
        <v>307</v>
      </c>
      <c r="I16" s="158">
        <f t="shared" si="1"/>
        <v>11.015437126677528</v>
      </c>
      <c r="J16" s="154">
        <f t="shared" si="2"/>
        <v>9.895965184942014</v>
      </c>
      <c r="K16" s="159">
        <f t="shared" si="3"/>
        <v>11.926035273094554</v>
      </c>
      <c r="M16" s="24" t="s">
        <v>84</v>
      </c>
      <c r="N16" s="25" t="s">
        <v>62</v>
      </c>
      <c r="P16" s="4"/>
      <c r="Q16" s="44"/>
      <c r="R16" s="4"/>
      <c r="S16" s="46"/>
      <c r="T16" s="44"/>
    </row>
    <row r="17" spans="1:20" ht="15">
      <c r="A17" s="17" t="s">
        <v>31</v>
      </c>
      <c r="B17" s="18" t="s">
        <v>38</v>
      </c>
      <c r="C17" s="143">
        <v>18657</v>
      </c>
      <c r="D17" s="132">
        <f t="shared" si="0"/>
        <v>18646.92522</v>
      </c>
      <c r="E17" s="144">
        <v>18626</v>
      </c>
      <c r="F17" s="138">
        <v>126</v>
      </c>
      <c r="G17" s="133">
        <v>99</v>
      </c>
      <c r="H17" s="79">
        <v>103</v>
      </c>
      <c r="I17" s="158">
        <f t="shared" si="1"/>
        <v>6.753497346840328</v>
      </c>
      <c r="J17" s="154">
        <f t="shared" si="2"/>
        <v>5.309186304550429</v>
      </c>
      <c r="K17" s="159">
        <f t="shared" si="3"/>
        <v>5.529904434661226</v>
      </c>
      <c r="M17" s="24" t="s">
        <v>31</v>
      </c>
      <c r="N17" s="25" t="s">
        <v>49</v>
      </c>
      <c r="P17" s="4"/>
      <c r="Q17" s="44"/>
      <c r="R17" s="4"/>
      <c r="S17" s="46"/>
      <c r="T17" s="44"/>
    </row>
    <row r="18" spans="1:20" ht="15">
      <c r="A18" s="17" t="s">
        <v>48</v>
      </c>
      <c r="B18" s="7" t="s">
        <v>60</v>
      </c>
      <c r="C18" s="143">
        <v>19773</v>
      </c>
      <c r="D18" s="132">
        <f t="shared" si="0"/>
        <v>19762.32258</v>
      </c>
      <c r="E18" s="144">
        <v>19741</v>
      </c>
      <c r="F18" s="138">
        <v>201</v>
      </c>
      <c r="G18" s="133">
        <v>159</v>
      </c>
      <c r="H18" s="79">
        <v>150</v>
      </c>
      <c r="I18" s="158">
        <f t="shared" si="1"/>
        <v>10.165377029282356</v>
      </c>
      <c r="J18" s="154">
        <f t="shared" si="2"/>
        <v>8.045613027332742</v>
      </c>
      <c r="K18" s="159">
        <f t="shared" si="3"/>
        <v>7.59839927055367</v>
      </c>
      <c r="M18" s="24" t="s">
        <v>48</v>
      </c>
      <c r="N18" s="25" t="s">
        <v>61</v>
      </c>
      <c r="P18" s="4"/>
      <c r="Q18" s="44"/>
      <c r="R18" s="4"/>
      <c r="S18" s="46"/>
      <c r="T18" s="44"/>
    </row>
    <row r="19" spans="1:20" ht="15">
      <c r="A19" s="17" t="s">
        <v>50</v>
      </c>
      <c r="B19" s="18" t="s">
        <v>39</v>
      </c>
      <c r="C19" s="143">
        <v>14136</v>
      </c>
      <c r="D19" s="132">
        <f t="shared" si="0"/>
        <v>14128.36656</v>
      </c>
      <c r="E19" s="144">
        <v>14112</v>
      </c>
      <c r="F19" s="138">
        <v>121</v>
      </c>
      <c r="G19" s="133">
        <v>118</v>
      </c>
      <c r="H19" s="79">
        <v>113</v>
      </c>
      <c r="I19" s="158">
        <f t="shared" si="1"/>
        <v>8.559705715902659</v>
      </c>
      <c r="J19" s="154">
        <f t="shared" si="2"/>
        <v>8.351991682752603</v>
      </c>
      <c r="K19" s="159">
        <f t="shared" si="3"/>
        <v>8.007369614512472</v>
      </c>
      <c r="M19" s="24" t="s">
        <v>50</v>
      </c>
      <c r="N19" s="25" t="s">
        <v>47</v>
      </c>
      <c r="P19" s="4"/>
      <c r="Q19" s="44"/>
      <c r="R19" s="4"/>
      <c r="S19" s="46"/>
      <c r="T19" s="44"/>
    </row>
    <row r="20" spans="1:20" ht="15">
      <c r="A20" s="17" t="s">
        <v>58</v>
      </c>
      <c r="B20" s="18" t="s">
        <v>37</v>
      </c>
      <c r="C20" s="143">
        <v>58767</v>
      </c>
      <c r="D20" s="132">
        <f t="shared" si="0"/>
        <v>58735.26582</v>
      </c>
      <c r="E20" s="144">
        <v>58671</v>
      </c>
      <c r="F20" s="138">
        <v>634</v>
      </c>
      <c r="G20" s="133">
        <v>551</v>
      </c>
      <c r="H20" s="79">
        <v>471</v>
      </c>
      <c r="I20" s="158">
        <f t="shared" si="1"/>
        <v>10.788367621284054</v>
      </c>
      <c r="J20" s="154">
        <f t="shared" si="2"/>
        <v>9.381076127051058</v>
      </c>
      <c r="K20" s="159">
        <f t="shared" si="3"/>
        <v>8.027816127217877</v>
      </c>
      <c r="M20" s="24" t="s">
        <v>58</v>
      </c>
      <c r="N20" s="25" t="s">
        <v>81</v>
      </c>
      <c r="P20" s="4"/>
      <c r="Q20" s="44"/>
      <c r="R20" s="4"/>
      <c r="S20" s="46"/>
      <c r="T20" s="44"/>
    </row>
    <row r="21" spans="1:20" ht="15">
      <c r="A21" s="17" t="s">
        <v>55</v>
      </c>
      <c r="B21" s="7" t="s">
        <v>40</v>
      </c>
      <c r="C21" s="143">
        <v>15641</v>
      </c>
      <c r="D21" s="132">
        <f t="shared" si="0"/>
        <v>15632.55386</v>
      </c>
      <c r="E21" s="144">
        <v>15616</v>
      </c>
      <c r="F21" s="138">
        <v>168</v>
      </c>
      <c r="G21" s="133">
        <v>102</v>
      </c>
      <c r="H21" s="79">
        <v>113</v>
      </c>
      <c r="I21" s="158">
        <f t="shared" si="1"/>
        <v>10.74100121475609</v>
      </c>
      <c r="J21" s="154">
        <f t="shared" si="2"/>
        <v>6.524845582716579</v>
      </c>
      <c r="K21" s="159">
        <f t="shared" si="3"/>
        <v>7.236168032786885</v>
      </c>
      <c r="M21" s="24" t="s">
        <v>55</v>
      </c>
      <c r="N21" s="25" t="s">
        <v>38</v>
      </c>
      <c r="P21" s="4"/>
      <c r="Q21" s="44"/>
      <c r="R21" s="4"/>
      <c r="S21" s="46"/>
      <c r="T21" s="44"/>
    </row>
    <row r="22" spans="1:20" ht="15">
      <c r="A22" s="17" t="s">
        <v>59</v>
      </c>
      <c r="B22" s="7" t="s">
        <v>61</v>
      </c>
      <c r="C22" s="143">
        <v>34737</v>
      </c>
      <c r="D22" s="132">
        <f t="shared" si="0"/>
        <v>34718.24202</v>
      </c>
      <c r="E22" s="144">
        <v>34682</v>
      </c>
      <c r="F22" s="138">
        <v>291</v>
      </c>
      <c r="G22" s="133">
        <v>243</v>
      </c>
      <c r="H22" s="79">
        <v>228</v>
      </c>
      <c r="I22" s="158">
        <f t="shared" si="1"/>
        <v>8.377234648933413</v>
      </c>
      <c r="J22" s="154">
        <f t="shared" si="2"/>
        <v>6.999202317329776</v>
      </c>
      <c r="K22" s="159">
        <f t="shared" si="3"/>
        <v>6.574015339369125</v>
      </c>
      <c r="M22" s="24" t="s">
        <v>59</v>
      </c>
      <c r="N22" s="25" t="s">
        <v>67</v>
      </c>
      <c r="P22" s="4"/>
      <c r="Q22" s="44"/>
      <c r="R22" s="4"/>
      <c r="S22" s="46"/>
      <c r="T22" s="44"/>
    </row>
    <row r="23" spans="1:20" ht="15.75" thickBot="1">
      <c r="A23" s="19" t="s">
        <v>56</v>
      </c>
      <c r="B23" s="9" t="s">
        <v>62</v>
      </c>
      <c r="C23" s="145">
        <v>40453</v>
      </c>
      <c r="D23" s="146">
        <f t="shared" si="0"/>
        <v>40431.155380000004</v>
      </c>
      <c r="E23" s="147">
        <v>40387</v>
      </c>
      <c r="F23" s="139">
        <v>381</v>
      </c>
      <c r="G23" s="150">
        <v>299</v>
      </c>
      <c r="H23" s="80">
        <v>277</v>
      </c>
      <c r="I23" s="160">
        <f t="shared" si="1"/>
        <v>9.418337329740687</v>
      </c>
      <c r="J23" s="161">
        <f t="shared" si="2"/>
        <v>7.395287054989918</v>
      </c>
      <c r="K23" s="162">
        <f t="shared" si="3"/>
        <v>6.85864263253027</v>
      </c>
      <c r="M23" s="21" t="s">
        <v>56</v>
      </c>
      <c r="N23" s="22" t="s">
        <v>45</v>
      </c>
      <c r="P23" s="4"/>
      <c r="Q23" s="44"/>
      <c r="R23" s="4"/>
      <c r="S23" s="46"/>
      <c r="T23" s="44"/>
    </row>
    <row r="24" spans="1:20" ht="15.75" thickBot="1">
      <c r="A24" s="20"/>
      <c r="B24" s="165" t="s">
        <v>63</v>
      </c>
      <c r="C24" s="166">
        <f aca="true" t="shared" si="4" ref="C24:H24">SUM(C4:C23)</f>
        <v>509429</v>
      </c>
      <c r="D24" s="167">
        <f t="shared" si="4"/>
        <v>509155.33488</v>
      </c>
      <c r="E24" s="168">
        <f t="shared" si="4"/>
        <v>508602</v>
      </c>
      <c r="F24" s="169">
        <f t="shared" si="4"/>
        <v>5463</v>
      </c>
      <c r="G24" s="170">
        <f t="shared" si="4"/>
        <v>4792</v>
      </c>
      <c r="H24" s="171">
        <f t="shared" si="4"/>
        <v>4207</v>
      </c>
      <c r="I24" s="163">
        <f t="shared" si="1"/>
        <v>10.72377112414095</v>
      </c>
      <c r="J24" s="163">
        <f t="shared" si="2"/>
        <v>9.411666090328604</v>
      </c>
      <c r="K24" s="164">
        <f t="shared" si="3"/>
        <v>8.271693780205347</v>
      </c>
      <c r="P24" s="45"/>
      <c r="Q24" s="44"/>
      <c r="R24" s="45"/>
      <c r="S24" s="4"/>
      <c r="T24" s="44"/>
    </row>
    <row r="25" spans="2:20" ht="15">
      <c r="B25" s="74" t="s">
        <v>65</v>
      </c>
      <c r="G25" s="180" t="s">
        <v>73</v>
      </c>
      <c r="H25" s="180"/>
      <c r="I25" s="185"/>
      <c r="J25" s="185"/>
      <c r="K25" s="36"/>
      <c r="P25" s="4"/>
      <c r="Q25" s="4"/>
      <c r="R25" s="4"/>
      <c r="S25" s="4"/>
      <c r="T25" s="4"/>
    </row>
  </sheetData>
  <sheetProtection/>
  <mergeCells count="3">
    <mergeCell ref="A1:N1"/>
    <mergeCell ref="M2:N2"/>
    <mergeCell ref="G25:J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Jakoubková Marie</cp:lastModifiedBy>
  <cp:lastPrinted>2017-11-29T13:54:35Z</cp:lastPrinted>
  <dcterms:created xsi:type="dcterms:W3CDTF">2013-02-15T07:24:03Z</dcterms:created>
  <dcterms:modified xsi:type="dcterms:W3CDTF">2017-11-29T13:55:31Z</dcterms:modified>
  <cp:category/>
  <cp:version/>
  <cp:contentType/>
  <cp:contentStatus/>
</cp:coreProperties>
</file>