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535" activeTab="0"/>
  </bookViews>
  <sheets>
    <sheet name="ZK-05-2017-77, př. 2" sheetId="1" r:id="rId1"/>
  </sheets>
  <definedNames>
    <definedName name="_xlnm.Print_Titles" localSheetId="0">'ZK-05-2017-77, př. 2'!$6:$7</definedName>
    <definedName name="_xlnm.Print_Area" localSheetId="0">'ZK-05-2017-77, př. 2'!$A$1:$E$525</definedName>
  </definedNames>
  <calcPr fullCalcOnLoad="1"/>
</workbook>
</file>

<file path=xl/sharedStrings.xml><?xml version="1.0" encoding="utf-8"?>
<sst xmlns="http://schemas.openxmlformats.org/spreadsheetml/2006/main" count="1472" uniqueCount="1131">
  <si>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</si>
  <si>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</si>
  <si>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</si>
  <si>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</si>
  <si>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Lísek 80</t>
  </si>
  <si>
    <t>Základní škola Lísek, okres Žďár nad Sázavou</t>
  </si>
  <si>
    <t>Prosetín 70</t>
  </si>
  <si>
    <t>Rovečné 181</t>
  </si>
  <si>
    <t>Základní škola a Mateřská škola Rovečné</t>
  </si>
  <si>
    <t>Rozsochy 64</t>
  </si>
  <si>
    <t>Strážek 27</t>
  </si>
  <si>
    <t>Štěpánov nad Svratkou 159</t>
  </si>
  <si>
    <t>Vír 58</t>
  </si>
  <si>
    <t>Zvole 84</t>
  </si>
  <si>
    <t>Tyršova 409</t>
  </si>
  <si>
    <t>Havlíčkův Brod</t>
  </si>
  <si>
    <t>Mateřská škola Horní Krupá, okres Havlíčkův Brod</t>
  </si>
  <si>
    <t>Horní Krupá 35</t>
  </si>
  <si>
    <t>Bezručova 683</t>
  </si>
  <si>
    <t>Přibyslav</t>
  </si>
  <si>
    <t>Mateřská škola Stříbrné Hory</t>
  </si>
  <si>
    <t>Stříbrné Hory 65</t>
  </si>
  <si>
    <t>Žižkovo Pole 16</t>
  </si>
  <si>
    <t>Česká Bělá 300</t>
  </si>
  <si>
    <t>Základní škola a Mateřská škola Česká Bělá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</si>
  <si>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</si>
  <si>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</si>
  <si>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</si>
  <si>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</si>
  <si>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</si>
  <si>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</si>
  <si>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</si>
  <si>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</si>
  <si>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</si>
  <si>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</si>
  <si>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</si>
  <si>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</si>
  <si>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</si>
  <si>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</si>
  <si>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</si>
  <si>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</si>
  <si>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V Zahradách 18</t>
  </si>
  <si>
    <t>Habry</t>
  </si>
  <si>
    <t>Náměstí 97</t>
  </si>
  <si>
    <t>Havlíčkova Borová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</si>
  <si>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</si>
  <si>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</si>
  <si>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</si>
  <si>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</si>
  <si>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</si>
  <si>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Lučice 61</t>
  </si>
  <si>
    <t>Okrouhlice 59</t>
  </si>
  <si>
    <t>Pohled</t>
  </si>
  <si>
    <t>Základní škola Přibyslav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</si>
  <si>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</si>
  <si>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</si>
  <si>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</si>
  <si>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</si>
  <si>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</si>
  <si>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</si>
  <si>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</si>
  <si>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</si>
  <si>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</si>
  <si>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</si>
  <si>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Věž 100</t>
  </si>
  <si>
    <t>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</si>
  <si>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</si>
  <si>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</si>
  <si>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</si>
  <si>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</si>
  <si>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</si>
  <si>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</si>
  <si>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</si>
  <si>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</si>
  <si>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</si>
  <si>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</si>
  <si>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</si>
  <si>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</si>
  <si>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</si>
  <si>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</si>
  <si>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</si>
  <si>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</si>
  <si>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</si>
  <si>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Obec s rozšířenou působností Jihlava</t>
  </si>
  <si>
    <t>§ 3114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</si>
  <si>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</si>
  <si>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</si>
  <si>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</si>
  <si>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</si>
  <si>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</si>
  <si>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</si>
  <si>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</si>
  <si>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</si>
  <si>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</si>
  <si>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§ 3117</t>
  </si>
  <si>
    <t>Buttulova 74</t>
  </si>
  <si>
    <t>Smetanova 745</t>
  </si>
  <si>
    <t>Základní škola Krucemburk, okres Havlíčkův Brod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</si>
  <si>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</si>
  <si>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</si>
  <si>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</si>
  <si>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</si>
  <si>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</si>
  <si>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</si>
  <si>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</si>
  <si>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</si>
  <si>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</si>
  <si>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</si>
  <si>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</si>
  <si>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</si>
  <si>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</si>
  <si>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</si>
  <si>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</si>
  <si>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</si>
  <si>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</si>
  <si>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Světlá nad Sázavou</t>
  </si>
  <si>
    <t>Mateřská škola Ledeč nad Sázavou</t>
  </si>
  <si>
    <t>Ledeč nad Sázavou</t>
  </si>
  <si>
    <t>Malčín 68</t>
  </si>
  <si>
    <t>Lánecká 698</t>
  </si>
  <si>
    <t>Dobrnice 34</t>
  </si>
  <si>
    <t>Dolní Město 135</t>
  </si>
  <si>
    <t>Základní škola a mateřská škola Dolní Město</t>
  </si>
  <si>
    <t>Hněvkovice 14</t>
  </si>
  <si>
    <t>Třída Legií 1421</t>
  </si>
  <si>
    <t>Centrální školní jídelna Třebíč</t>
  </si>
  <si>
    <t>Sirotčí 1341/3</t>
  </si>
  <si>
    <t>Smetanova 603</t>
  </si>
  <si>
    <t>Základní škola a mateřská škola Hněvkovice, příspěvková oraganizace</t>
  </si>
  <si>
    <t>Kožlí 2</t>
  </si>
  <si>
    <t>Základní škola Ledeč nad Sázavou, okres Havlíčkův Brod</t>
  </si>
  <si>
    <t>Nádražní 780</t>
  </si>
  <si>
    <t>Sázavka 55</t>
  </si>
  <si>
    <t>Komenského 234</t>
  </si>
  <si>
    <t>Základní škola Světlá nad Sázavou, Komenského 234, příspěvková organizace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</si>
  <si>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</si>
  <si>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</si>
  <si>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</si>
  <si>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</si>
  <si>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</si>
  <si>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</si>
  <si>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</si>
  <si>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</si>
  <si>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</si>
  <si>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</si>
  <si>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</si>
  <si>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</si>
  <si>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</si>
  <si>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Dolní Libochová 8</t>
  </si>
  <si>
    <t>Mateřská škola Lavičky, příspěvková organizace</t>
  </si>
  <si>
    <t>Lavičky 91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</si>
  <si>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</si>
  <si>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</si>
  <si>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</si>
  <si>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</si>
  <si>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</si>
  <si>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</si>
  <si>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</si>
  <si>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</si>
  <si>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</si>
  <si>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</si>
  <si>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</si>
  <si>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</si>
  <si>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</si>
  <si>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Vídeň 116</t>
  </si>
  <si>
    <t>Vidonín 36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</si>
  <si>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</si>
  <si>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</si>
  <si>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</si>
  <si>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</si>
  <si>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</si>
  <si>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</si>
  <si>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Dobrá Voda 96</t>
  </si>
  <si>
    <t>Dolní Heřmanice 11</t>
  </si>
  <si>
    <t>Základní škola a Mateřská škola Dolní Heřmanice, příspěvková organizace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</si>
  <si>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</si>
  <si>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</si>
  <si>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</si>
  <si>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</si>
  <si>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</si>
  <si>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</si>
  <si>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</si>
  <si>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</si>
  <si>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</si>
  <si>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</si>
  <si>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</si>
  <si>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</si>
  <si>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Netín 14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</si>
  <si>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</si>
  <si>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</si>
  <si>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</si>
  <si>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</si>
  <si>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</si>
  <si>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</si>
  <si>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</si>
  <si>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</si>
  <si>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</si>
  <si>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</si>
  <si>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</si>
  <si>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</si>
  <si>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</si>
  <si>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</si>
  <si>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</si>
  <si>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</si>
  <si>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</si>
  <si>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</si>
  <si>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</si>
  <si>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</si>
  <si>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</si>
  <si>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</si>
  <si>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Budišov 306</t>
  </si>
  <si>
    <t>Mateřská škola Nárameč, příspěvková organizace</t>
  </si>
  <si>
    <t>Nárameč 7</t>
  </si>
  <si>
    <t>Čechtín 70</t>
  </si>
  <si>
    <t>Svatoslav 31</t>
  </si>
  <si>
    <t>1. máje 610</t>
  </si>
  <si>
    <t>Hrotovice</t>
  </si>
  <si>
    <t>Husova 168</t>
  </si>
  <si>
    <t>Jaroměřice nad Rokytnou</t>
  </si>
  <si>
    <t>Mateřská škola Třebenice, příspěvková organizace</t>
  </si>
  <si>
    <t>Třebenice 58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</si>
  <si>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</si>
  <si>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</si>
  <si>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</si>
  <si>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</si>
  <si>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</si>
  <si>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</si>
  <si>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</si>
  <si>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</si>
  <si>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</si>
  <si>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</si>
  <si>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</si>
  <si>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</si>
  <si>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</si>
  <si>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</si>
  <si>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</si>
  <si>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</si>
  <si>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</si>
  <si>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</si>
  <si>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</si>
  <si>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</si>
  <si>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</si>
  <si>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</si>
  <si>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</si>
  <si>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</si>
  <si>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</si>
  <si>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</si>
  <si>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</si>
  <si>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</si>
  <si>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</si>
  <si>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</si>
  <si>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</si>
  <si>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</si>
  <si>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</si>
  <si>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</si>
  <si>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</si>
  <si>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</si>
  <si>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</si>
  <si>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Horní Ves 71</t>
  </si>
  <si>
    <t>p. Horní Cerekev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</si>
  <si>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</si>
  <si>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</si>
  <si>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</si>
  <si>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</si>
  <si>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</si>
  <si>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</si>
  <si>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</si>
  <si>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Hrotovice</t>
  </si>
  <si>
    <t>F.B. Zvěřiny 221</t>
  </si>
  <si>
    <t>Komenského nám. 120</t>
  </si>
  <si>
    <t>Kojetice na Moravě 76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</si>
  <si>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</si>
  <si>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</si>
  <si>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</si>
  <si>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</si>
  <si>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Základní škola a Mateřská škola Lipník, okres Třebíč, příspěvková organizace</t>
  </si>
  <si>
    <t>Dolní Vilémovice 42</t>
  </si>
  <si>
    <t>Myslibořice 170</t>
  </si>
  <si>
    <t>Základní škola a Mateřská škola Myslibořice</t>
  </si>
  <si>
    <t>Pyšel 1</t>
  </si>
  <si>
    <t>Přibyslavice 142</t>
  </si>
  <si>
    <t>Základní škola T.G.Masaryka a mateřská škola Přibyslavice, příspěvková organizace</t>
  </si>
  <si>
    <t>Základní škola Okříšky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</si>
  <si>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</si>
  <si>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</si>
  <si>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</si>
  <si>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</si>
  <si>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</si>
  <si>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</si>
  <si>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</si>
  <si>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</si>
  <si>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</si>
  <si>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</si>
  <si>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</si>
  <si>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</si>
  <si>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</si>
  <si>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Pelhřimovská 127</t>
  </si>
  <si>
    <t>Doležalovo náměstí 4</t>
  </si>
  <si>
    <t>Žďár na Sázavou</t>
  </si>
  <si>
    <t>Dolní 3</t>
  </si>
  <si>
    <t>STŘEDISKO VOLNÉHO ČASU Ledeč nad Sázavou, příspěvková organizace</t>
  </si>
  <si>
    <t>Základní škola a Mateřská škola Šebkovice, příspěvková organizace</t>
  </si>
  <si>
    <t>Komenského náměstí 61/6</t>
  </si>
  <si>
    <t>Trnava 75</t>
  </si>
  <si>
    <t>Základní škola a mateřská škola Trnava, okres Třebíč, příspěvková organizace</t>
  </si>
  <si>
    <t>Týnská 821/8</t>
  </si>
  <si>
    <t>Benešova 585</t>
  </si>
  <si>
    <t>Základní škola Třebíč, Horka-Domky, Václavské nám. 44/12</t>
  </si>
  <si>
    <t>Václavské náměstí 44/12</t>
  </si>
  <si>
    <t>Bartuškova 700/20</t>
  </si>
  <si>
    <t>Základní škola Třebíč, ul. Kpt. Jaroše 836</t>
  </si>
  <si>
    <t>Na Kopcích 342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</si>
  <si>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</si>
  <si>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</si>
  <si>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</si>
  <si>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</si>
  <si>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</si>
  <si>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Masarykovo náměstí 1313/12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</si>
  <si>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</si>
  <si>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</si>
  <si>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</si>
  <si>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</si>
  <si>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</si>
  <si>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</si>
  <si>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</si>
  <si>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</si>
  <si>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</si>
  <si>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</si>
  <si>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</si>
  <si>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</si>
  <si>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Fryšava pod Žákovou horou 100</t>
  </si>
  <si>
    <t>p. Stařeč</t>
  </si>
  <si>
    <t>p. Budišov</t>
  </si>
  <si>
    <t>p. Okříšky</t>
  </si>
  <si>
    <t>p. Čechtín</t>
  </si>
  <si>
    <t>p.Lipník u Hrotovic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</si>
  <si>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</si>
  <si>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</si>
  <si>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</si>
  <si>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</si>
  <si>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</si>
  <si>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</si>
  <si>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</si>
  <si>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</si>
  <si>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 Žďár nad Sázavou</t>
  </si>
  <si>
    <t>p.Žďár nad Sázavou</t>
  </si>
  <si>
    <t>p. Žďár nad Sázavou 2</t>
  </si>
  <si>
    <t>p. Dolní Rožínka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</si>
  <si>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</si>
  <si>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</si>
  <si>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</si>
  <si>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</si>
  <si>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</si>
  <si>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Mohelno 232</t>
  </si>
  <si>
    <t>Základní škola Mohelno, okes Třebíč</t>
  </si>
  <si>
    <t>Základní škola Vícenice u Náměště nad Oslavou, okres Třebíč</t>
  </si>
  <si>
    <t>Husova 579</t>
  </si>
  <si>
    <t>Námešť nad Oslavou</t>
  </si>
  <si>
    <t>Základní škola Rapotice, příspěvková organizace</t>
  </si>
  <si>
    <t>Studenec 123</t>
  </si>
  <si>
    <t>Základní škola a mateřská škola Studenec, okres Třebíč</t>
  </si>
  <si>
    <t>Masarykovo náměstí 51</t>
  </si>
  <si>
    <t>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</si>
  <si>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</si>
  <si>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</si>
  <si>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</si>
  <si>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</si>
  <si>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</si>
  <si>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</si>
  <si>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</si>
  <si>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Dešov 105</t>
  </si>
  <si>
    <t>Základní škola a Mateřská škola Dešov</t>
  </si>
  <si>
    <t>Domamil 115</t>
  </si>
  <si>
    <t>Blatnice 69</t>
  </si>
  <si>
    <t>Mateřská škola Police, příspěvková organizace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</si>
  <si>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</si>
  <si>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</si>
  <si>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</si>
  <si>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</si>
  <si>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</si>
  <si>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</si>
  <si>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Litohoř 98</t>
  </si>
  <si>
    <t>Základní škola a Mateřská škola Litohoř, příspěvková organizace, okres Třebíč</t>
  </si>
  <si>
    <t>Jakubov u Mor.Bud. 130</t>
  </si>
  <si>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</si>
  <si>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</si>
  <si>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</si>
  <si>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</si>
  <si>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</si>
  <si>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</si>
  <si>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</si>
  <si>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</si>
  <si>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</si>
  <si>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</si>
  <si>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</si>
  <si>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</si>
  <si>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</si>
  <si>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</si>
  <si>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</si>
  <si>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</si>
  <si>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</si>
  <si>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</si>
  <si>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</si>
  <si>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</si>
  <si>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</si>
  <si>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</si>
  <si>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</si>
  <si>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</si>
  <si>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</si>
  <si>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</si>
  <si>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</si>
  <si>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</si>
  <si>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Rantířov 67</t>
  </si>
  <si>
    <t>Demlova 28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</si>
  <si>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</si>
  <si>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</si>
  <si>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</si>
  <si>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</si>
  <si>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</si>
  <si>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</si>
  <si>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</si>
  <si>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</si>
  <si>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</si>
  <si>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</si>
  <si>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</si>
  <si>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</si>
  <si>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</si>
  <si>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</si>
  <si>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</si>
  <si>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</si>
  <si>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</si>
  <si>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</si>
  <si>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</si>
  <si>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</si>
  <si>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</si>
  <si>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</si>
  <si>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</si>
  <si>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</si>
  <si>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</si>
  <si>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</si>
  <si>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</si>
  <si>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</si>
  <si>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</si>
  <si>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</si>
  <si>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</si>
  <si>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</si>
  <si>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</si>
  <si>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</si>
  <si>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</si>
  <si>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</si>
  <si>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</si>
  <si>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</si>
  <si>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</si>
  <si>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</si>
  <si>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</si>
  <si>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</si>
  <si>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</si>
  <si>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</si>
  <si>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</si>
  <si>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</si>
  <si>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</si>
  <si>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</si>
  <si>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Tyršova 793</t>
  </si>
  <si>
    <t>Dům děti a mládeže Třebíč, příspěvková organizace</t>
  </si>
  <si>
    <t>Masarykovo nám. 68</t>
  </si>
  <si>
    <t>Španovského 319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</si>
  <si>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</si>
  <si>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</si>
  <si>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</si>
  <si>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</si>
  <si>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</si>
  <si>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</si>
  <si>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</si>
  <si>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</si>
  <si>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</si>
  <si>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</si>
  <si>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</si>
  <si>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</si>
  <si>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</si>
  <si>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</si>
  <si>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</si>
  <si>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</si>
  <si>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</si>
  <si>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</si>
  <si>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</si>
  <si>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75002485</t>
  </si>
  <si>
    <t>70993165</t>
  </si>
  <si>
    <t>63438933</t>
  </si>
  <si>
    <t>71002375</t>
  </si>
  <si>
    <t>71008721</t>
  </si>
  <si>
    <t>75022974</t>
  </si>
  <si>
    <t>75020564</t>
  </si>
  <si>
    <t>71003665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</si>
  <si>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</si>
  <si>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</si>
  <si>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</si>
  <si>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</si>
  <si>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</si>
  <si>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</si>
  <si>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</si>
  <si>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</si>
  <si>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</si>
  <si>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</si>
  <si>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</si>
  <si>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</si>
  <si>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</si>
  <si>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</si>
  <si>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</si>
  <si>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</si>
  <si>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</si>
  <si>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</si>
  <si>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</si>
  <si>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</si>
  <si>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</si>
  <si>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</si>
  <si>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</si>
  <si>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</si>
  <si>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</si>
  <si>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</si>
  <si>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</si>
  <si>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</si>
  <si>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</si>
  <si>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</si>
  <si>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</si>
  <si>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</si>
  <si>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</si>
  <si>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</si>
  <si>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</si>
  <si>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</si>
  <si>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</si>
  <si>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</si>
  <si>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</si>
  <si>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</si>
  <si>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</si>
  <si>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</si>
  <si>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</si>
  <si>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</si>
  <si>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</si>
  <si>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</si>
  <si>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</si>
  <si>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</si>
  <si>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</si>
  <si>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</si>
  <si>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</si>
  <si>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</si>
  <si>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</si>
  <si>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</si>
  <si>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</si>
  <si>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</si>
  <si>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</si>
  <si>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</si>
  <si>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</si>
  <si>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</si>
  <si>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</si>
  <si>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</si>
  <si>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</si>
  <si>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</si>
  <si>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</si>
  <si>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</si>
  <si>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</si>
  <si>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</si>
  <si>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</si>
  <si>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</si>
  <si>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</si>
  <si>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</si>
  <si>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</si>
  <si>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</si>
  <si>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</si>
  <si>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</si>
  <si>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</si>
  <si>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</si>
  <si>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</si>
  <si>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</si>
  <si>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</si>
  <si>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</si>
  <si>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</si>
  <si>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</si>
  <si>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Žďár nad Sázavou 3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</si>
  <si>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</si>
  <si>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</si>
  <si>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</si>
  <si>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</si>
  <si>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</si>
  <si>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</si>
  <si>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</si>
  <si>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</si>
  <si>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</si>
  <si>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</si>
  <si>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</si>
  <si>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</si>
  <si>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</si>
  <si>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</si>
  <si>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</si>
  <si>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</si>
  <si>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</si>
  <si>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</si>
  <si>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</si>
  <si>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</si>
  <si>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</si>
  <si>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</si>
  <si>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</si>
  <si>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</si>
  <si>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</si>
  <si>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</si>
  <si>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</si>
  <si>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</si>
  <si>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</si>
  <si>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</si>
  <si>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</si>
  <si>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</si>
  <si>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</si>
  <si>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</si>
  <si>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</si>
  <si>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</si>
  <si>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</si>
  <si>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</si>
  <si>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</si>
  <si>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</si>
  <si>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</si>
  <si>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</si>
  <si>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</si>
  <si>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</si>
  <si>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</si>
  <si>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Brněnská 20/29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</si>
  <si>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</si>
  <si>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</si>
  <si>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</si>
  <si>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</si>
  <si>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</si>
  <si>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</si>
  <si>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</si>
  <si>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</si>
  <si>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</si>
  <si>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</si>
  <si>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</si>
  <si>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</si>
  <si>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</si>
  <si>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</si>
  <si>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</si>
  <si>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</si>
  <si>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</si>
  <si>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</si>
  <si>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</si>
  <si>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</si>
  <si>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</si>
  <si>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</si>
  <si>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</si>
  <si>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</si>
  <si>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</si>
  <si>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</si>
  <si>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</si>
  <si>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</si>
  <si>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</si>
  <si>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</si>
  <si>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</si>
  <si>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</si>
  <si>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</si>
  <si>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</si>
  <si>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</si>
  <si>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</si>
  <si>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</si>
  <si>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</si>
  <si>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</si>
  <si>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</si>
  <si>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</si>
  <si>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</si>
  <si>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</si>
  <si>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</si>
  <si>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</si>
  <si>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</si>
  <si>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</si>
  <si>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</si>
  <si>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</si>
  <si>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</si>
  <si>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</si>
  <si>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</si>
  <si>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</si>
  <si>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</si>
  <si>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</si>
  <si>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</si>
  <si>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</si>
  <si>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</si>
  <si>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</si>
  <si>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</si>
  <si>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</si>
  <si>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</si>
  <si>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</si>
  <si>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</si>
  <si>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</si>
  <si>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</si>
  <si>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</si>
  <si>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</si>
  <si>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</si>
  <si>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</si>
  <si>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</si>
  <si>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Mateřská škola Mozaika Jihlava, Březinova 114, příspěvková organizace</t>
  </si>
  <si>
    <t>Základní umělecká škola Polná</t>
  </si>
  <si>
    <t>75022869</t>
  </si>
  <si>
    <t>69749981</t>
  </si>
  <si>
    <t>70283192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</si>
  <si>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</si>
  <si>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</si>
  <si>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</si>
  <si>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</si>
  <si>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</si>
  <si>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</si>
  <si>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</si>
  <si>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</si>
  <si>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</si>
  <si>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</si>
  <si>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</si>
  <si>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</si>
  <si>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</si>
  <si>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</si>
  <si>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</si>
  <si>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</si>
  <si>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Polná, příspěvková organizace</t>
  </si>
  <si>
    <t>Základní škola Třešť</t>
  </si>
  <si>
    <t>Jungmannova 3298/6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</si>
  <si>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</si>
  <si>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</si>
  <si>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</si>
  <si>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</si>
  <si>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</si>
  <si>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</si>
  <si>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</si>
  <si>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</si>
  <si>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</si>
  <si>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</si>
  <si>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</si>
  <si>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</si>
  <si>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</si>
  <si>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</si>
  <si>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</si>
  <si>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</si>
  <si>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</si>
  <si>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</si>
  <si>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</si>
  <si>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</si>
  <si>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Věžnice</t>
  </si>
  <si>
    <t>Základní škola Telč, Masarykova 141, příspěvková organizace</t>
  </si>
  <si>
    <t>Základní škola Žďár nad Sázavou, Komenského 2</t>
  </si>
  <si>
    <t>Základní škola Žďár nad Sázavou, Komenského 6</t>
  </si>
  <si>
    <t>Základní škola a  mateřská škola Sázava, příspěvková organizace</t>
  </si>
  <si>
    <t>Základní škola a mateřská škola Vepřová, příspěvková organizace</t>
  </si>
  <si>
    <t>Pacov</t>
  </si>
  <si>
    <t>Humpolec</t>
  </si>
  <si>
    <t>Pelhřimov</t>
  </si>
  <si>
    <t>Školní jídelna Pacov</t>
  </si>
  <si>
    <t>Mateřská škola Kámen, okres Pelhřimov</t>
  </si>
  <si>
    <t>Masarykovo nám.16</t>
  </si>
  <si>
    <t>Kámen 64</t>
  </si>
  <si>
    <t>Mateřská škola Pacov, Jatecká 571</t>
  </si>
  <si>
    <t>Jatecká 571</t>
  </si>
  <si>
    <t>Mateřská škola Velká Chyška</t>
  </si>
  <si>
    <t>Velká Chyška 94</t>
  </si>
  <si>
    <t>Za Branou 870</t>
  </si>
  <si>
    <t>Na Podskalí 282</t>
  </si>
  <si>
    <t>Lukavec</t>
  </si>
  <si>
    <t>Základní škola a Mateřská škola Lukavec</t>
  </si>
  <si>
    <t>Obrataň 148</t>
  </si>
  <si>
    <t>náměstí Svobody 321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</si>
  <si>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</si>
  <si>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</si>
  <si>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</si>
  <si>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</si>
  <si>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</si>
  <si>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</si>
  <si>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</si>
  <si>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</si>
  <si>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</si>
  <si>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Senožaty 263</t>
  </si>
  <si>
    <t>Želiv 251</t>
  </si>
  <si>
    <t>Čejov 4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</si>
  <si>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</si>
  <si>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</si>
  <si>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</si>
  <si>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</si>
  <si>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</si>
  <si>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</si>
  <si>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</si>
  <si>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</si>
  <si>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</si>
  <si>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</si>
  <si>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Školní 701</t>
  </si>
  <si>
    <t>Červená Řečice 306</t>
  </si>
  <si>
    <t>Tyršova 367</t>
  </si>
  <si>
    <t>Horní Cerekev</t>
  </si>
  <si>
    <t>Mateřská škola Rodinov, okres Pelhřimov</t>
  </si>
  <si>
    <t>Rodinov 46</t>
  </si>
  <si>
    <t>Na Besídce 632</t>
  </si>
  <si>
    <t>Kamenice nad Lipou</t>
  </si>
  <si>
    <t>Mateřská škola Kojčice, okres Pelhřimov</t>
  </si>
  <si>
    <t>Kojčice 82</t>
  </si>
  <si>
    <t>Mnich 145</t>
  </si>
  <si>
    <t>Mateřská škola Nový Rychnov, okres Pelhřimov</t>
  </si>
  <si>
    <t>Nový Rychnov 186</t>
  </si>
  <si>
    <t>Pražská 767</t>
  </si>
  <si>
    <t>Mateřská škola Zachotín, okres Pelhřimov</t>
  </si>
  <si>
    <t>Zachotín 37</t>
  </si>
  <si>
    <t>Komenského Sady 556</t>
  </si>
  <si>
    <t>Počátky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</si>
  <si>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</si>
  <si>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</si>
  <si>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</si>
  <si>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</si>
  <si>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</si>
  <si>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</si>
  <si>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</si>
  <si>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</si>
  <si>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</si>
  <si>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</si>
  <si>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</si>
  <si>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</si>
  <si>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</si>
  <si>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</si>
  <si>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</si>
  <si>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Nový Rychnov 170</t>
  </si>
  <si>
    <t>Osvobození 1881</t>
  </si>
  <si>
    <t>Krásovy domky 989</t>
  </si>
  <si>
    <t>Komenského 1465</t>
  </si>
  <si>
    <t>Základní škola Pelhřimov, Na Pražské 1543</t>
  </si>
  <si>
    <t>Na Pražské 1543</t>
  </si>
  <si>
    <t>Rynárec 140</t>
  </si>
  <si>
    <t>Vyskytná 151</t>
  </si>
  <si>
    <t>Komenského 47</t>
  </si>
  <si>
    <t>Žirovnice</t>
  </si>
  <si>
    <t>Komenského sady 387</t>
  </si>
  <si>
    <t>Základní umělecká škola Žirovnice</t>
  </si>
  <si>
    <t>Branka 1</t>
  </si>
  <si>
    <t>Častrov 104</t>
  </si>
  <si>
    <t>Základní škola a mateřská škola Olešná, okres Pelhřimov</t>
  </si>
  <si>
    <t>Olešná 54</t>
  </si>
  <si>
    <t>Pod Kalvárií 850</t>
  </si>
  <si>
    <t>Nové Město na Moravě</t>
  </si>
  <si>
    <t>Mateřská škola Bobrová, příspěvková organizace</t>
  </si>
  <si>
    <t>Bobrová 14</t>
  </si>
  <si>
    <t>Radňovice 54</t>
  </si>
  <si>
    <t>Drobného 299</t>
  </si>
  <si>
    <t>Řečice 93</t>
  </si>
  <si>
    <t>Daňkovice 59</t>
  </si>
  <si>
    <t>Bobrová 129</t>
  </si>
  <si>
    <t>Jimramov 133</t>
  </si>
  <si>
    <t>Vratislavovo náměstí 124</t>
  </si>
  <si>
    <t>Leandra Čecha 860</t>
  </si>
  <si>
    <t>N.Ves u N.Města na M. 70</t>
  </si>
  <si>
    <t>Základní škola a Mateřská škola Nová Ves u Nového Města na Moravě, okres Žďár nad Sázavou, příspěvková organizace</t>
  </si>
  <si>
    <t>Zubří 77</t>
  </si>
  <si>
    <t>Křídla 52</t>
  </si>
  <si>
    <t>Základní škola a Mateřská škola Křídla, okres Žďár nad Sázavou, příspěvková organizace</t>
  </si>
  <si>
    <t>Mateřská škola Korálky Havlíčkův  Brod</t>
  </si>
  <si>
    <t>Radešínská Svratka 95</t>
  </si>
  <si>
    <t>Sněžné 96</t>
  </si>
  <si>
    <t>Křižánky 92</t>
  </si>
  <si>
    <t>Věcov 66</t>
  </si>
  <si>
    <t>Základní umělecká škola Jana Štursy Nové Město na Moravě, příspěvková organizace</t>
  </si>
  <si>
    <t>Vratislavovo nám. 121</t>
  </si>
  <si>
    <t>Nádražní 615</t>
  </si>
  <si>
    <t>Bystřice nad Pernštejnem</t>
  </si>
  <si>
    <t>Mateřská škola Věchnov, příspěvková organizace</t>
  </si>
  <si>
    <t>Věchnov 73</t>
  </si>
  <si>
    <t>Olešínky 41</t>
  </si>
  <si>
    <t>Lísek 90</t>
  </si>
  <si>
    <t>Rozsochy 146</t>
  </si>
  <si>
    <t>Písečné 30</t>
  </si>
  <si>
    <t xml:space="preserve">Základní škola a Mateřská škola Písečné, příspěvková organizace </t>
  </si>
  <si>
    <t>Dalečín 107</t>
  </si>
  <si>
    <t>Olešná 122</t>
  </si>
  <si>
    <t>Dům dětí a mládeže Telč, příspěvková organizace</t>
  </si>
  <si>
    <t>Základní škola Nížkov</t>
  </si>
  <si>
    <t>Základní škola a Mateřská škola Kojetice, okres Třebíč</t>
  </si>
  <si>
    <t>Základní umělecká škola Hrotovice</t>
  </si>
  <si>
    <t>F.B. Zvěřiny 212, Hrotovice</t>
  </si>
  <si>
    <t>Mateřská škola Čechtín</t>
  </si>
  <si>
    <t>Mateřská škola Hrotovice</t>
  </si>
  <si>
    <t>Mateřská škola Svatoslav</t>
  </si>
  <si>
    <t>Čáslavice 110</t>
  </si>
  <si>
    <t xml:space="preserve"> Havlíčkův Brod</t>
  </si>
  <si>
    <t>Mateřská škola Přibyslav</t>
  </si>
  <si>
    <t>Příčná 191</t>
  </si>
  <si>
    <t>Tis</t>
  </si>
  <si>
    <t>Základní škola, Základní umělecká škola a Mateřská škola Lipnice nad Sázavou</t>
  </si>
  <si>
    <t>Základní umělecká škola J. V. Stamice Havlíčkův Brod</t>
  </si>
  <si>
    <t>Smetanovo náměstí 31</t>
  </si>
  <si>
    <t>AZ CENTRUM Havlíčkův Brod – Středisko volného času, příspěvková organizace</t>
  </si>
  <si>
    <t>Rubešovo náměstí 171</t>
  </si>
  <si>
    <t>Stínadla 1049</t>
  </si>
  <si>
    <t xml:space="preserve">Mateřská škola Malčín </t>
  </si>
  <si>
    <t>Nádražní ul. 231</t>
  </si>
  <si>
    <t>Mizerov 82</t>
  </si>
  <si>
    <t xml:space="preserve">Bobrová </t>
  </si>
  <si>
    <t>Sněžné</t>
  </si>
  <si>
    <t>Jimramov</t>
  </si>
  <si>
    <t xml:space="preserve">Sněžné </t>
  </si>
  <si>
    <t>Fryšava pod Žákovou horou</t>
  </si>
  <si>
    <t>Radešínská Svratka</t>
  </si>
  <si>
    <t xml:space="preserve">Věcov </t>
  </si>
  <si>
    <t>Tyršova 1001</t>
  </si>
  <si>
    <t>Náměstí TGM 322</t>
  </si>
  <si>
    <t>Mateřská škola Čtyřlístek</t>
  </si>
  <si>
    <t>Mateřská škola Pelhřimov, příspěvková organizace</t>
  </si>
  <si>
    <t xml:space="preserve">Mateřská škola SEDMIKRÁSKA </t>
  </si>
  <si>
    <t>Základní škola a mateřská škola Častrov</t>
  </si>
  <si>
    <t>Základní škola Pelhřimov, Krásovy domky 989, příspěvková organizace</t>
  </si>
  <si>
    <t>Mateřská škola Studnička</t>
  </si>
  <si>
    <t>Mateřská škola Střítež</t>
  </si>
  <si>
    <t>Mateřská škola Ždírec</t>
  </si>
  <si>
    <t>p. Humpolec</t>
  </si>
  <si>
    <t>Okružní 753</t>
  </si>
  <si>
    <t>Základní škola Zvole, okres Žďár nad Sázavou</t>
  </si>
  <si>
    <t>Rožná 151</t>
  </si>
  <si>
    <t>Rožná</t>
  </si>
  <si>
    <t>Mateřská škola Dolní Libochová</t>
  </si>
  <si>
    <t>Mateřská škola Měřín - příspěvková organizace</t>
  </si>
  <si>
    <t>Mateřská škola Vídeň,  příspěvková organizace</t>
  </si>
  <si>
    <t>Mateřská škola Vidonín</t>
  </si>
  <si>
    <t>Mateřská škola Bystřice nad Pernštejnem, příspěvková organizace</t>
  </si>
  <si>
    <t>Základní škola a Mateřská škola Strážek, příspěvková organizace</t>
  </si>
  <si>
    <t>Základní škola a Mateřská škola Štěpánov nad Svratkou, okres Žďár nad Sázavou, příspěvková organizace</t>
  </si>
  <si>
    <t>Základní škola Bystřice nad Pernštejnem, Nádražní 615</t>
  </si>
  <si>
    <t>Základní škola a Mateřská škola Dalečín, příspěvková organizace</t>
  </si>
  <si>
    <t>Základní škola a Mateřská škola Unčín, příspěvková organizace</t>
  </si>
  <si>
    <t>Základní škola a Mateřská škola Vír, okres Žďár nad Sázavou</t>
  </si>
  <si>
    <t>Mateřská škola Senožaty, okres Pelhřimov</t>
  </si>
  <si>
    <t>Základní škola a Mateřská škola Čejov, okres Pelhřimov</t>
  </si>
  <si>
    <t>Základní umělecká škola Chotěboř, Náměstí TGM 322</t>
  </si>
  <si>
    <t>Základní škola Moravské Budějovice, Havlíčkova ul. 933, okres Třebíč</t>
  </si>
  <si>
    <t>Mateřská škola Sedlec,  okres Třebíč</t>
  </si>
  <si>
    <t>Základní škola Náměšť nad Oslavou,  Husova 579</t>
  </si>
  <si>
    <t>Základní škola Náměšť nad Oslavou, Komenského  53</t>
  </si>
  <si>
    <t>Mateřská škola Daňkovice, příspěvková organizace</t>
  </si>
  <si>
    <t>Základní škola a Mateřská škola Jimramov, příspěvková organizace</t>
  </si>
  <si>
    <t>Základní škola a mateřská škola Sněžné, příspěvková organizace</t>
  </si>
  <si>
    <t>Základní škola Nové Město na Moravě, Leandra Čecha 860, okres Žďár nad Sázavou</t>
  </si>
  <si>
    <t>Základní škola Nové Město na Moravě, Vratislavovo náměsti 124, okres Žďár nad Sázavou</t>
  </si>
  <si>
    <t>Základní škola a Mateřská škola Křižánky, příspěvková organizace</t>
  </si>
  <si>
    <t>Základní škola a Mateřská škola Radešínská Svratka, okres Žďár nad Sázavou, příspěvková organizace</t>
  </si>
  <si>
    <t>Základní škola a Mateřská škola Řečice, příspěvková organizace</t>
  </si>
  <si>
    <t>Základní škola a Mateřská škola Věcov, okres Žďár nad Sázavou, příspěvková organizace</t>
  </si>
  <si>
    <t>Základní škola a Mateřská škola Zubří, okres Žďár nad Sázavou, příspěvková organizace</t>
  </si>
  <si>
    <t>Mateřská škola Horní Cerekev, okres Pelhřimov</t>
  </si>
  <si>
    <t>Mateřská škola Počátky, okres Pelhřimov</t>
  </si>
  <si>
    <t>Základní škola Nový Rychnov, okres Pelhřimov</t>
  </si>
  <si>
    <t>Základní škola Pelhřimov, Komenského 1465, příspěvková organizace</t>
  </si>
  <si>
    <t>Školní jídelna Pelhřimov, Třída Legií 1421, příspěvková organizace</t>
  </si>
  <si>
    <t>Základní umělecká škola Pelhřimov, Pod Kalvárií 850, příspěvková organizace</t>
  </si>
  <si>
    <t>Základní škola Třebíč, Týnská 8</t>
  </si>
  <si>
    <t>Školní 69</t>
  </si>
  <si>
    <t>p. Rapotice</t>
  </si>
  <si>
    <t>p. Koněšín</t>
  </si>
  <si>
    <t>p. Náměšť nad Oslavou</t>
  </si>
  <si>
    <t>p. Třebelovice</t>
  </si>
  <si>
    <t>p. Moravské Budějovice</t>
  </si>
  <si>
    <t>p. Lesonice</t>
  </si>
  <si>
    <t>p. Jaroměřice nad Rokytnou</t>
  </si>
  <si>
    <t>p. Bystřice nad Pernštejnem</t>
  </si>
  <si>
    <t>p. Jimramov</t>
  </si>
  <si>
    <t>p. Chotěboř</t>
  </si>
  <si>
    <t>p. Jihlava</t>
  </si>
  <si>
    <t xml:space="preserve">p. Vyskytná nad Jihlavou </t>
  </si>
  <si>
    <t>p. Velký Beranov</t>
  </si>
  <si>
    <t>p. Polná</t>
  </si>
  <si>
    <t>p. Batelov</t>
  </si>
  <si>
    <t>p. Třešť</t>
  </si>
  <si>
    <t>p. Stonařov</t>
  </si>
  <si>
    <t>p. Kamenice nad Lipou</t>
  </si>
  <si>
    <t>p. Pelhřimov</t>
  </si>
  <si>
    <t>p. Světlá nad Sázavou</t>
  </si>
  <si>
    <t>p. Urbanov</t>
  </si>
  <si>
    <t>p. Telč</t>
  </si>
  <si>
    <t>p. Nížkov</t>
  </si>
  <si>
    <t>p. Velká Losenice</t>
  </si>
  <si>
    <t>Dům dětí a mládeže Jihlava, příspěvková organizace</t>
  </si>
  <si>
    <t>Mateřská škola Rozsochy, okres Žďár nad Sázavou, příspěvková organizace</t>
  </si>
  <si>
    <t>Školní jídelna Chotěboř, Smetanova 603, okres Havlíčkův Brod</t>
  </si>
  <si>
    <t>Mateřská škola Nové Město na Moravě, příspěvková organizace</t>
  </si>
  <si>
    <t>Základní škola Světlá nad Sázavou, Lánecká 699, příspěvková organizace</t>
  </si>
  <si>
    <t>Mateřská škola Uhřínov</t>
  </si>
  <si>
    <t>Základní škola Netín, okres Žďár nad Sázavou</t>
  </si>
  <si>
    <t>Střední odborná škola Jana Tiraye Velká Bíteš, příspěvková organizace</t>
  </si>
  <si>
    <t>Základní škola Pacov</t>
  </si>
  <si>
    <t>Obec s rozšířenou působností Bystřice nad Pernštejnem</t>
  </si>
  <si>
    <t>Mateřská škola Lísek - příspěvková organizace</t>
  </si>
  <si>
    <t>Mateřská škola Olešínky, okres Žďár nad Sázavou</t>
  </si>
  <si>
    <t>Základní umělecká škola Bystřice nad Pernštejnem, příspěvková organizace</t>
  </si>
  <si>
    <t>§ 3233</t>
  </si>
  <si>
    <t>Česká 31</t>
  </si>
  <si>
    <t>Junior DDM - SVČ Chotěboř</t>
  </si>
  <si>
    <t>Vysoké Studnice 29</t>
  </si>
  <si>
    <t>Základní škola speciální  a Praktická škola Jihlava, příspěvková organizace</t>
  </si>
  <si>
    <t>Březinova 3659/31</t>
  </si>
  <si>
    <t>Základní škola a Mateřská škola Jana Blahoslava Kralice nad Oslavou, příspěvková organizace, okres Třebíč</t>
  </si>
  <si>
    <t>Za Branou 1185</t>
  </si>
  <si>
    <t>§ 3121</t>
  </si>
  <si>
    <t>03620280</t>
  </si>
  <si>
    <t>Gymnázium Pacov</t>
  </si>
  <si>
    <t>Hronova 1079</t>
  </si>
  <si>
    <t>Základní škola a mateřská škola Nová Cerekev, okres Pelhřimov</t>
  </si>
  <si>
    <t>Třída Legií 382</t>
  </si>
  <si>
    <t>Základní škola a mateřská škola Kožlí</t>
  </si>
  <si>
    <t>Základní škola a mateřská škola Sázavka</t>
  </si>
  <si>
    <t>Mateřská škola Jaroměřice nad Rokytnou</t>
  </si>
  <si>
    <t>Čáslavice</t>
  </si>
  <si>
    <t xml:space="preserve">Základní škola a Mateřská škola Dolní Vilémovice </t>
  </si>
  <si>
    <t>Základní škola a Mateřská škola Dobrá Voda, příspěvková organizace</t>
  </si>
  <si>
    <t>Základní škola a mateřská škola Oslavice,  příspěvková organizace</t>
  </si>
  <si>
    <t>§ 3127</t>
  </si>
  <si>
    <t>Poříčí 808</t>
  </si>
  <si>
    <t>Jámy 158</t>
  </si>
  <si>
    <t>Komenského 2</t>
  </si>
  <si>
    <t>Komenského 6/825</t>
  </si>
  <si>
    <t>Základní škola Ostrov nad Oslavou, okres Žďár nad Sázavou, příspěvková organizace</t>
  </si>
  <si>
    <t>Police 109</t>
  </si>
  <si>
    <t>Základní škola a mateřská škola Lesonice, okres Třebíč, příspěvková organizace</t>
  </si>
  <si>
    <t>Kralice</t>
  </si>
  <si>
    <t>Komenského nám. 53</t>
  </si>
  <si>
    <t xml:space="preserve">Rapotice </t>
  </si>
  <si>
    <t>Kamenice u Jihlavy 402</t>
  </si>
  <si>
    <t>Mateřská škola Budišov - příspěvková organizace</t>
  </si>
  <si>
    <t>Čechova 1523/10</t>
  </si>
  <si>
    <t>Březinova 114</t>
  </si>
  <si>
    <t>Obec s rozšířenou působností Žďár nad Sázavou</t>
  </si>
  <si>
    <t>Obec s rozšířenou působností Velké Meziříčí</t>
  </si>
  <si>
    <t>Dům dětí a mládeže Náměšť nad Oslavou, Žerotínská 386</t>
  </si>
  <si>
    <t>Základní škola Vojnův Městec, okres Žďár nad Sázavou, příspěvková organizace</t>
  </si>
  <si>
    <t>(školy a školská zařízení zřizovaná obcemi)</t>
  </si>
  <si>
    <t>Dóza - středisko volného času Velké Meziříčí, příspěvková organizace</t>
  </si>
  <si>
    <t>Základní umělecká škola Třešť</t>
  </si>
  <si>
    <t>MATEŘSKÁ ŠKOLA KALIŠTĚ, okres Jihlava, příspěvková organizace</t>
  </si>
  <si>
    <t>Základní škola a Mateřská škola Vyskytná, okres Pelhřimov, příspěvková organizace</t>
  </si>
  <si>
    <t>Středisko volného času Humpolec, U Nemocnice 692, příspěvková organizace</t>
  </si>
  <si>
    <t>U Nemocnice 692</t>
  </si>
  <si>
    <t>Základní škola a Mateřská škola Domamil, příspěvková organizace</t>
  </si>
  <si>
    <t>Základní škola  T. G. Masaryka</t>
  </si>
  <si>
    <t>Základní škola Prosetín a Mateřská škola  Prosetín, okres Žďár nad Sázavou, příspěvková organizace</t>
  </si>
  <si>
    <t>Základní škola Rozsochy, okres Žďár nad Sázavou, příspěvková organizace</t>
  </si>
  <si>
    <t>Základní škola a Mateřská škola Rožná, okres Žďár nad Sázavou, příspěvková organizace</t>
  </si>
  <si>
    <t>Dům dětí a mládeže Bystřice nad Pernštejnem, příspěvková organizace</t>
  </si>
  <si>
    <t>Mateřská škola Žižkovo Pole, okres Havlíčkův Brod</t>
  </si>
  <si>
    <t>Mateřská škola Tis, příspěvková organizace</t>
  </si>
  <si>
    <t xml:space="preserve">Tis 112 </t>
  </si>
  <si>
    <t>Mateřská škola Olešná, příspěvková organizace</t>
  </si>
  <si>
    <t>Lipnice nad Sázavou 213</t>
  </si>
  <si>
    <t>Základní škola a Mateřská škola Habry</t>
  </si>
  <si>
    <t>Základní škola a Mateřská škola Havlíčkova Borová</t>
  </si>
  <si>
    <t>Základní škola a mateřská škola Herálec</t>
  </si>
  <si>
    <t>Základní škola a mateřská škola Dlouhá Ves, okres Havlíčkův Brod</t>
  </si>
  <si>
    <t>Základní škola a mateřská škola Lučice</t>
  </si>
  <si>
    <t>Základní škola a mateřská škola  Okrouhlice, okres Havlíčkův Brod</t>
  </si>
  <si>
    <t>Základní škola a Mateřská škola Věž</t>
  </si>
  <si>
    <t>Mateřská škola Paraplíčko Želiv 251, okr.Pelhřimov</t>
  </si>
  <si>
    <t>Základní umělecká škola Gustava Mahlera Humpolec, Školní 701</t>
  </si>
  <si>
    <t>Základní škola Chotěboř, Buttulova 74, okres Havlíčkův Brod</t>
  </si>
  <si>
    <t>Základní škola Chotěboř, Smetanova 745, okres Havlíčkův Brod</t>
  </si>
  <si>
    <t>Základní škola a Mateřská škola Libice nad Doubravou</t>
  </si>
  <si>
    <t>Náměstí Sv. Jiljí 11</t>
  </si>
  <si>
    <t>Mateřská škola a Speciálně pedagogické centrum Jihlava, příspěvková organizace</t>
  </si>
  <si>
    <t>Mateřská škola Kaštánek, Rantířov, příspěvková organizace</t>
  </si>
  <si>
    <t>Základní škola a mateřská škola Brtnice, příspěvková organizace</t>
  </si>
  <si>
    <t>Základní škola Jihlava, Demlova 32, příspěvková organizace</t>
  </si>
  <si>
    <t>Základní škola Jihlava, E. Rošického 2, příspěvková organizace</t>
  </si>
  <si>
    <t>Základní škola Jihlava, Havlíčkova 71, příspěvková organizace</t>
  </si>
  <si>
    <t>Základní škola Jihlava, Kollárova 30, příspěvková organizace</t>
  </si>
  <si>
    <t>Základní škola Jihlava, Křížová 33, příspěvková organizace</t>
  </si>
  <si>
    <t>Základní škola a mateřská škola Jihlava, Nad Plovárnou 5, příspěvková organizace</t>
  </si>
  <si>
    <t>Základní škola Otokara Březiny, Jihlava,  Jihlava, příspěvková organizace</t>
  </si>
  <si>
    <t>Základní škola Jihlava, Seifertova 5, příspěvková organizace</t>
  </si>
  <si>
    <t>Základní škola T. G. Masaryka, Jihlava, příspěvková organizace</t>
  </si>
  <si>
    <t>Základní škola a mateřská škola Velký Beranov, okres Jihlava, příspěvková organizace</t>
  </si>
  <si>
    <t>Základní škola a mateřská škola Dolní Cerekev, příspěvková organizace</t>
  </si>
  <si>
    <t>Základní škola a mateřská škola Horní Dubenky, příspěvková organizace, okres Jihlava</t>
  </si>
  <si>
    <t>Základní umělecká škola Jihlava, příspěvková organizace</t>
  </si>
  <si>
    <t>Dům dětí a mládeže Polná, okres Jihlava</t>
  </si>
  <si>
    <t>Základní škola a Mateřská škola Budkov, okres Třebíč</t>
  </si>
  <si>
    <t>Martinská 52</t>
  </si>
  <si>
    <t>Vícenice u Náměště n/O 45</t>
  </si>
  <si>
    <t>Základní umělecká škola Náměšť nad Oslavou, okres Třebíč</t>
  </si>
  <si>
    <t>Základní škola Bobrová, okres Žďár nad Sázavou, příspěvková organizace</t>
  </si>
  <si>
    <t>Základní škola a Mateřská škola Fryšava pod Žákovou horou, příspěvková organizace</t>
  </si>
  <si>
    <t>Základní škola a Mateřská škola Radňovice, příspěvková organizace</t>
  </si>
  <si>
    <t>Dům dětí a mládeže Nové Město na Moravě, příspěvková organizace</t>
  </si>
  <si>
    <t>Mateřská škola se speciální třídou pro děti s vadami řeči Pacov, Za Branou 870</t>
  </si>
  <si>
    <t>Základní škola a mateřská škola Obrataň</t>
  </si>
  <si>
    <t>Základní umělecká škola Pacov, Španovského 319</t>
  </si>
  <si>
    <t>Mateřská škola Červená Řečice 306, okres Pelhřimov</t>
  </si>
  <si>
    <t>Mateřská škola se speciálními třídami, Kamenice nad Lipou, Na Besídce 632, okres Pelhřimov</t>
  </si>
  <si>
    <t>Základní škola Pelhřimov, Osvobození 1881, příspěvková organizace</t>
  </si>
  <si>
    <t>Základní škola a mateřská škola Žirovnice</t>
  </si>
  <si>
    <t>Základní škola Otokara Březiny Počátky, okres Pelhřimov</t>
  </si>
  <si>
    <t>Základní škola a mateřská škola Rynárec, okres Pelhřimov</t>
  </si>
  <si>
    <t>Základní umělecká škola Kamenice nad Lipou, Pelhřimovská 127, okres Pelhřimov</t>
  </si>
  <si>
    <t>Dům dětí a mládeže Pelhřimov, Třída Legií 382, příspěvková organizace</t>
  </si>
  <si>
    <t>Mateřská škola Světlá nad Sázavou, Lánecká 698, příspěvková organizace</t>
  </si>
  <si>
    <t>Mateřská škola a Základní škola Dobrnice, okres Havlíčkův Brod</t>
  </si>
  <si>
    <t>Základní umělecká škola Ledeč  nad Sázavou, příspěvková organizace</t>
  </si>
  <si>
    <t>Dům dětí a mládeže Světlá nad Sázavou, příspěvková organizace</t>
  </si>
  <si>
    <t>Základní umělecká škola Telč, příspěvková organizace</t>
  </si>
  <si>
    <t>Mateřská  škola DUHA Třebíč</t>
  </si>
  <si>
    <t>Mateřská škola Střítež 177, okres Třebíč, příspěvková organizace</t>
  </si>
  <si>
    <t>Střítež 177</t>
  </si>
  <si>
    <t>U Obůrky 703/13</t>
  </si>
  <si>
    <t>Mateřská škola Hodov, okres Třebíč, příspěvková organizace</t>
  </si>
  <si>
    <t>Valeč u Hrotovic 222</t>
  </si>
  <si>
    <t>Základní škola Budišov - příspěvková organizace</t>
  </si>
  <si>
    <t>J.A.Komenského 87</t>
  </si>
  <si>
    <t>Základní škola O.Březiny Jaroměřice nad Rokytnou, nám. Komenského 120, okres Třebíč</t>
  </si>
  <si>
    <t>Základní škola T. G. Masaryka Třebíč, Komenského nám.61/6</t>
  </si>
  <si>
    <t>Základní škola a mateřská škola Třebíč,  Bartuškova 700</t>
  </si>
  <si>
    <t>Základní škola Třebíč, Benešova 585</t>
  </si>
  <si>
    <t>Základní škola a mateřská škola Třebíč, Na Kopcích 342</t>
  </si>
  <si>
    <t>Kpt. Jaroše 836</t>
  </si>
  <si>
    <t xml:space="preserve">p. Lipník u Hrotovic </t>
  </si>
  <si>
    <t>Lipník u Hrotovic 42</t>
  </si>
  <si>
    <t>Základní škola a mateřská škola Pyšel, okres Třebíč, příspěvková organizace</t>
  </si>
  <si>
    <t>Základní škola a Mateřská škola Rokytnice nad Rokytnou, okres Třebíč, příspěvková organizace</t>
  </si>
  <si>
    <t>Šebkovice 159</t>
  </si>
  <si>
    <t>Základní umělecká škola Třebíč, Masarykovo náměstí 1313/12</t>
  </si>
  <si>
    <t>Hrádek 964, Třebíč</t>
  </si>
  <si>
    <t>Základní škola Velká Bíteš, příspěvková organizace</t>
  </si>
  <si>
    <t>Základní škola Žďár nad Sázavou, Palachova 2189/35, příspěvková organizace</t>
  </si>
  <si>
    <t>Základní umělecká škola Františka Drdly, Ždár nad Sázavou, Doležalovo náměstí 4, příspěvková organizace</t>
  </si>
  <si>
    <t>ACTIVE - středisko volného času, příspěvková organizace</t>
  </si>
  <si>
    <t>v Kč</t>
  </si>
  <si>
    <t>IČO</t>
  </si>
  <si>
    <t>Školy a školská zařízení zřizované obcemi celkem:</t>
  </si>
  <si>
    <t>počet stran 16</t>
  </si>
  <si>
    <t>UZ 33 073</t>
  </si>
  <si>
    <t>Jar. Haška 835/31</t>
  </si>
  <si>
    <t>Celkem dotace (1. splátka)</t>
  </si>
  <si>
    <t>Rozvojový progam Zvýšení platů nepedagogických zaměstnanců regionálního školství (1. splátka)</t>
  </si>
  <si>
    <t>ZK-05-2017-77, př.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</si>
</sst>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"/>
  </numFmts>
  <fonts count="40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1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3" fontId="5" fillId="0" borderId="16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23" xfId="0" applyFont="1" applyFill="1" applyBorder="1" applyAlignment="1">
      <alignment wrapText="1"/>
    </xf>
    <xf numFmtId="0" fontId="5" fillId="0" borderId="23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5" fillId="0" borderId="25" xfId="0" applyFont="1" applyBorder="1" applyAlignment="1">
      <alignment horizontal="center"/>
    </xf>
    <xf numFmtId="0" fontId="5" fillId="0" borderId="26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27" xfId="0" applyFont="1" applyFill="1" applyBorder="1" applyAlignment="1">
      <alignment horizontal="left" wrapText="1"/>
    </xf>
    <xf numFmtId="3" fontId="4" fillId="34" borderId="12" xfId="0" applyNumberFormat="1" applyFont="1" applyFill="1" applyBorder="1" applyAlignment="1">
      <alignment/>
    </xf>
    <xf numFmtId="0" fontId="5" fillId="19" borderId="12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wrapText="1"/>
    </xf>
    <xf numFmtId="0" fontId="5" fillId="0" borderId="26" xfId="0" applyFont="1" applyFill="1" applyBorder="1" applyAlignment="1">
      <alignment wrapText="1"/>
    </xf>
    <xf numFmtId="0" fontId="5" fillId="0" borderId="31" xfId="0" applyFont="1" applyFill="1" applyBorder="1" applyAlignment="1">
      <alignment wrapText="1"/>
    </xf>
    <xf numFmtId="0" fontId="5" fillId="0" borderId="32" xfId="0" applyFont="1" applyBorder="1" applyAlignment="1">
      <alignment wrapText="1"/>
    </xf>
    <xf numFmtId="3" fontId="5" fillId="0" borderId="12" xfId="0" applyNumberFormat="1" applyFont="1" applyFill="1" applyBorder="1" applyAlignment="1">
      <alignment/>
    </xf>
    <xf numFmtId="0" fontId="5" fillId="19" borderId="16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5" fillId="0" borderId="30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25" xfId="0" applyFont="1" applyBorder="1" applyAlignment="1">
      <alignment horizontal="right"/>
    </xf>
    <xf numFmtId="0" fontId="5" fillId="0" borderId="30" xfId="0" applyFont="1" applyFill="1" applyBorder="1" applyAlignment="1">
      <alignment horizontal="left" wrapText="1"/>
    </xf>
    <xf numFmtId="0" fontId="5" fillId="0" borderId="37" xfId="0" applyFont="1" applyBorder="1" applyAlignment="1">
      <alignment horizontal="center"/>
    </xf>
    <xf numFmtId="0" fontId="5" fillId="0" borderId="38" xfId="0" applyFont="1" applyFill="1" applyBorder="1" applyAlignment="1">
      <alignment wrapText="1"/>
    </xf>
    <xf numFmtId="0" fontId="5" fillId="0" borderId="38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wrapText="1"/>
    </xf>
    <xf numFmtId="3" fontId="5" fillId="19" borderId="16" xfId="0" applyNumberFormat="1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3" fontId="5" fillId="0" borderId="40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 wrapText="1"/>
    </xf>
    <xf numFmtId="0" fontId="5" fillId="0" borderId="41" xfId="0" applyFont="1" applyBorder="1" applyAlignment="1">
      <alignment horizontal="center"/>
    </xf>
    <xf numFmtId="0" fontId="5" fillId="0" borderId="42" xfId="0" applyFont="1" applyFill="1" applyBorder="1" applyAlignment="1">
      <alignment wrapText="1"/>
    </xf>
    <xf numFmtId="0" fontId="5" fillId="0" borderId="42" xfId="0" applyFont="1" applyFill="1" applyBorder="1" applyAlignment="1">
      <alignment horizontal="left" wrapText="1"/>
    </xf>
    <xf numFmtId="3" fontId="5" fillId="0" borderId="43" xfId="0" applyNumberFormat="1" applyFont="1" applyFill="1" applyBorder="1" applyAlignment="1">
      <alignment/>
    </xf>
    <xf numFmtId="49" fontId="5" fillId="35" borderId="10" xfId="0" applyNumberFormat="1" applyFont="1" applyFill="1" applyBorder="1" applyAlignment="1">
      <alignment horizontal="center" wrapText="1"/>
    </xf>
    <xf numFmtId="0" fontId="5" fillId="35" borderId="23" xfId="0" applyFont="1" applyFill="1" applyBorder="1" applyAlignment="1">
      <alignment wrapText="1"/>
    </xf>
    <xf numFmtId="0" fontId="5" fillId="35" borderId="24" xfId="0" applyFont="1" applyFill="1" applyBorder="1" applyAlignment="1">
      <alignment wrapText="1"/>
    </xf>
    <xf numFmtId="0" fontId="4" fillId="35" borderId="0" xfId="0" applyFont="1" applyFill="1" applyBorder="1" applyAlignment="1">
      <alignment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7" xfId="0" applyFont="1" applyFill="1" applyBorder="1" applyAlignment="1">
      <alignment wrapText="1"/>
    </xf>
    <xf numFmtId="3" fontId="5" fillId="0" borderId="44" xfId="0" applyNumberFormat="1" applyFont="1" applyFill="1" applyBorder="1" applyAlignment="1">
      <alignment/>
    </xf>
    <xf numFmtId="3" fontId="5" fillId="0" borderId="45" xfId="0" applyNumberFormat="1" applyFont="1" applyFill="1" applyBorder="1" applyAlignment="1">
      <alignment/>
    </xf>
    <xf numFmtId="0" fontId="5" fillId="0" borderId="41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47" xfId="0" applyFont="1" applyFill="1" applyBorder="1" applyAlignment="1">
      <alignment horizontal="left" wrapText="1"/>
    </xf>
    <xf numFmtId="0" fontId="5" fillId="0" borderId="33" xfId="0" applyFont="1" applyFill="1" applyBorder="1" applyAlignment="1">
      <alignment wrapText="1"/>
    </xf>
    <xf numFmtId="0" fontId="5" fillId="0" borderId="34" xfId="0" applyFont="1" applyFill="1" applyBorder="1" applyAlignment="1">
      <alignment wrapText="1"/>
    </xf>
    <xf numFmtId="0" fontId="5" fillId="0" borderId="35" xfId="0" applyFont="1" applyFill="1" applyBorder="1" applyAlignment="1">
      <alignment wrapText="1"/>
    </xf>
    <xf numFmtId="0" fontId="5" fillId="0" borderId="36" xfId="0" applyFont="1" applyFill="1" applyBorder="1" applyAlignment="1">
      <alignment wrapText="1"/>
    </xf>
    <xf numFmtId="0" fontId="5" fillId="0" borderId="48" xfId="0" applyFont="1" applyFill="1" applyBorder="1" applyAlignment="1">
      <alignment wrapText="1"/>
    </xf>
    <xf numFmtId="0" fontId="5" fillId="0" borderId="49" xfId="0" applyFont="1" applyFill="1" applyBorder="1" applyAlignment="1">
      <alignment wrapText="1"/>
    </xf>
    <xf numFmtId="0" fontId="5" fillId="0" borderId="50" xfId="0" applyFont="1" applyFill="1" applyBorder="1" applyAlignment="1">
      <alignment wrapText="1"/>
    </xf>
    <xf numFmtId="0" fontId="5" fillId="0" borderId="51" xfId="0" applyFont="1" applyFill="1" applyBorder="1" applyAlignment="1">
      <alignment horizontal="left" wrapText="1"/>
    </xf>
    <xf numFmtId="0" fontId="5" fillId="0" borderId="52" xfId="0" applyFont="1" applyFill="1" applyBorder="1" applyAlignment="1">
      <alignment wrapText="1"/>
    </xf>
    <xf numFmtId="3" fontId="4" fillId="0" borderId="53" xfId="0" applyNumberFormat="1" applyFont="1" applyFill="1" applyBorder="1" applyAlignment="1">
      <alignment/>
    </xf>
    <xf numFmtId="0" fontId="5" fillId="0" borderId="14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4" fillId="0" borderId="24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3" fontId="5" fillId="0" borderId="53" xfId="0" applyNumberFormat="1" applyFont="1" applyFill="1" applyBorder="1" applyAlignment="1">
      <alignment/>
    </xf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42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54" xfId="0" applyFont="1" applyBorder="1" applyAlignment="1">
      <alignment horizontal="center"/>
    </xf>
    <xf numFmtId="0" fontId="5" fillId="0" borderId="55" xfId="0" applyFont="1" applyFill="1" applyBorder="1" applyAlignment="1">
      <alignment wrapText="1"/>
    </xf>
    <xf numFmtId="0" fontId="5" fillId="0" borderId="56" xfId="0" applyFont="1" applyFill="1" applyBorder="1" applyAlignment="1">
      <alignment horizontal="left" wrapText="1"/>
    </xf>
    <xf numFmtId="0" fontId="5" fillId="0" borderId="55" xfId="0" applyFont="1" applyFill="1" applyBorder="1" applyAlignment="1">
      <alignment horizontal="left" wrapText="1"/>
    </xf>
    <xf numFmtId="0" fontId="5" fillId="19" borderId="43" xfId="0" applyFont="1" applyFill="1" applyBorder="1" applyAlignment="1">
      <alignment/>
    </xf>
    <xf numFmtId="0" fontId="5" fillId="0" borderId="21" xfId="0" applyFont="1" applyBorder="1" applyAlignment="1">
      <alignment horizontal="center"/>
    </xf>
    <xf numFmtId="3" fontId="4" fillId="36" borderId="12" xfId="0" applyNumberFormat="1" applyFont="1" applyFill="1" applyBorder="1" applyAlignment="1">
      <alignment/>
    </xf>
    <xf numFmtId="0" fontId="4" fillId="19" borderId="46" xfId="0" applyFont="1" applyFill="1" applyBorder="1" applyAlignment="1">
      <alignment wrapText="1"/>
    </xf>
    <xf numFmtId="0" fontId="4" fillId="19" borderId="32" xfId="0" applyFont="1" applyFill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wrapText="1"/>
    </xf>
    <xf numFmtId="0" fontId="4" fillId="0" borderId="38" xfId="0" applyFont="1" applyBorder="1" applyAlignment="1">
      <alignment wrapText="1"/>
    </xf>
    <xf numFmtId="0" fontId="4" fillId="0" borderId="39" xfId="0" applyFont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wrapText="1"/>
    </xf>
    <xf numFmtId="0" fontId="4" fillId="0" borderId="26" xfId="0" applyFont="1" applyBorder="1" applyAlignment="1">
      <alignment wrapText="1"/>
    </xf>
    <xf numFmtId="0" fontId="4" fillId="0" borderId="31" xfId="0" applyFont="1" applyBorder="1" applyAlignment="1">
      <alignment wrapText="1"/>
    </xf>
    <xf numFmtId="3" fontId="4" fillId="0" borderId="37" xfId="0" applyNumberFormat="1" applyFont="1" applyFill="1" applyBorder="1" applyAlignment="1">
      <alignment wrapText="1"/>
    </xf>
    <xf numFmtId="3" fontId="4" fillId="0" borderId="38" xfId="0" applyNumberFormat="1" applyFont="1" applyFill="1" applyBorder="1" applyAlignment="1">
      <alignment wrapText="1"/>
    </xf>
    <xf numFmtId="3" fontId="4" fillId="0" borderId="39" xfId="0" applyNumberFormat="1" applyFont="1" applyFill="1" applyBorder="1" applyAlignment="1">
      <alignment wrapText="1"/>
    </xf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wrapText="1"/>
    </xf>
    <xf numFmtId="3" fontId="4" fillId="34" borderId="37" xfId="0" applyNumberFormat="1" applyFont="1" applyFill="1" applyBorder="1" applyAlignment="1">
      <alignment wrapText="1"/>
    </xf>
    <xf numFmtId="3" fontId="4" fillId="0" borderId="25" xfId="0" applyNumberFormat="1" applyFont="1" applyFill="1" applyBorder="1" applyAlignment="1">
      <alignment wrapText="1"/>
    </xf>
    <xf numFmtId="0" fontId="4" fillId="0" borderId="47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0" fontId="4" fillId="0" borderId="46" xfId="0" applyFont="1" applyFill="1" applyBorder="1" applyAlignment="1">
      <alignment horizontal="left" wrapText="1"/>
    </xf>
    <xf numFmtId="0" fontId="5" fillId="0" borderId="32" xfId="0" applyFont="1" applyBorder="1" applyAlignment="1">
      <alignment wrapText="1"/>
    </xf>
    <xf numFmtId="0" fontId="4" fillId="0" borderId="54" xfId="0" applyFont="1" applyFill="1" applyBorder="1" applyAlignment="1">
      <alignment horizontal="left" wrapText="1"/>
    </xf>
    <xf numFmtId="0" fontId="4" fillId="0" borderId="55" xfId="0" applyFont="1" applyBorder="1" applyAlignment="1">
      <alignment wrapText="1"/>
    </xf>
    <xf numFmtId="0" fontId="4" fillId="0" borderId="56" xfId="0" applyFont="1" applyBorder="1" applyAlignment="1">
      <alignment wrapText="1"/>
    </xf>
    <xf numFmtId="0" fontId="4" fillId="34" borderId="10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1238250</xdr:colOff>
      <xdr:row>8</xdr:row>
      <xdr:rowOff>133350</xdr:rowOff>
    </xdr:from>
    <xdr:to>
      <xdr:col>2</xdr:col>
      <xdr:colOff>2286000</xdr:colOff>
      <xdr:row>10</xdr:row>
      <xdr:rowOff>38100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457450"/>
          <a:ext cx="1047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F527"/>
  <sheetViews>
    <sheetView tabSelected="1" zoomScaleSheetLayoutView="90" workbookViewId="0" topLeftCell="A1">
      <selection activeCell="A3" sqref="A3:E3"/>
    </sheetView>
  </sheetViews>
  <sheetFormatPr defaultColWidth="49.75390625" defaultRowHeight="12.75"/>
  <cols>
    <col min="1" max="1" width="13.00390625" style="5" customWidth="1"/>
    <col min="2" max="2" width="69.125" style="9" customWidth="1"/>
    <col min="3" max="3" width="31.25390625" style="9" bestFit="1" customWidth="1"/>
    <col min="4" max="4" width="30.00390625" style="9" bestFit="1" customWidth="1"/>
    <col min="5" max="5" width="16.25390625" style="7" customWidth="1"/>
    <col min="6" max="16384" width="49.75390625" style="7" customWidth="1"/>
  </cols>
  <sheetData>
    <row r="1" spans="1:5" s="4" customFormat="1" ht="15">
      <c r="A1" s="1"/>
      <c r="B1" s="2"/>
      <c r="C1" s="2"/>
      <c r="D1" s="3"/>
      <c r="E1" s="10" t="s">
        <v>1130</v>
      </c>
    </row>
    <row r="2" spans="1:5" s="4" customFormat="1" ht="15">
      <c r="A2" s="1"/>
      <c r="B2" s="2"/>
      <c r="C2" s="2"/>
      <c r="D2" s="3"/>
      <c r="E2" s="10" t="s">
        <v>1125</v>
      </c>
    </row>
    <row r="3" spans="1:5" s="4" customFormat="1" ht="20.25" customHeight="1">
      <c r="A3" s="142" t="s">
        <v>1129</v>
      </c>
      <c r="B3" s="142"/>
      <c r="C3" s="142"/>
      <c r="D3" s="142"/>
      <c r="E3" s="142"/>
    </row>
    <row r="4" spans="1:5" s="4" customFormat="1" ht="14.25" customHeight="1">
      <c r="A4" s="143" t="s">
        <v>1126</v>
      </c>
      <c r="B4" s="143"/>
      <c r="C4" s="143"/>
      <c r="D4" s="143"/>
      <c r="E4" s="143"/>
    </row>
    <row r="5" spans="1:5" s="4" customFormat="1" ht="14.25" customHeight="1">
      <c r="A5" s="143" t="s">
        <v>1025</v>
      </c>
      <c r="B5" s="143"/>
      <c r="C5" s="143"/>
      <c r="D5" s="143"/>
      <c r="E5" s="143"/>
    </row>
    <row r="6" spans="2:5" ht="15" thickBot="1">
      <c r="B6" s="6"/>
      <c r="C6" s="6"/>
      <c r="D6" s="6"/>
      <c r="E6" s="11" t="s">
        <v>1122</v>
      </c>
    </row>
    <row r="7" spans="1:5" s="8" customFormat="1" ht="72.75" customHeight="1" thickBot="1">
      <c r="A7" s="13" t="s">
        <v>1123</v>
      </c>
      <c r="B7" s="148" t="s">
        <v>74</v>
      </c>
      <c r="C7" s="148"/>
      <c r="D7" s="149"/>
      <c r="E7" s="14" t="s">
        <v>1128</v>
      </c>
    </row>
    <row r="8" spans="1:5" s="16" customFormat="1" ht="16.5" thickBot="1">
      <c r="A8" s="137" t="s">
        <v>981</v>
      </c>
      <c r="B8" s="138"/>
      <c r="C8" s="138"/>
      <c r="D8" s="138"/>
      <c r="E8" s="15"/>
    </row>
    <row r="9" spans="1:6" s="19" customFormat="1" ht="16.5" thickBot="1">
      <c r="A9" s="153" t="s">
        <v>75</v>
      </c>
      <c r="B9" s="154"/>
      <c r="C9" s="154"/>
      <c r="D9" s="155"/>
      <c r="E9" s="17">
        <f>E10+E11+E12+E13+E14</f>
        <v>59861</v>
      </c>
      <c r="F9" s="18"/>
    </row>
    <row r="10" spans="1:5" s="25" customFormat="1" ht="15">
      <c r="A10" s="20">
        <v>75021935</v>
      </c>
      <c r="B10" s="21" t="s">
        <v>916</v>
      </c>
      <c r="C10" s="22" t="s">
        <v>908</v>
      </c>
      <c r="D10" s="23" t="s">
        <v>858</v>
      </c>
      <c r="E10" s="24">
        <v>35101</v>
      </c>
    </row>
    <row r="11" spans="1:5" s="25" customFormat="1" ht="15">
      <c r="A11" s="26">
        <v>71011684</v>
      </c>
      <c r="B11" s="27" t="s">
        <v>982</v>
      </c>
      <c r="C11" s="27" t="s">
        <v>402</v>
      </c>
      <c r="D11" s="28" t="s">
        <v>862</v>
      </c>
      <c r="E11" s="24">
        <v>6565</v>
      </c>
    </row>
    <row r="12" spans="1:5" s="25" customFormat="1" ht="30">
      <c r="A12" s="26">
        <v>70999643</v>
      </c>
      <c r="B12" s="27" t="s">
        <v>973</v>
      </c>
      <c r="C12" s="27" t="s">
        <v>402</v>
      </c>
      <c r="D12" s="28" t="s">
        <v>863</v>
      </c>
      <c r="E12" s="24">
        <v>8719</v>
      </c>
    </row>
    <row r="13" spans="1:5" s="25" customFormat="1" ht="15">
      <c r="A13" s="26">
        <v>75020556</v>
      </c>
      <c r="B13" s="27" t="s">
        <v>859</v>
      </c>
      <c r="C13" s="27" t="s">
        <v>860</v>
      </c>
      <c r="D13" s="28" t="s">
        <v>955</v>
      </c>
      <c r="E13" s="24">
        <v>2108</v>
      </c>
    </row>
    <row r="14" spans="1:5" s="25" customFormat="1" ht="15.75" thickBot="1">
      <c r="A14" s="29">
        <v>75022095</v>
      </c>
      <c r="B14" s="30" t="s">
        <v>983</v>
      </c>
      <c r="C14" s="30" t="s">
        <v>861</v>
      </c>
      <c r="D14" s="31" t="s">
        <v>347</v>
      </c>
      <c r="E14" s="24">
        <v>7368</v>
      </c>
    </row>
    <row r="15" spans="1:6" s="33" customFormat="1" ht="16.5" thickBot="1">
      <c r="A15" s="150" t="s">
        <v>76</v>
      </c>
      <c r="B15" s="151"/>
      <c r="C15" s="151"/>
      <c r="D15" s="152"/>
      <c r="E15" s="17">
        <f>E16+E17+E18+E19+E20</f>
        <v>106767</v>
      </c>
      <c r="F15" s="32"/>
    </row>
    <row r="16" spans="1:5" s="25" customFormat="1" ht="15">
      <c r="A16" s="20">
        <v>43380247</v>
      </c>
      <c r="B16" s="21" t="s">
        <v>1</v>
      </c>
      <c r="C16" s="22" t="s">
        <v>402</v>
      </c>
      <c r="D16" s="23" t="s">
        <v>0</v>
      </c>
      <c r="E16" s="24">
        <v>23603</v>
      </c>
    </row>
    <row r="17" spans="1:5" s="25" customFormat="1" ht="15">
      <c r="A17" s="26">
        <v>70998779</v>
      </c>
      <c r="B17" s="34" t="s">
        <v>917</v>
      </c>
      <c r="C17" s="27" t="s">
        <v>402</v>
      </c>
      <c r="D17" s="28" t="s">
        <v>10</v>
      </c>
      <c r="E17" s="24">
        <v>12722</v>
      </c>
    </row>
    <row r="18" spans="1:5" s="25" customFormat="1" ht="30">
      <c r="A18" s="26">
        <v>70885966</v>
      </c>
      <c r="B18" s="34" t="s">
        <v>918</v>
      </c>
      <c r="C18" s="27" t="s">
        <v>402</v>
      </c>
      <c r="D18" s="28" t="s">
        <v>11</v>
      </c>
      <c r="E18" s="24">
        <v>23483</v>
      </c>
    </row>
    <row r="19" spans="1:5" s="25" customFormat="1" ht="15">
      <c r="A19" s="26">
        <v>43379516</v>
      </c>
      <c r="B19" s="34" t="s">
        <v>919</v>
      </c>
      <c r="C19" s="27" t="s">
        <v>857</v>
      </c>
      <c r="D19" s="28" t="s">
        <v>858</v>
      </c>
      <c r="E19" s="24">
        <v>19468</v>
      </c>
    </row>
    <row r="20" spans="1:5" s="25" customFormat="1" ht="15.75" thickBot="1">
      <c r="A20" s="29">
        <v>48897400</v>
      </c>
      <c r="B20" s="30" t="s">
        <v>1033</v>
      </c>
      <c r="C20" s="30" t="s">
        <v>14</v>
      </c>
      <c r="D20" s="31" t="s">
        <v>858</v>
      </c>
      <c r="E20" s="24">
        <v>27491</v>
      </c>
    </row>
    <row r="21" spans="1:5" s="35" customFormat="1" ht="16.5" thickBot="1">
      <c r="A21" s="150" t="s">
        <v>94</v>
      </c>
      <c r="B21" s="151"/>
      <c r="C21" s="151"/>
      <c r="D21" s="152"/>
      <c r="E21" s="17">
        <f>E22+E23+E24+E25+E26+E27+E28+E29+E30+E31</f>
        <v>60915</v>
      </c>
    </row>
    <row r="22" spans="1:5" s="25" customFormat="1" ht="15">
      <c r="A22" s="20">
        <v>70981779</v>
      </c>
      <c r="B22" s="21" t="s">
        <v>920</v>
      </c>
      <c r="C22" s="22" t="s">
        <v>402</v>
      </c>
      <c r="D22" s="23" t="s">
        <v>866</v>
      </c>
      <c r="E22" s="24">
        <v>8472</v>
      </c>
    </row>
    <row r="23" spans="1:5" s="25" customFormat="1" ht="15">
      <c r="A23" s="26">
        <v>71011757</v>
      </c>
      <c r="B23" s="34" t="s">
        <v>5</v>
      </c>
      <c r="C23" s="27" t="s">
        <v>402</v>
      </c>
      <c r="D23" s="28" t="s">
        <v>4</v>
      </c>
      <c r="E23" s="24">
        <v>1110</v>
      </c>
    </row>
    <row r="24" spans="1:5" s="25" customFormat="1" ht="15">
      <c r="A24" s="26">
        <v>75021404</v>
      </c>
      <c r="B24" s="34" t="s">
        <v>865</v>
      </c>
      <c r="C24" s="27" t="s">
        <v>864</v>
      </c>
      <c r="D24" s="28" t="s">
        <v>955</v>
      </c>
      <c r="E24" s="24">
        <v>4126</v>
      </c>
    </row>
    <row r="25" spans="1:5" s="25" customFormat="1" ht="30">
      <c r="A25" s="26">
        <v>75022893</v>
      </c>
      <c r="B25" s="27" t="s">
        <v>1034</v>
      </c>
      <c r="C25" s="27" t="s">
        <v>402</v>
      </c>
      <c r="D25" s="28" t="s">
        <v>6</v>
      </c>
      <c r="E25" s="24">
        <v>4876</v>
      </c>
    </row>
    <row r="26" spans="1:5" s="25" customFormat="1" ht="15">
      <c r="A26" s="26">
        <v>70830754</v>
      </c>
      <c r="B26" s="34" t="s">
        <v>8</v>
      </c>
      <c r="C26" s="27" t="s">
        <v>402</v>
      </c>
      <c r="D26" s="28" t="s">
        <v>7</v>
      </c>
      <c r="E26" s="24">
        <v>16844</v>
      </c>
    </row>
    <row r="27" spans="1:5" s="25" customFormat="1" ht="30">
      <c r="A27" s="26">
        <v>70881308</v>
      </c>
      <c r="B27" s="27" t="s">
        <v>1035</v>
      </c>
      <c r="C27" s="27" t="s">
        <v>402</v>
      </c>
      <c r="D27" s="28" t="s">
        <v>9</v>
      </c>
      <c r="E27" s="24">
        <v>2136</v>
      </c>
    </row>
    <row r="28" spans="1:5" s="25" customFormat="1" ht="30">
      <c r="A28" s="26">
        <v>70981761</v>
      </c>
      <c r="B28" s="34" t="s">
        <v>1036</v>
      </c>
      <c r="C28" s="27" t="s">
        <v>910</v>
      </c>
      <c r="D28" s="28" t="s">
        <v>911</v>
      </c>
      <c r="E28" s="24">
        <v>8825</v>
      </c>
    </row>
    <row r="29" spans="1:5" s="25" customFormat="1" ht="15">
      <c r="A29" s="26">
        <v>75020955</v>
      </c>
      <c r="B29" s="34" t="s">
        <v>921</v>
      </c>
      <c r="C29" s="27" t="s">
        <v>2</v>
      </c>
      <c r="D29" s="28" t="s">
        <v>956</v>
      </c>
      <c r="E29" s="24">
        <v>5090</v>
      </c>
    </row>
    <row r="30" spans="1:5" s="25" customFormat="1" ht="15">
      <c r="A30" s="26">
        <v>70981604</v>
      </c>
      <c r="B30" s="34" t="s">
        <v>922</v>
      </c>
      <c r="C30" s="27" t="s">
        <v>402</v>
      </c>
      <c r="D30" s="28" t="s">
        <v>12</v>
      </c>
      <c r="E30" s="24">
        <v>7140</v>
      </c>
    </row>
    <row r="31" spans="1:5" s="25" customFormat="1" ht="15.75" thickBot="1">
      <c r="A31" s="29">
        <v>75022087</v>
      </c>
      <c r="B31" s="30" t="s">
        <v>909</v>
      </c>
      <c r="C31" s="30" t="s">
        <v>402</v>
      </c>
      <c r="D31" s="31" t="s">
        <v>13</v>
      </c>
      <c r="E31" s="24">
        <v>2296</v>
      </c>
    </row>
    <row r="32" spans="1:5" s="35" customFormat="1" ht="16.5" thickBot="1">
      <c r="A32" s="144" t="s">
        <v>80</v>
      </c>
      <c r="B32" s="145"/>
      <c r="C32" s="145"/>
      <c r="D32" s="146"/>
      <c r="E32" s="17">
        <f>E33</f>
        <v>9221</v>
      </c>
    </row>
    <row r="33" spans="1:5" s="19" customFormat="1" ht="30.75" thickBot="1">
      <c r="A33" s="36">
        <v>29253136</v>
      </c>
      <c r="B33" s="37" t="s">
        <v>984</v>
      </c>
      <c r="C33" s="38" t="s">
        <v>857</v>
      </c>
      <c r="D33" s="39" t="s">
        <v>858</v>
      </c>
      <c r="E33" s="24">
        <v>9221</v>
      </c>
    </row>
    <row r="34" spans="1:5" s="35" customFormat="1" ht="16.5" thickBot="1">
      <c r="A34" s="147" t="s">
        <v>985</v>
      </c>
      <c r="B34" s="140"/>
      <c r="C34" s="140"/>
      <c r="D34" s="141"/>
      <c r="E34" s="17">
        <f>E35</f>
        <v>7137</v>
      </c>
    </row>
    <row r="35" spans="1:5" s="19" customFormat="1" ht="30.75" thickBot="1">
      <c r="A35" s="40">
        <v>29251982</v>
      </c>
      <c r="B35" s="41" t="s">
        <v>1037</v>
      </c>
      <c r="C35" s="42" t="s">
        <v>464</v>
      </c>
      <c r="D35" s="43" t="s">
        <v>858</v>
      </c>
      <c r="E35" s="24">
        <v>7137</v>
      </c>
    </row>
    <row r="36" spans="1:5" s="33" customFormat="1" ht="16.5" thickBot="1">
      <c r="A36" s="139" t="s">
        <v>77</v>
      </c>
      <c r="B36" s="140"/>
      <c r="C36" s="140"/>
      <c r="D36" s="141"/>
      <c r="E36" s="44">
        <f>E21+E15+E9+E32+E34</f>
        <v>243901</v>
      </c>
    </row>
    <row r="37" spans="1:5" s="25" customFormat="1" ht="16.5" thickBot="1">
      <c r="A37" s="137" t="s">
        <v>78</v>
      </c>
      <c r="B37" s="138"/>
      <c r="C37" s="138"/>
      <c r="D37" s="138"/>
      <c r="E37" s="45"/>
    </row>
    <row r="38" spans="1:5" s="35" customFormat="1" ht="16.5" thickBot="1">
      <c r="A38" s="153" t="s">
        <v>75</v>
      </c>
      <c r="B38" s="145"/>
      <c r="C38" s="145"/>
      <c r="D38" s="146"/>
      <c r="E38" s="17">
        <f>E39+E40+E41+E42+E43+E44+E45+E46</f>
        <v>160555</v>
      </c>
    </row>
    <row r="39" spans="1:5" s="19" customFormat="1" ht="15">
      <c r="A39" s="46">
        <v>70986720</v>
      </c>
      <c r="B39" s="47" t="s">
        <v>16</v>
      </c>
      <c r="C39" s="47" t="s">
        <v>17</v>
      </c>
      <c r="D39" s="48" t="s">
        <v>877</v>
      </c>
      <c r="E39" s="24">
        <v>2148</v>
      </c>
    </row>
    <row r="40" spans="1:5" s="19" customFormat="1" ht="15">
      <c r="A40" s="49">
        <v>71000496</v>
      </c>
      <c r="B40" s="50" t="s">
        <v>144</v>
      </c>
      <c r="C40" s="50" t="s">
        <v>145</v>
      </c>
      <c r="D40" s="51" t="s">
        <v>52</v>
      </c>
      <c r="E40" s="24">
        <v>2588</v>
      </c>
    </row>
    <row r="41" spans="1:5" s="19" customFormat="1" ht="15">
      <c r="A41" s="49">
        <v>75011930</v>
      </c>
      <c r="B41" s="50" t="s">
        <v>878</v>
      </c>
      <c r="C41" s="50" t="s">
        <v>18</v>
      </c>
      <c r="D41" s="51" t="s">
        <v>19</v>
      </c>
      <c r="E41" s="24">
        <v>24152</v>
      </c>
    </row>
    <row r="42" spans="1:5" s="19" customFormat="1" ht="15">
      <c r="A42" s="49">
        <v>75017601</v>
      </c>
      <c r="B42" s="50" t="s">
        <v>20</v>
      </c>
      <c r="C42" s="50" t="s">
        <v>21</v>
      </c>
      <c r="D42" s="51" t="s">
        <v>19</v>
      </c>
      <c r="E42" s="24">
        <v>5063</v>
      </c>
    </row>
    <row r="43" spans="1:5" s="19" customFormat="1" ht="15">
      <c r="A43" s="49">
        <v>70984921</v>
      </c>
      <c r="B43" s="50" t="s">
        <v>1038</v>
      </c>
      <c r="C43" s="50" t="s">
        <v>22</v>
      </c>
      <c r="D43" s="51" t="s">
        <v>19</v>
      </c>
      <c r="E43" s="24">
        <v>4094</v>
      </c>
    </row>
    <row r="44" spans="1:5" s="19" customFormat="1" ht="15">
      <c r="A44" s="49">
        <v>75015196</v>
      </c>
      <c r="B44" s="50" t="s">
        <v>850</v>
      </c>
      <c r="C44" s="50" t="s">
        <v>879</v>
      </c>
      <c r="D44" s="51" t="s">
        <v>15</v>
      </c>
      <c r="E44" s="24">
        <v>117038</v>
      </c>
    </row>
    <row r="45" spans="1:5" s="25" customFormat="1" ht="15">
      <c r="A45" s="26">
        <v>72544104</v>
      </c>
      <c r="B45" s="34" t="s">
        <v>1039</v>
      </c>
      <c r="C45" s="34" t="s">
        <v>880</v>
      </c>
      <c r="D45" s="52" t="s">
        <v>1040</v>
      </c>
      <c r="E45" s="24">
        <v>2964</v>
      </c>
    </row>
    <row r="46" spans="1:5" s="25" customFormat="1" ht="15.75" thickBot="1">
      <c r="A46" s="29">
        <v>72544104</v>
      </c>
      <c r="B46" s="53" t="s">
        <v>1041</v>
      </c>
      <c r="C46" s="53" t="s">
        <v>867</v>
      </c>
      <c r="D46" s="54" t="s">
        <v>15</v>
      </c>
      <c r="E46" s="24">
        <v>2508</v>
      </c>
    </row>
    <row r="47" spans="1:5" s="35" customFormat="1" ht="16.5" thickBot="1">
      <c r="A47" s="147" t="s">
        <v>76</v>
      </c>
      <c r="B47" s="140"/>
      <c r="C47" s="140"/>
      <c r="D47" s="141"/>
      <c r="E47" s="17">
        <f>E48+E49+E50+E51+E52+E53+E54+E55+E56+E57+E58+E59+E60+E61+E62</f>
        <v>554551</v>
      </c>
    </row>
    <row r="48" spans="1:5" s="19" customFormat="1" ht="15">
      <c r="A48" s="55">
        <v>70910987</v>
      </c>
      <c r="B48" s="56" t="s">
        <v>40</v>
      </c>
      <c r="C48" s="56" t="s">
        <v>39</v>
      </c>
      <c r="D48" s="57" t="s">
        <v>15</v>
      </c>
      <c r="E48" s="24">
        <v>69437</v>
      </c>
    </row>
    <row r="49" spans="1:5" s="19" customFormat="1" ht="30">
      <c r="A49" s="49">
        <v>70891656</v>
      </c>
      <c r="B49" s="50" t="s">
        <v>49</v>
      </c>
      <c r="C49" s="50"/>
      <c r="D49" s="51" t="s">
        <v>48</v>
      </c>
      <c r="E49" s="24">
        <v>35019</v>
      </c>
    </row>
    <row r="50" spans="1:5" s="19" customFormat="1" ht="15">
      <c r="A50" s="49">
        <v>70981329</v>
      </c>
      <c r="B50" s="50" t="s">
        <v>24</v>
      </c>
      <c r="C50" s="50"/>
      <c r="D50" s="51" t="s">
        <v>23</v>
      </c>
      <c r="E50" s="24">
        <v>22179</v>
      </c>
    </row>
    <row r="51" spans="1:5" s="19" customFormat="1" ht="30">
      <c r="A51" s="49">
        <v>70986002</v>
      </c>
      <c r="B51" s="50" t="s">
        <v>30</v>
      </c>
      <c r="C51" s="50" t="s">
        <v>28</v>
      </c>
      <c r="D51" s="51" t="s">
        <v>29</v>
      </c>
      <c r="E51" s="24">
        <v>39766</v>
      </c>
    </row>
    <row r="52" spans="1:5" s="19" customFormat="1" ht="30">
      <c r="A52" s="49">
        <v>75017687</v>
      </c>
      <c r="B52" s="50" t="s">
        <v>59</v>
      </c>
      <c r="C52" s="50"/>
      <c r="D52" s="51" t="s">
        <v>58</v>
      </c>
      <c r="E52" s="24">
        <v>19750</v>
      </c>
    </row>
    <row r="53" spans="1:5" s="19" customFormat="1" ht="15">
      <c r="A53" s="49">
        <v>75016362</v>
      </c>
      <c r="B53" s="50" t="s">
        <v>61</v>
      </c>
      <c r="C53" s="50"/>
      <c r="D53" s="51" t="s">
        <v>60</v>
      </c>
      <c r="E53" s="24">
        <v>29913</v>
      </c>
    </row>
    <row r="54" spans="1:5" s="19" customFormat="1" ht="30">
      <c r="A54" s="49">
        <v>70892857</v>
      </c>
      <c r="B54" s="34" t="s">
        <v>881</v>
      </c>
      <c r="C54" s="34" t="s">
        <v>65</v>
      </c>
      <c r="D54" s="52" t="s">
        <v>1042</v>
      </c>
      <c r="E54" s="24">
        <v>22173</v>
      </c>
    </row>
    <row r="55" spans="1:5" s="19" customFormat="1" ht="15">
      <c r="A55" s="49">
        <v>70990964</v>
      </c>
      <c r="B55" s="50" t="s">
        <v>1043</v>
      </c>
      <c r="C55" s="50" t="s">
        <v>41</v>
      </c>
      <c r="D55" s="51" t="s">
        <v>42</v>
      </c>
      <c r="E55" s="24">
        <v>31262</v>
      </c>
    </row>
    <row r="56" spans="1:5" s="19" customFormat="1" ht="15">
      <c r="A56" s="49">
        <v>70985669</v>
      </c>
      <c r="B56" s="58" t="s">
        <v>1044</v>
      </c>
      <c r="C56" s="50" t="s">
        <v>43</v>
      </c>
      <c r="D56" s="51" t="s">
        <v>44</v>
      </c>
      <c r="E56" s="24">
        <v>21187</v>
      </c>
    </row>
    <row r="57" spans="1:5" s="19" customFormat="1" ht="15">
      <c r="A57" s="49">
        <v>70910995</v>
      </c>
      <c r="B57" s="50" t="s">
        <v>31</v>
      </c>
      <c r="C57" s="50" t="s">
        <v>32</v>
      </c>
      <c r="D57" s="51" t="s">
        <v>15</v>
      </c>
      <c r="E57" s="24">
        <v>19252</v>
      </c>
    </row>
    <row r="58" spans="1:5" s="19" customFormat="1" ht="15">
      <c r="A58" s="49">
        <v>70910961</v>
      </c>
      <c r="B58" s="50" t="s">
        <v>33</v>
      </c>
      <c r="C58" s="50" t="s">
        <v>34</v>
      </c>
      <c r="D58" s="51" t="s">
        <v>15</v>
      </c>
      <c r="E58" s="24">
        <v>46397</v>
      </c>
    </row>
    <row r="59" spans="1:5" s="19" customFormat="1" ht="15">
      <c r="A59" s="49">
        <v>70911011</v>
      </c>
      <c r="B59" s="50" t="s">
        <v>35</v>
      </c>
      <c r="C59" s="50" t="s">
        <v>36</v>
      </c>
      <c r="D59" s="51" t="s">
        <v>15</v>
      </c>
      <c r="E59" s="24">
        <v>63858</v>
      </c>
    </row>
    <row r="60" spans="1:5" s="19" customFormat="1" ht="15">
      <c r="A60" s="49">
        <v>70911029</v>
      </c>
      <c r="B60" s="50" t="s">
        <v>37</v>
      </c>
      <c r="C60" s="50" t="s">
        <v>38</v>
      </c>
      <c r="D60" s="51" t="s">
        <v>15</v>
      </c>
      <c r="E60" s="24">
        <v>57874</v>
      </c>
    </row>
    <row r="61" spans="1:5" s="19" customFormat="1" ht="15">
      <c r="A61" s="49">
        <v>70987882</v>
      </c>
      <c r="B61" s="50" t="s">
        <v>1045</v>
      </c>
      <c r="C61" s="50"/>
      <c r="D61" s="51" t="s">
        <v>45</v>
      </c>
      <c r="E61" s="24">
        <v>30355</v>
      </c>
    </row>
    <row r="62" spans="1:5" s="19" customFormat="1" ht="15.75" thickBot="1">
      <c r="A62" s="59">
        <v>70944938</v>
      </c>
      <c r="B62" s="60" t="s">
        <v>53</v>
      </c>
      <c r="C62" s="60" t="s">
        <v>986</v>
      </c>
      <c r="D62" s="54" t="s">
        <v>19</v>
      </c>
      <c r="E62" s="24">
        <v>46129</v>
      </c>
    </row>
    <row r="63" spans="1:5" s="35" customFormat="1" ht="16.5" thickBot="1">
      <c r="A63" s="150" t="s">
        <v>94</v>
      </c>
      <c r="B63" s="151"/>
      <c r="C63" s="151"/>
      <c r="D63" s="152"/>
      <c r="E63" s="17">
        <f>E64+E65+E66+E67+E68+E69+E70+E71+E72</f>
        <v>76355</v>
      </c>
    </row>
    <row r="64" spans="1:5" s="19" customFormat="1" ht="15">
      <c r="A64" s="46">
        <v>71004092</v>
      </c>
      <c r="B64" s="47" t="s">
        <v>1046</v>
      </c>
      <c r="C64" s="47" t="s">
        <v>25</v>
      </c>
      <c r="D64" s="48" t="s">
        <v>19</v>
      </c>
      <c r="E64" s="24">
        <v>6619</v>
      </c>
    </row>
    <row r="65" spans="1:5" s="19" customFormat="1" ht="15">
      <c r="A65" s="49">
        <v>70985600</v>
      </c>
      <c r="B65" s="50" t="s">
        <v>27</v>
      </c>
      <c r="C65" s="50"/>
      <c r="D65" s="51" t="s">
        <v>26</v>
      </c>
      <c r="E65" s="24">
        <v>11758</v>
      </c>
    </row>
    <row r="66" spans="1:5" s="19" customFormat="1" ht="30">
      <c r="A66" s="49">
        <v>70989257</v>
      </c>
      <c r="B66" s="50" t="s">
        <v>47</v>
      </c>
      <c r="C66" s="50"/>
      <c r="D66" s="51" t="s">
        <v>46</v>
      </c>
      <c r="E66" s="24">
        <v>7105</v>
      </c>
    </row>
    <row r="67" spans="1:5" s="19" customFormat="1" ht="15">
      <c r="A67" s="49">
        <v>70985146</v>
      </c>
      <c r="B67" s="50" t="s">
        <v>1047</v>
      </c>
      <c r="C67" s="50"/>
      <c r="D67" s="51" t="s">
        <v>50</v>
      </c>
      <c r="E67" s="24">
        <v>9694</v>
      </c>
    </row>
    <row r="68" spans="1:5" s="19" customFormat="1" ht="15">
      <c r="A68" s="55">
        <v>71001832</v>
      </c>
      <c r="B68" s="56" t="s">
        <v>1048</v>
      </c>
      <c r="C68" s="56"/>
      <c r="D68" s="57" t="s">
        <v>51</v>
      </c>
      <c r="E68" s="24">
        <v>15626</v>
      </c>
    </row>
    <row r="69" spans="1:5" s="19" customFormat="1" ht="30">
      <c r="A69" s="49">
        <v>70982392</v>
      </c>
      <c r="B69" s="50" t="s">
        <v>55</v>
      </c>
      <c r="C69" s="50"/>
      <c r="D69" s="51" t="s">
        <v>54</v>
      </c>
      <c r="E69" s="24">
        <v>10233</v>
      </c>
    </row>
    <row r="70" spans="1:5" s="19" customFormat="1" ht="15">
      <c r="A70" s="89">
        <v>70985944</v>
      </c>
      <c r="B70" s="128" t="s">
        <v>56</v>
      </c>
      <c r="C70" s="128"/>
      <c r="D70" s="129" t="s">
        <v>57</v>
      </c>
      <c r="E70" s="92">
        <v>551</v>
      </c>
    </row>
    <row r="71" spans="1:5" s="19" customFormat="1" ht="15.75" thickBot="1">
      <c r="A71" s="59">
        <v>75016061</v>
      </c>
      <c r="B71" s="60" t="s">
        <v>63</v>
      </c>
      <c r="C71" s="60" t="s">
        <v>62</v>
      </c>
      <c r="D71" s="54" t="s">
        <v>15</v>
      </c>
      <c r="E71" s="105">
        <v>7715</v>
      </c>
    </row>
    <row r="72" spans="1:5" s="19" customFormat="1" ht="15.75" thickBot="1">
      <c r="A72" s="79">
        <v>75017466</v>
      </c>
      <c r="B72" s="126" t="s">
        <v>1049</v>
      </c>
      <c r="C72" s="126"/>
      <c r="D72" s="127" t="s">
        <v>64</v>
      </c>
      <c r="E72" s="125">
        <v>7054</v>
      </c>
    </row>
    <row r="73" spans="1:5" s="35" customFormat="1" ht="16.5" thickBot="1">
      <c r="A73" s="144" t="s">
        <v>80</v>
      </c>
      <c r="B73" s="145"/>
      <c r="C73" s="145"/>
      <c r="D73" s="146"/>
      <c r="E73" s="17">
        <f>E74</f>
        <v>8826</v>
      </c>
    </row>
    <row r="74" spans="1:5" s="19" customFormat="1" ht="15.75" thickBot="1">
      <c r="A74" s="40">
        <v>72545950</v>
      </c>
      <c r="B74" s="61" t="s">
        <v>882</v>
      </c>
      <c r="C74" s="61" t="s">
        <v>883</v>
      </c>
      <c r="D74" s="62" t="s">
        <v>15</v>
      </c>
      <c r="E74" s="104">
        <v>8826</v>
      </c>
    </row>
    <row r="75" spans="1:5" s="35" customFormat="1" ht="16.5" thickBot="1">
      <c r="A75" s="147" t="s">
        <v>985</v>
      </c>
      <c r="B75" s="140"/>
      <c r="C75" s="140"/>
      <c r="D75" s="141"/>
      <c r="E75" s="17">
        <f>E76</f>
        <v>5717</v>
      </c>
    </row>
    <row r="76" spans="1:5" s="19" customFormat="1" ht="30.75" thickBot="1">
      <c r="A76" s="36">
        <v>70153355</v>
      </c>
      <c r="B76" s="63" t="s">
        <v>884</v>
      </c>
      <c r="C76" s="38" t="s">
        <v>885</v>
      </c>
      <c r="D76" s="39" t="s">
        <v>15</v>
      </c>
      <c r="E76" s="64">
        <v>5717</v>
      </c>
    </row>
    <row r="77" spans="1:5" s="35" customFormat="1" ht="16.5" thickBot="1">
      <c r="A77" s="139" t="s">
        <v>77</v>
      </c>
      <c r="B77" s="140"/>
      <c r="C77" s="140"/>
      <c r="D77" s="141"/>
      <c r="E77" s="44">
        <f>E38+E47+E63+E73+E75</f>
        <v>806004</v>
      </c>
    </row>
    <row r="78" spans="1:5" s="25" customFormat="1" ht="16.5" thickBot="1">
      <c r="A78" s="137" t="s">
        <v>79</v>
      </c>
      <c r="B78" s="138"/>
      <c r="C78" s="138"/>
      <c r="D78" s="138"/>
      <c r="E78" s="65"/>
    </row>
    <row r="79" spans="1:5" s="66" customFormat="1" ht="16.5" thickBot="1">
      <c r="A79" s="153" t="s">
        <v>75</v>
      </c>
      <c r="B79" s="145"/>
      <c r="C79" s="145"/>
      <c r="D79" s="146"/>
      <c r="E79" s="17">
        <f>E80+E81+E82+E83+E84+E85</f>
        <v>81159</v>
      </c>
    </row>
    <row r="80" spans="1:5" s="19" customFormat="1" ht="15">
      <c r="A80" s="46">
        <v>70986339</v>
      </c>
      <c r="B80" s="22" t="s">
        <v>762</v>
      </c>
      <c r="C80" s="22" t="s">
        <v>763</v>
      </c>
      <c r="D80" s="67" t="s">
        <v>907</v>
      </c>
      <c r="E80" s="24">
        <v>3897</v>
      </c>
    </row>
    <row r="81" spans="1:5" s="19" customFormat="1" ht="15">
      <c r="A81" s="49">
        <v>70983399</v>
      </c>
      <c r="B81" s="27" t="s">
        <v>764</v>
      </c>
      <c r="C81" s="27" t="s">
        <v>765</v>
      </c>
      <c r="D81" s="68" t="s">
        <v>746</v>
      </c>
      <c r="E81" s="24">
        <v>61970</v>
      </c>
    </row>
    <row r="82" spans="1:5" s="19" customFormat="1" ht="15">
      <c r="A82" s="49">
        <v>75000903</v>
      </c>
      <c r="B82" s="27" t="s">
        <v>766</v>
      </c>
      <c r="C82" s="27" t="s">
        <v>402</v>
      </c>
      <c r="D82" s="68" t="s">
        <v>767</v>
      </c>
      <c r="E82" s="24">
        <v>4383</v>
      </c>
    </row>
    <row r="83" spans="1:5" s="19" customFormat="1" ht="15">
      <c r="A83" s="55">
        <v>70986606</v>
      </c>
      <c r="B83" s="69" t="s">
        <v>768</v>
      </c>
      <c r="C83" s="69" t="s">
        <v>769</v>
      </c>
      <c r="D83" s="70" t="s">
        <v>770</v>
      </c>
      <c r="E83" s="24">
        <v>2417</v>
      </c>
    </row>
    <row r="84" spans="1:5" s="19" customFormat="1" ht="15">
      <c r="A84" s="49">
        <v>70945241</v>
      </c>
      <c r="B84" s="27" t="s">
        <v>1050</v>
      </c>
      <c r="C84" s="27" t="s">
        <v>402</v>
      </c>
      <c r="D84" s="68" t="s">
        <v>772</v>
      </c>
      <c r="E84" s="24">
        <v>4681</v>
      </c>
    </row>
    <row r="85" spans="1:5" s="19" customFormat="1" ht="15.75" thickBot="1">
      <c r="A85" s="59">
        <v>75000075</v>
      </c>
      <c r="B85" s="30" t="s">
        <v>923</v>
      </c>
      <c r="C85" s="30" t="s">
        <v>402</v>
      </c>
      <c r="D85" s="71" t="s">
        <v>771</v>
      </c>
      <c r="E85" s="24">
        <v>3811</v>
      </c>
    </row>
    <row r="86" spans="1:5" s="35" customFormat="1" ht="16.5" thickBot="1">
      <c r="A86" s="147" t="s">
        <v>76</v>
      </c>
      <c r="B86" s="140"/>
      <c r="C86" s="140"/>
      <c r="D86" s="141"/>
      <c r="E86" s="17">
        <f>E87+E88+E89+E90</f>
        <v>121600</v>
      </c>
    </row>
    <row r="87" spans="1:5" s="19" customFormat="1" ht="15">
      <c r="A87" s="46">
        <v>70504547</v>
      </c>
      <c r="B87" s="21" t="s">
        <v>777</v>
      </c>
      <c r="C87" s="22" t="s">
        <v>776</v>
      </c>
      <c r="D87" s="23" t="s">
        <v>746</v>
      </c>
      <c r="E87" s="24">
        <v>42024</v>
      </c>
    </row>
    <row r="88" spans="1:5" s="19" customFormat="1" ht="15">
      <c r="A88" s="49">
        <v>70504539</v>
      </c>
      <c r="B88" s="34" t="s">
        <v>775</v>
      </c>
      <c r="C88" s="27" t="s">
        <v>774</v>
      </c>
      <c r="D88" s="28" t="s">
        <v>746</v>
      </c>
      <c r="E88" s="24">
        <v>53445</v>
      </c>
    </row>
    <row r="89" spans="1:5" s="19" customFormat="1" ht="15">
      <c r="A89" s="49">
        <v>70659249</v>
      </c>
      <c r="B89" s="27" t="s">
        <v>778</v>
      </c>
      <c r="C89" s="27" t="s">
        <v>402</v>
      </c>
      <c r="D89" s="28" t="s">
        <v>779</v>
      </c>
      <c r="E89" s="24">
        <v>11788</v>
      </c>
    </row>
    <row r="90" spans="1:5" s="19" customFormat="1" ht="15.75" thickBot="1">
      <c r="A90" s="59">
        <v>75001047</v>
      </c>
      <c r="B90" s="30" t="s">
        <v>780</v>
      </c>
      <c r="C90" s="30" t="s">
        <v>402</v>
      </c>
      <c r="D90" s="31" t="s">
        <v>781</v>
      </c>
      <c r="E90" s="24">
        <v>14343</v>
      </c>
    </row>
    <row r="91" spans="1:5" s="35" customFormat="1" ht="16.5" thickBot="1">
      <c r="A91" s="150" t="s">
        <v>94</v>
      </c>
      <c r="B91" s="151"/>
      <c r="C91" s="151"/>
      <c r="D91" s="152"/>
      <c r="E91" s="17">
        <f>E92+E93</f>
        <v>26793</v>
      </c>
    </row>
    <row r="92" spans="1:5" s="19" customFormat="1" ht="15">
      <c r="A92" s="46">
        <v>70983801</v>
      </c>
      <c r="B92" s="22" t="s">
        <v>924</v>
      </c>
      <c r="C92" s="22" t="s">
        <v>773</v>
      </c>
      <c r="D92" s="23" t="s">
        <v>907</v>
      </c>
      <c r="E92" s="24">
        <v>9929</v>
      </c>
    </row>
    <row r="93" spans="1:5" s="19" customFormat="1" ht="15.75" thickBot="1">
      <c r="A93" s="59">
        <v>70659044</v>
      </c>
      <c r="B93" s="53" t="s">
        <v>783</v>
      </c>
      <c r="C93" s="30" t="s">
        <v>782</v>
      </c>
      <c r="D93" s="31" t="s">
        <v>907</v>
      </c>
      <c r="E93" s="24">
        <v>16864</v>
      </c>
    </row>
    <row r="94" spans="1:5" s="35" customFormat="1" ht="16.5" thickBot="1">
      <c r="A94" s="144" t="s">
        <v>80</v>
      </c>
      <c r="B94" s="145"/>
      <c r="C94" s="145"/>
      <c r="D94" s="146"/>
      <c r="E94" s="17">
        <f>E95</f>
        <v>10733</v>
      </c>
    </row>
    <row r="95" spans="1:5" s="19" customFormat="1" ht="15.75" thickBot="1">
      <c r="A95" s="36">
        <v>62540114</v>
      </c>
      <c r="B95" s="37" t="s">
        <v>1051</v>
      </c>
      <c r="C95" s="37" t="s">
        <v>784</v>
      </c>
      <c r="D95" s="72" t="s">
        <v>746</v>
      </c>
      <c r="E95" s="24">
        <v>10733</v>
      </c>
    </row>
    <row r="96" spans="1:5" s="19" customFormat="1" ht="16.5" thickBot="1">
      <c r="A96" s="124" t="s">
        <v>985</v>
      </c>
      <c r="B96" s="123"/>
      <c r="C96" s="123"/>
      <c r="D96" s="122"/>
      <c r="E96" s="17">
        <f>E97</f>
        <v>6125</v>
      </c>
    </row>
    <row r="97" spans="1:5" s="19" customFormat="1" ht="30.75" thickBot="1">
      <c r="A97" s="36">
        <v>5243793</v>
      </c>
      <c r="B97" s="38" t="s">
        <v>1030</v>
      </c>
      <c r="C97" s="37" t="s">
        <v>1031</v>
      </c>
      <c r="D97" s="72" t="s">
        <v>746</v>
      </c>
      <c r="E97" s="64">
        <v>6125</v>
      </c>
    </row>
    <row r="98" spans="1:5" s="35" customFormat="1" ht="16.5" thickBot="1">
      <c r="A98" s="139" t="s">
        <v>77</v>
      </c>
      <c r="B98" s="140"/>
      <c r="C98" s="140"/>
      <c r="D98" s="141"/>
      <c r="E98" s="44">
        <f>E79+E86+E91+E94+E96</f>
        <v>246410</v>
      </c>
    </row>
    <row r="99" spans="1:5" s="25" customFormat="1" ht="16.5" thickBot="1">
      <c r="A99" s="137" t="s">
        <v>81</v>
      </c>
      <c r="B99" s="138"/>
      <c r="C99" s="138"/>
      <c r="D99" s="138"/>
      <c r="E99" s="134"/>
    </row>
    <row r="100" spans="1:5" s="35" customFormat="1" ht="16.5" thickBot="1">
      <c r="A100" s="153" t="s">
        <v>75</v>
      </c>
      <c r="B100" s="145"/>
      <c r="C100" s="145"/>
      <c r="D100" s="146"/>
      <c r="E100" s="17">
        <f>E101+E102+E103</f>
        <v>74358</v>
      </c>
    </row>
    <row r="101" spans="1:5" s="19" customFormat="1" ht="15">
      <c r="A101" s="55">
        <v>70156701</v>
      </c>
      <c r="B101" s="73" t="s">
        <v>67</v>
      </c>
      <c r="C101" s="73" t="s">
        <v>68</v>
      </c>
      <c r="D101" s="74" t="s">
        <v>66</v>
      </c>
      <c r="E101" s="24">
        <v>49521</v>
      </c>
    </row>
    <row r="102" spans="1:5" s="19" customFormat="1" ht="15">
      <c r="A102" s="49">
        <v>71004068</v>
      </c>
      <c r="B102" s="34" t="s">
        <v>69</v>
      </c>
      <c r="C102" s="34" t="s">
        <v>70</v>
      </c>
      <c r="D102" s="52" t="s">
        <v>71</v>
      </c>
      <c r="E102" s="24">
        <v>15713</v>
      </c>
    </row>
    <row r="103" spans="1:5" s="19" customFormat="1" ht="15.75" thickBot="1">
      <c r="A103" s="59">
        <v>70991863</v>
      </c>
      <c r="B103" s="53" t="s">
        <v>72</v>
      </c>
      <c r="C103" s="53" t="s">
        <v>73</v>
      </c>
      <c r="D103" s="75" t="s">
        <v>957</v>
      </c>
      <c r="E103" s="24">
        <v>9124</v>
      </c>
    </row>
    <row r="104" spans="1:5" s="35" customFormat="1" ht="16.5" thickBot="1">
      <c r="A104" s="147" t="s">
        <v>76</v>
      </c>
      <c r="B104" s="140"/>
      <c r="C104" s="140"/>
      <c r="D104" s="141"/>
      <c r="E104" s="17">
        <f>E105+E106+E107+E108+E109+E110</f>
        <v>158101</v>
      </c>
    </row>
    <row r="105" spans="1:5" s="19" customFormat="1" ht="15">
      <c r="A105" s="46">
        <v>71001735</v>
      </c>
      <c r="B105" s="21" t="s">
        <v>100</v>
      </c>
      <c r="C105" s="21"/>
      <c r="D105" s="76" t="s">
        <v>99</v>
      </c>
      <c r="E105" s="24">
        <v>22557</v>
      </c>
    </row>
    <row r="106" spans="1:5" s="19" customFormat="1" ht="15">
      <c r="A106" s="55">
        <v>70985561</v>
      </c>
      <c r="B106" s="73" t="s">
        <v>111</v>
      </c>
      <c r="C106" s="73" t="s">
        <v>109</v>
      </c>
      <c r="D106" s="74" t="s">
        <v>110</v>
      </c>
      <c r="E106" s="24">
        <v>20755</v>
      </c>
    </row>
    <row r="107" spans="1:5" s="19" customFormat="1" ht="15">
      <c r="A107" s="49">
        <v>70909709</v>
      </c>
      <c r="B107" s="34" t="s">
        <v>114</v>
      </c>
      <c r="C107" s="34" t="s">
        <v>112</v>
      </c>
      <c r="D107" s="52" t="s">
        <v>113</v>
      </c>
      <c r="E107" s="24">
        <v>44703</v>
      </c>
    </row>
    <row r="108" spans="1:5" s="19" customFormat="1" ht="15">
      <c r="A108" s="49">
        <v>70946299</v>
      </c>
      <c r="B108" s="34" t="s">
        <v>1052</v>
      </c>
      <c r="C108" s="34" t="s">
        <v>95</v>
      </c>
      <c r="D108" s="52" t="s">
        <v>66</v>
      </c>
      <c r="E108" s="24">
        <v>22096</v>
      </c>
    </row>
    <row r="109" spans="1:5" s="19" customFormat="1" ht="15">
      <c r="A109" s="49">
        <v>70946281</v>
      </c>
      <c r="B109" s="34" t="s">
        <v>1053</v>
      </c>
      <c r="C109" s="34" t="s">
        <v>96</v>
      </c>
      <c r="D109" s="52" t="s">
        <v>66</v>
      </c>
      <c r="E109" s="24">
        <v>24532</v>
      </c>
    </row>
    <row r="110" spans="1:5" s="19" customFormat="1" ht="15.75" thickBot="1">
      <c r="A110" s="59">
        <v>71004025</v>
      </c>
      <c r="B110" s="53" t="s">
        <v>97</v>
      </c>
      <c r="C110" s="53" t="s">
        <v>146</v>
      </c>
      <c r="D110" s="75" t="s">
        <v>71</v>
      </c>
      <c r="E110" s="24">
        <v>23458</v>
      </c>
    </row>
    <row r="111" spans="1:5" s="35" customFormat="1" ht="16.5" thickBot="1">
      <c r="A111" s="150" t="s">
        <v>94</v>
      </c>
      <c r="B111" s="151"/>
      <c r="C111" s="151"/>
      <c r="D111" s="152"/>
      <c r="E111" s="17">
        <f>E112+E113+E114+E115+E116</f>
        <v>40964</v>
      </c>
    </row>
    <row r="112" spans="1:5" s="19" customFormat="1" ht="15">
      <c r="A112" s="46">
        <v>75017041</v>
      </c>
      <c r="B112" s="21" t="s">
        <v>1054</v>
      </c>
      <c r="C112" s="21" t="s">
        <v>1055</v>
      </c>
      <c r="D112" s="76" t="s">
        <v>98</v>
      </c>
      <c r="E112" s="24">
        <v>10432</v>
      </c>
    </row>
    <row r="113" spans="1:5" s="19" customFormat="1" ht="15">
      <c r="A113" s="49">
        <v>75017661</v>
      </c>
      <c r="B113" s="34" t="s">
        <v>101</v>
      </c>
      <c r="C113" s="34"/>
      <c r="D113" s="52" t="s">
        <v>102</v>
      </c>
      <c r="E113" s="24">
        <v>4161</v>
      </c>
    </row>
    <row r="114" spans="1:5" s="19" customFormat="1" ht="15">
      <c r="A114" s="49">
        <v>70997845</v>
      </c>
      <c r="B114" s="34" t="s">
        <v>104</v>
      </c>
      <c r="C114" s="34"/>
      <c r="D114" s="52" t="s">
        <v>103</v>
      </c>
      <c r="E114" s="24">
        <v>9848</v>
      </c>
    </row>
    <row r="115" spans="1:5" s="19" customFormat="1" ht="15">
      <c r="A115" s="49">
        <v>75015072</v>
      </c>
      <c r="B115" s="34" t="s">
        <v>106</v>
      </c>
      <c r="C115" s="34"/>
      <c r="D115" s="52" t="s">
        <v>105</v>
      </c>
      <c r="E115" s="24">
        <v>9128</v>
      </c>
    </row>
    <row r="116" spans="1:5" s="19" customFormat="1" ht="15.75" thickBot="1">
      <c r="A116" s="59">
        <v>70985961</v>
      </c>
      <c r="B116" s="53" t="s">
        <v>108</v>
      </c>
      <c r="C116" s="53"/>
      <c r="D116" s="75" t="s">
        <v>107</v>
      </c>
      <c r="E116" s="24">
        <v>7395</v>
      </c>
    </row>
    <row r="117" spans="1:5" s="35" customFormat="1" ht="16.5" thickBot="1">
      <c r="A117" s="144" t="s">
        <v>82</v>
      </c>
      <c r="B117" s="156"/>
      <c r="C117" s="156"/>
      <c r="D117" s="157"/>
      <c r="E117" s="17">
        <f>E118</f>
        <v>51391</v>
      </c>
    </row>
    <row r="118" spans="1:5" s="19" customFormat="1" ht="15.75" thickBot="1">
      <c r="A118" s="77">
        <v>70156719</v>
      </c>
      <c r="B118" s="61" t="s">
        <v>974</v>
      </c>
      <c r="C118" s="61" t="s">
        <v>127</v>
      </c>
      <c r="D118" s="62" t="s">
        <v>66</v>
      </c>
      <c r="E118" s="24">
        <v>51391</v>
      </c>
    </row>
    <row r="119" spans="1:5" s="35" customFormat="1" ht="16.5" thickBot="1">
      <c r="A119" s="147" t="s">
        <v>80</v>
      </c>
      <c r="B119" s="140"/>
      <c r="C119" s="140"/>
      <c r="D119" s="141"/>
      <c r="E119" s="17">
        <f>E120</f>
        <v>5788</v>
      </c>
    </row>
    <row r="120" spans="1:5" s="19" customFormat="1" ht="16.5" thickBot="1">
      <c r="A120" s="36">
        <v>71198971</v>
      </c>
      <c r="B120" s="38" t="s">
        <v>925</v>
      </c>
      <c r="C120" s="37" t="s">
        <v>898</v>
      </c>
      <c r="D120" s="72" t="s">
        <v>66</v>
      </c>
      <c r="E120" s="17">
        <v>5788</v>
      </c>
    </row>
    <row r="121" spans="1:5" s="35" customFormat="1" ht="16.5" thickBot="1">
      <c r="A121" s="147" t="s">
        <v>985</v>
      </c>
      <c r="B121" s="140"/>
      <c r="C121" s="140"/>
      <c r="D121" s="141"/>
      <c r="E121" s="17">
        <f>E122</f>
        <v>13343</v>
      </c>
    </row>
    <row r="122" spans="1:5" s="19" customFormat="1" ht="15.75" thickBot="1">
      <c r="A122" s="36">
        <v>72076658</v>
      </c>
      <c r="B122" s="38" t="s">
        <v>987</v>
      </c>
      <c r="C122" s="37" t="s">
        <v>462</v>
      </c>
      <c r="D122" s="72" t="s">
        <v>66</v>
      </c>
      <c r="E122" s="24">
        <v>13343</v>
      </c>
    </row>
    <row r="123" spans="1:5" s="35" customFormat="1" ht="16.5" thickBot="1">
      <c r="A123" s="139" t="s">
        <v>77</v>
      </c>
      <c r="B123" s="140"/>
      <c r="C123" s="140"/>
      <c r="D123" s="141"/>
      <c r="E123" s="44">
        <f>E121+E119+E117+E111+E104+E100</f>
        <v>343945</v>
      </c>
    </row>
    <row r="124" spans="1:5" s="25" customFormat="1" ht="16.5" thickBot="1">
      <c r="A124" s="137" t="s">
        <v>83</v>
      </c>
      <c r="B124" s="138"/>
      <c r="C124" s="138"/>
      <c r="D124" s="138"/>
      <c r="E124" s="65"/>
    </row>
    <row r="125" spans="1:5" s="35" customFormat="1" ht="16.5" thickBot="1">
      <c r="A125" s="153" t="s">
        <v>75</v>
      </c>
      <c r="B125" s="145"/>
      <c r="C125" s="145"/>
      <c r="D125" s="146"/>
      <c r="E125" s="17">
        <f>E126+E127+E128+E129+E130+E131+E132+E133+E134+E135+E136</f>
        <v>342258</v>
      </c>
    </row>
    <row r="126" spans="1:5" s="19" customFormat="1" ht="30">
      <c r="A126" s="46" t="s">
        <v>487</v>
      </c>
      <c r="B126" s="21" t="s">
        <v>1056</v>
      </c>
      <c r="C126" s="22" t="s">
        <v>413</v>
      </c>
      <c r="D126" s="23" t="s">
        <v>405</v>
      </c>
      <c r="E126" s="24">
        <v>41749</v>
      </c>
    </row>
    <row r="127" spans="1:5" s="19" customFormat="1" ht="15">
      <c r="A127" s="49" t="s">
        <v>488</v>
      </c>
      <c r="B127" s="27" t="s">
        <v>714</v>
      </c>
      <c r="C127" s="27" t="s">
        <v>406</v>
      </c>
      <c r="D127" s="28" t="s">
        <v>958</v>
      </c>
      <c r="E127" s="24">
        <v>2631</v>
      </c>
    </row>
    <row r="128" spans="1:5" s="19" customFormat="1" ht="15">
      <c r="A128" s="49" t="s">
        <v>485</v>
      </c>
      <c r="B128" s="27" t="s">
        <v>712</v>
      </c>
      <c r="C128" s="27" t="s">
        <v>402</v>
      </c>
      <c r="D128" s="28" t="s">
        <v>404</v>
      </c>
      <c r="E128" s="24">
        <v>2849</v>
      </c>
    </row>
    <row r="129" spans="1:5" s="19" customFormat="1" ht="30">
      <c r="A129" s="49" t="s">
        <v>486</v>
      </c>
      <c r="B129" s="27" t="s">
        <v>695</v>
      </c>
      <c r="C129" s="27" t="s">
        <v>1020</v>
      </c>
      <c r="D129" s="28" t="s">
        <v>405</v>
      </c>
      <c r="E129" s="24">
        <v>206337</v>
      </c>
    </row>
    <row r="130" spans="1:5" s="19" customFormat="1" ht="15">
      <c r="A130" s="49" t="s">
        <v>489</v>
      </c>
      <c r="B130" s="27" t="s">
        <v>716</v>
      </c>
      <c r="C130" s="27" t="s">
        <v>408</v>
      </c>
      <c r="D130" s="28" t="s">
        <v>401</v>
      </c>
      <c r="E130" s="24">
        <v>35433</v>
      </c>
    </row>
    <row r="131" spans="1:5" s="19" customFormat="1" ht="15">
      <c r="A131" s="49" t="s">
        <v>490</v>
      </c>
      <c r="B131" s="27" t="s">
        <v>1057</v>
      </c>
      <c r="C131" s="27" t="s">
        <v>412</v>
      </c>
      <c r="D131" s="28" t="s">
        <v>959</v>
      </c>
      <c r="E131" s="24">
        <v>4140</v>
      </c>
    </row>
    <row r="132" spans="1:5" s="19" customFormat="1" ht="15">
      <c r="A132" s="49" t="s">
        <v>491</v>
      </c>
      <c r="B132" s="27" t="s">
        <v>905</v>
      </c>
      <c r="C132" s="27" t="s">
        <v>402</v>
      </c>
      <c r="D132" s="28" t="s">
        <v>409</v>
      </c>
      <c r="E132" s="24">
        <v>2078</v>
      </c>
    </row>
    <row r="133" spans="1:5" s="19" customFormat="1" ht="15">
      <c r="A133" s="49" t="s">
        <v>492</v>
      </c>
      <c r="B133" s="34" t="s">
        <v>588</v>
      </c>
      <c r="C133" s="27" t="s">
        <v>410</v>
      </c>
      <c r="D133" s="28" t="s">
        <v>411</v>
      </c>
      <c r="E133" s="24">
        <v>36765</v>
      </c>
    </row>
    <row r="134" spans="1:5" s="19" customFormat="1" ht="15">
      <c r="A134" s="49" t="s">
        <v>493</v>
      </c>
      <c r="B134" s="27" t="s">
        <v>904</v>
      </c>
      <c r="C134" s="27" t="s">
        <v>988</v>
      </c>
      <c r="D134" s="28" t="s">
        <v>960</v>
      </c>
      <c r="E134" s="24">
        <v>2029</v>
      </c>
    </row>
    <row r="135" spans="1:5" s="19" customFormat="1" ht="15">
      <c r="A135" s="49" t="s">
        <v>494</v>
      </c>
      <c r="B135" s="27" t="s">
        <v>906</v>
      </c>
      <c r="C135" s="27" t="s">
        <v>407</v>
      </c>
      <c r="D135" s="28" t="s">
        <v>961</v>
      </c>
      <c r="E135" s="24">
        <v>2926</v>
      </c>
    </row>
    <row r="136" spans="1:5" s="25" customFormat="1" ht="30.75" thickBot="1">
      <c r="A136" s="29" t="s">
        <v>504</v>
      </c>
      <c r="B136" s="53" t="s">
        <v>1028</v>
      </c>
      <c r="C136" s="30" t="s">
        <v>447</v>
      </c>
      <c r="D136" s="31" t="s">
        <v>962</v>
      </c>
      <c r="E136" s="24">
        <v>5321</v>
      </c>
    </row>
    <row r="137" spans="1:5" s="35" customFormat="1" ht="16.5" thickBot="1">
      <c r="A137" s="150" t="s">
        <v>76</v>
      </c>
      <c r="B137" s="151"/>
      <c r="C137" s="151"/>
      <c r="D137" s="152"/>
      <c r="E137" s="17">
        <f>E138+E139+E140+E141+E142+E143+E144+E145+E146+E147+E148+E149+E150+E151+E152+E153+E154+E155+E156+E157+E158+E159+E160+E161</f>
        <v>925397</v>
      </c>
    </row>
    <row r="138" spans="1:5" s="19" customFormat="1" ht="15">
      <c r="A138" s="46" t="s">
        <v>524</v>
      </c>
      <c r="B138" s="21" t="s">
        <v>589</v>
      </c>
      <c r="C138" s="22" t="s">
        <v>415</v>
      </c>
      <c r="D138" s="23" t="s">
        <v>416</v>
      </c>
      <c r="E138" s="24">
        <v>37669</v>
      </c>
    </row>
    <row r="139" spans="1:5" s="19" customFormat="1" ht="15">
      <c r="A139" s="49" t="s">
        <v>525</v>
      </c>
      <c r="B139" s="34" t="s">
        <v>1058</v>
      </c>
      <c r="C139" s="27" t="s">
        <v>417</v>
      </c>
      <c r="D139" s="28" t="s">
        <v>418</v>
      </c>
      <c r="E139" s="24">
        <v>44205</v>
      </c>
    </row>
    <row r="140" spans="1:5" s="19" customFormat="1" ht="15">
      <c r="A140" s="49" t="s">
        <v>527</v>
      </c>
      <c r="B140" s="34" t="s">
        <v>668</v>
      </c>
      <c r="C140" s="27" t="s">
        <v>402</v>
      </c>
      <c r="D140" s="28" t="s">
        <v>420</v>
      </c>
      <c r="E140" s="24">
        <v>24675</v>
      </c>
    </row>
    <row r="141" spans="1:5" s="19" customFormat="1" ht="30">
      <c r="A141" s="49" t="s">
        <v>505</v>
      </c>
      <c r="B141" s="34" t="s">
        <v>597</v>
      </c>
      <c r="C141" s="27" t="s">
        <v>402</v>
      </c>
      <c r="D141" s="28" t="s">
        <v>1017</v>
      </c>
      <c r="E141" s="24">
        <v>45391</v>
      </c>
    </row>
    <row r="142" spans="1:5" s="19" customFormat="1" ht="15">
      <c r="A142" s="55" t="s">
        <v>506</v>
      </c>
      <c r="B142" s="73" t="s">
        <v>733</v>
      </c>
      <c r="C142" s="69" t="s">
        <v>402</v>
      </c>
      <c r="D142" s="78" t="s">
        <v>444</v>
      </c>
      <c r="E142" s="24">
        <v>28007</v>
      </c>
    </row>
    <row r="143" spans="1:5" s="19" customFormat="1" ht="30">
      <c r="A143" s="49">
        <v>75023024</v>
      </c>
      <c r="B143" s="34" t="s">
        <v>734</v>
      </c>
      <c r="C143" s="27" t="s">
        <v>431</v>
      </c>
      <c r="D143" s="28" t="s">
        <v>432</v>
      </c>
      <c r="E143" s="24">
        <v>34450</v>
      </c>
    </row>
    <row r="144" spans="1:5" s="19" customFormat="1" ht="15">
      <c r="A144" s="89" t="s">
        <v>511</v>
      </c>
      <c r="B144" s="90" t="s">
        <v>667</v>
      </c>
      <c r="C144" s="91" t="s">
        <v>402</v>
      </c>
      <c r="D144" s="43" t="s">
        <v>433</v>
      </c>
      <c r="E144" s="92">
        <v>19694</v>
      </c>
    </row>
    <row r="145" spans="1:5" s="19" customFormat="1" ht="15.75" thickBot="1">
      <c r="A145" s="59" t="s">
        <v>513</v>
      </c>
      <c r="B145" s="53" t="s">
        <v>736</v>
      </c>
      <c r="C145" s="30" t="s">
        <v>402</v>
      </c>
      <c r="D145" s="31" t="s">
        <v>434</v>
      </c>
      <c r="E145" s="105">
        <v>21785</v>
      </c>
    </row>
    <row r="146" spans="1:5" s="19" customFormat="1" ht="30">
      <c r="A146" s="55" t="s">
        <v>516</v>
      </c>
      <c r="B146" s="73" t="s">
        <v>593</v>
      </c>
      <c r="C146" s="69" t="s">
        <v>402</v>
      </c>
      <c r="D146" s="78" t="s">
        <v>441</v>
      </c>
      <c r="E146" s="86">
        <v>25502</v>
      </c>
    </row>
    <row r="147" spans="1:5" s="19" customFormat="1" ht="30">
      <c r="A147" s="49" t="s">
        <v>519</v>
      </c>
      <c r="B147" s="34" t="s">
        <v>584</v>
      </c>
      <c r="C147" s="27"/>
      <c r="D147" s="28" t="s">
        <v>443</v>
      </c>
      <c r="E147" s="24">
        <v>17237</v>
      </c>
    </row>
    <row r="148" spans="1:5" s="19" customFormat="1" ht="15">
      <c r="A148" s="49">
        <v>71001433</v>
      </c>
      <c r="B148" s="34" t="s">
        <v>3</v>
      </c>
      <c r="C148" s="27" t="s">
        <v>402</v>
      </c>
      <c r="D148" s="28" t="s">
        <v>449</v>
      </c>
      <c r="E148" s="24">
        <v>44204</v>
      </c>
    </row>
    <row r="149" spans="1:5" s="19" customFormat="1" ht="15">
      <c r="A149" s="49" t="s">
        <v>495</v>
      </c>
      <c r="B149" s="34" t="s">
        <v>1059</v>
      </c>
      <c r="C149" s="27" t="s">
        <v>427</v>
      </c>
      <c r="D149" s="68" t="s">
        <v>405</v>
      </c>
      <c r="E149" s="24">
        <v>20026</v>
      </c>
    </row>
    <row r="150" spans="1:5" s="19" customFormat="1" ht="15">
      <c r="A150" s="55" t="s">
        <v>496</v>
      </c>
      <c r="B150" s="73" t="s">
        <v>1060</v>
      </c>
      <c r="C150" s="69" t="s">
        <v>428</v>
      </c>
      <c r="D150" s="78" t="s">
        <v>405</v>
      </c>
      <c r="E150" s="24">
        <v>65220</v>
      </c>
    </row>
    <row r="151" spans="1:5" s="19" customFormat="1" ht="15">
      <c r="A151" s="49" t="s">
        <v>497</v>
      </c>
      <c r="B151" s="27" t="s">
        <v>1061</v>
      </c>
      <c r="C151" s="27" t="s">
        <v>423</v>
      </c>
      <c r="D151" s="28" t="s">
        <v>405</v>
      </c>
      <c r="E151" s="24">
        <v>24765</v>
      </c>
    </row>
    <row r="152" spans="1:5" s="19" customFormat="1" ht="15">
      <c r="A152" s="49" t="s">
        <v>498</v>
      </c>
      <c r="B152" s="27" t="s">
        <v>1062</v>
      </c>
      <c r="C152" s="27" t="s">
        <v>424</v>
      </c>
      <c r="D152" s="28" t="s">
        <v>405</v>
      </c>
      <c r="E152" s="24">
        <v>49775</v>
      </c>
    </row>
    <row r="153" spans="1:5" s="19" customFormat="1" ht="15">
      <c r="A153" s="49" t="s">
        <v>499</v>
      </c>
      <c r="B153" s="27" t="s">
        <v>1063</v>
      </c>
      <c r="C153" s="27" t="s">
        <v>426</v>
      </c>
      <c r="D153" s="28" t="s">
        <v>405</v>
      </c>
      <c r="E153" s="24">
        <v>30338</v>
      </c>
    </row>
    <row r="154" spans="1:5" s="19" customFormat="1" ht="30">
      <c r="A154" s="49" t="s">
        <v>500</v>
      </c>
      <c r="B154" s="34" t="s">
        <v>1064</v>
      </c>
      <c r="C154" s="27" t="s">
        <v>429</v>
      </c>
      <c r="D154" s="28" t="s">
        <v>405</v>
      </c>
      <c r="E154" s="24">
        <v>55681</v>
      </c>
    </row>
    <row r="155" spans="1:5" s="19" customFormat="1" ht="30">
      <c r="A155" s="49" t="s">
        <v>501</v>
      </c>
      <c r="B155" s="34" t="s">
        <v>1065</v>
      </c>
      <c r="C155" s="27" t="s">
        <v>450</v>
      </c>
      <c r="D155" s="28" t="s">
        <v>405</v>
      </c>
      <c r="E155" s="24">
        <v>69610</v>
      </c>
    </row>
    <row r="156" spans="1:5" s="19" customFormat="1" ht="15">
      <c r="A156" s="49" t="s">
        <v>502</v>
      </c>
      <c r="B156" s="27" t="s">
        <v>1066</v>
      </c>
      <c r="C156" s="27" t="s">
        <v>425</v>
      </c>
      <c r="D156" s="28" t="s">
        <v>405</v>
      </c>
      <c r="E156" s="24">
        <v>70227</v>
      </c>
    </row>
    <row r="157" spans="1:5" s="19" customFormat="1" ht="15">
      <c r="A157" s="49" t="s">
        <v>510</v>
      </c>
      <c r="B157" s="34" t="s">
        <v>735</v>
      </c>
      <c r="C157" s="27" t="s">
        <v>451</v>
      </c>
      <c r="D157" s="28" t="s">
        <v>401</v>
      </c>
      <c r="E157" s="24">
        <v>49524</v>
      </c>
    </row>
    <row r="158" spans="1:5" s="19" customFormat="1" ht="15">
      <c r="A158" s="49" t="s">
        <v>503</v>
      </c>
      <c r="B158" s="34" t="s">
        <v>1067</v>
      </c>
      <c r="C158" s="27" t="s">
        <v>445</v>
      </c>
      <c r="D158" s="28" t="s">
        <v>405</v>
      </c>
      <c r="E158" s="24">
        <v>37057</v>
      </c>
    </row>
    <row r="159" spans="1:5" s="19" customFormat="1" ht="15">
      <c r="A159" s="49" t="s">
        <v>514</v>
      </c>
      <c r="B159" s="27" t="s">
        <v>717</v>
      </c>
      <c r="C159" s="27" t="s">
        <v>438</v>
      </c>
      <c r="D159" s="28" t="s">
        <v>411</v>
      </c>
      <c r="E159" s="24">
        <v>52762</v>
      </c>
    </row>
    <row r="160" spans="1:5" s="19" customFormat="1" ht="30">
      <c r="A160" s="49" t="s">
        <v>515</v>
      </c>
      <c r="B160" s="27" t="s">
        <v>1068</v>
      </c>
      <c r="C160" s="27" t="s">
        <v>402</v>
      </c>
      <c r="D160" s="28" t="s">
        <v>439</v>
      </c>
      <c r="E160" s="24">
        <v>38359</v>
      </c>
    </row>
    <row r="161" spans="1:5" s="19" customFormat="1" ht="30.75" thickBot="1">
      <c r="A161" s="79" t="s">
        <v>526</v>
      </c>
      <c r="B161" s="80" t="s">
        <v>1069</v>
      </c>
      <c r="C161" s="81" t="s">
        <v>402</v>
      </c>
      <c r="D161" s="82" t="s">
        <v>403</v>
      </c>
      <c r="E161" s="24">
        <v>19234</v>
      </c>
    </row>
    <row r="162" spans="1:5" s="35" customFormat="1" ht="16.5" thickBot="1">
      <c r="A162" s="150" t="s">
        <v>94</v>
      </c>
      <c r="B162" s="151"/>
      <c r="C162" s="151"/>
      <c r="D162" s="152"/>
      <c r="E162" s="17">
        <f>E163+E164+E165+E166+E167+E168+E169+E170+E171+E172+E173+E174</f>
        <v>93076</v>
      </c>
    </row>
    <row r="163" spans="1:5" s="19" customFormat="1" ht="15">
      <c r="A163" s="46">
        <v>71001417</v>
      </c>
      <c r="B163" s="21" t="s">
        <v>737</v>
      </c>
      <c r="C163" s="22" t="s">
        <v>452</v>
      </c>
      <c r="D163" s="23" t="s">
        <v>961</v>
      </c>
      <c r="E163" s="24">
        <v>3083</v>
      </c>
    </row>
    <row r="164" spans="1:5" s="19" customFormat="1" ht="15">
      <c r="A164" s="55">
        <v>75022117</v>
      </c>
      <c r="B164" s="73" t="s">
        <v>672</v>
      </c>
      <c r="C164" s="69" t="s">
        <v>448</v>
      </c>
      <c r="D164" s="78" t="s">
        <v>962</v>
      </c>
      <c r="E164" s="24">
        <v>6406</v>
      </c>
    </row>
    <row r="165" spans="1:5" s="19" customFormat="1" ht="30">
      <c r="A165" s="49">
        <v>70982716</v>
      </c>
      <c r="B165" s="34" t="s">
        <v>738</v>
      </c>
      <c r="C165" s="27" t="s">
        <v>402</v>
      </c>
      <c r="D165" s="28" t="s">
        <v>419</v>
      </c>
      <c r="E165" s="24">
        <v>4098</v>
      </c>
    </row>
    <row r="166" spans="1:5" s="19" customFormat="1" ht="15">
      <c r="A166" s="49">
        <v>71010521</v>
      </c>
      <c r="B166" s="34" t="s">
        <v>670</v>
      </c>
      <c r="C166" s="27" t="s">
        <v>436</v>
      </c>
      <c r="D166" s="28" t="s">
        <v>963</v>
      </c>
      <c r="E166" s="24">
        <v>12245</v>
      </c>
    </row>
    <row r="167" spans="1:5" s="19" customFormat="1" ht="30">
      <c r="A167" s="49" t="s">
        <v>528</v>
      </c>
      <c r="B167" s="34" t="s">
        <v>1070</v>
      </c>
      <c r="C167" s="27" t="s">
        <v>402</v>
      </c>
      <c r="D167" s="28" t="s">
        <v>421</v>
      </c>
      <c r="E167" s="24">
        <v>9664</v>
      </c>
    </row>
    <row r="168" spans="1:5" s="19" customFormat="1" ht="15">
      <c r="A168" s="49" t="s">
        <v>529</v>
      </c>
      <c r="B168" s="34" t="s">
        <v>663</v>
      </c>
      <c r="C168" s="27"/>
      <c r="D168" s="28" t="s">
        <v>422</v>
      </c>
      <c r="E168" s="24">
        <v>2902</v>
      </c>
    </row>
    <row r="169" spans="1:5" s="19" customFormat="1" ht="15">
      <c r="A169" s="49" t="s">
        <v>507</v>
      </c>
      <c r="B169" s="34" t="s">
        <v>662</v>
      </c>
      <c r="C169" s="27"/>
      <c r="D169" s="28" t="s">
        <v>430</v>
      </c>
      <c r="E169" s="24">
        <v>10942</v>
      </c>
    </row>
    <row r="170" spans="1:5" s="19" customFormat="1" ht="15">
      <c r="A170" s="49" t="s">
        <v>508</v>
      </c>
      <c r="B170" s="34" t="s">
        <v>596</v>
      </c>
      <c r="C170" s="27" t="s">
        <v>440</v>
      </c>
      <c r="D170" s="28" t="s">
        <v>960</v>
      </c>
      <c r="E170" s="24">
        <v>5437</v>
      </c>
    </row>
    <row r="171" spans="1:5" s="19" customFormat="1" ht="15">
      <c r="A171" s="49" t="s">
        <v>509</v>
      </c>
      <c r="B171" s="34" t="s">
        <v>673</v>
      </c>
      <c r="C171" s="27" t="s">
        <v>435</v>
      </c>
      <c r="D171" s="28" t="s">
        <v>964</v>
      </c>
      <c r="E171" s="24">
        <v>8151</v>
      </c>
    </row>
    <row r="172" spans="1:5" s="19" customFormat="1" ht="15">
      <c r="A172" s="49" t="s">
        <v>512</v>
      </c>
      <c r="B172" s="34" t="s">
        <v>586</v>
      </c>
      <c r="C172" s="27" t="s">
        <v>437</v>
      </c>
      <c r="D172" s="28" t="s">
        <v>963</v>
      </c>
      <c r="E172" s="24">
        <v>7368</v>
      </c>
    </row>
    <row r="173" spans="1:5" s="19" customFormat="1" ht="15">
      <c r="A173" s="49" t="s">
        <v>517</v>
      </c>
      <c r="B173" s="34" t="s">
        <v>739</v>
      </c>
      <c r="C173" s="34"/>
      <c r="D173" s="28" t="s">
        <v>414</v>
      </c>
      <c r="E173" s="24">
        <v>7293</v>
      </c>
    </row>
    <row r="174" spans="1:5" s="19" customFormat="1" ht="30.75" thickBot="1">
      <c r="A174" s="59" t="s">
        <v>518</v>
      </c>
      <c r="B174" s="53" t="s">
        <v>690</v>
      </c>
      <c r="C174" s="30" t="s">
        <v>402</v>
      </c>
      <c r="D174" s="31" t="s">
        <v>442</v>
      </c>
      <c r="E174" s="24">
        <v>15487</v>
      </c>
    </row>
    <row r="175" spans="1:5" s="35" customFormat="1" ht="16.5" thickBot="1">
      <c r="A175" s="150" t="s">
        <v>80</v>
      </c>
      <c r="B175" s="151"/>
      <c r="C175" s="151"/>
      <c r="D175" s="152"/>
      <c r="E175" s="17">
        <f>E176+E178+E177</f>
        <v>31640</v>
      </c>
    </row>
    <row r="176" spans="1:5" s="19" customFormat="1" ht="15">
      <c r="A176" s="46" t="s">
        <v>520</v>
      </c>
      <c r="B176" s="22" t="s">
        <v>696</v>
      </c>
      <c r="C176" s="22" t="s">
        <v>453</v>
      </c>
      <c r="D176" s="23" t="s">
        <v>401</v>
      </c>
      <c r="E176" s="24">
        <v>6805</v>
      </c>
    </row>
    <row r="177" spans="1:5" s="19" customFormat="1" ht="15">
      <c r="A177" s="49">
        <v>75151332</v>
      </c>
      <c r="B177" s="27" t="s">
        <v>1071</v>
      </c>
      <c r="C177" s="27" t="s">
        <v>750</v>
      </c>
      <c r="D177" s="68" t="s">
        <v>405</v>
      </c>
      <c r="E177" s="24">
        <v>18958</v>
      </c>
    </row>
    <row r="178" spans="1:5" s="19" customFormat="1" ht="15.75" thickBot="1">
      <c r="A178" s="79" t="s">
        <v>521</v>
      </c>
      <c r="B178" s="81" t="s">
        <v>1027</v>
      </c>
      <c r="C178" s="81" t="s">
        <v>446</v>
      </c>
      <c r="D178" s="82" t="s">
        <v>411</v>
      </c>
      <c r="E178" s="24">
        <v>5877</v>
      </c>
    </row>
    <row r="179" spans="1:5" s="35" customFormat="1" ht="16.5" thickBot="1">
      <c r="A179" s="147" t="s">
        <v>84</v>
      </c>
      <c r="B179" s="140"/>
      <c r="C179" s="140"/>
      <c r="D179" s="141"/>
      <c r="E179" s="17">
        <f>E180+E181</f>
        <v>32386</v>
      </c>
    </row>
    <row r="180" spans="1:5" s="19" customFormat="1" ht="30">
      <c r="A180" s="46" t="s">
        <v>522</v>
      </c>
      <c r="B180" s="21" t="s">
        <v>989</v>
      </c>
      <c r="C180" s="22" t="s">
        <v>990</v>
      </c>
      <c r="D180" s="23" t="s">
        <v>405</v>
      </c>
      <c r="E180" s="24">
        <v>17974</v>
      </c>
    </row>
    <row r="181" spans="1:5" s="19" customFormat="1" ht="15.75" thickBot="1">
      <c r="A181" s="59" t="s">
        <v>523</v>
      </c>
      <c r="B181" s="53" t="s">
        <v>691</v>
      </c>
      <c r="C181" s="30" t="s">
        <v>718</v>
      </c>
      <c r="D181" s="31" t="s">
        <v>405</v>
      </c>
      <c r="E181" s="24">
        <v>14412</v>
      </c>
    </row>
    <row r="182" spans="1:5" s="35" customFormat="1" ht="16.5" thickBot="1">
      <c r="A182" s="150" t="s">
        <v>985</v>
      </c>
      <c r="B182" s="151"/>
      <c r="C182" s="151"/>
      <c r="D182" s="152"/>
      <c r="E182" s="17">
        <f>E183+E184</f>
        <v>23675</v>
      </c>
    </row>
    <row r="183" spans="1:5" s="35" customFormat="1" ht="15.75">
      <c r="A183" s="83">
        <v>72549246</v>
      </c>
      <c r="B183" s="47" t="s">
        <v>972</v>
      </c>
      <c r="C183" s="47" t="s">
        <v>623</v>
      </c>
      <c r="D183" s="48" t="s">
        <v>405</v>
      </c>
      <c r="E183" s="24">
        <v>14697</v>
      </c>
    </row>
    <row r="184" spans="1:5" s="19" customFormat="1" ht="15.75" thickBot="1">
      <c r="A184" s="59">
        <v>68687397</v>
      </c>
      <c r="B184" s="30" t="s">
        <v>1072</v>
      </c>
      <c r="C184" s="30" t="s">
        <v>400</v>
      </c>
      <c r="D184" s="31" t="s">
        <v>401</v>
      </c>
      <c r="E184" s="24">
        <v>8978</v>
      </c>
    </row>
    <row r="185" spans="1:5" s="35" customFormat="1" ht="16.5" thickBot="1">
      <c r="A185" s="158" t="s">
        <v>77</v>
      </c>
      <c r="B185" s="145"/>
      <c r="C185" s="145"/>
      <c r="D185" s="146"/>
      <c r="E185" s="44">
        <f>E182+E179+E175+E162+E137+E125</f>
        <v>1448432</v>
      </c>
    </row>
    <row r="186" spans="1:5" s="25" customFormat="1" ht="16.5" thickBot="1">
      <c r="A186" s="137" t="s">
        <v>85</v>
      </c>
      <c r="B186" s="138"/>
      <c r="C186" s="138"/>
      <c r="D186" s="138"/>
      <c r="E186" s="84"/>
    </row>
    <row r="187" spans="1:5" s="35" customFormat="1" ht="16.5" thickBot="1">
      <c r="A187" s="159" t="s">
        <v>75</v>
      </c>
      <c r="B187" s="151"/>
      <c r="C187" s="151"/>
      <c r="D187" s="152"/>
      <c r="E187" s="17">
        <f>E188+E189+E190</f>
        <v>61281</v>
      </c>
    </row>
    <row r="188" spans="1:5" s="19" customFormat="1" ht="15">
      <c r="A188" s="20" t="s">
        <v>725</v>
      </c>
      <c r="B188" s="22" t="s">
        <v>367</v>
      </c>
      <c r="C188" s="22" t="s">
        <v>368</v>
      </c>
      <c r="D188" s="67" t="s">
        <v>363</v>
      </c>
      <c r="E188" s="24">
        <v>38379</v>
      </c>
    </row>
    <row r="189" spans="1:5" s="19" customFormat="1" ht="15">
      <c r="A189" s="85" t="s">
        <v>724</v>
      </c>
      <c r="B189" s="73" t="s">
        <v>366</v>
      </c>
      <c r="C189" s="69" t="s">
        <v>364</v>
      </c>
      <c r="D189" s="78" t="s">
        <v>365</v>
      </c>
      <c r="E189" s="24">
        <v>21525</v>
      </c>
    </row>
    <row r="190" spans="1:5" s="19" customFormat="1" ht="15.75" thickBot="1">
      <c r="A190" s="29">
        <v>75133849</v>
      </c>
      <c r="B190" s="53" t="s">
        <v>374</v>
      </c>
      <c r="C190" s="30"/>
      <c r="D190" s="31" t="s">
        <v>1012</v>
      </c>
      <c r="E190" s="24">
        <v>1377</v>
      </c>
    </row>
    <row r="191" spans="1:5" s="35" customFormat="1" ht="16.5" thickBot="1">
      <c r="A191" s="150" t="s">
        <v>76</v>
      </c>
      <c r="B191" s="151"/>
      <c r="C191" s="151"/>
      <c r="D191" s="152"/>
      <c r="E191" s="17">
        <f>E192+E193+E194+E195+E196+E197</f>
        <v>176736</v>
      </c>
    </row>
    <row r="192" spans="1:5" s="19" customFormat="1" ht="15">
      <c r="A192" s="20" t="s">
        <v>698</v>
      </c>
      <c r="B192" s="21" t="s">
        <v>1073</v>
      </c>
      <c r="C192" s="22" t="s">
        <v>402</v>
      </c>
      <c r="D192" s="23" t="s">
        <v>369</v>
      </c>
      <c r="E192" s="24">
        <v>15966</v>
      </c>
    </row>
    <row r="193" spans="1:5" s="19" customFormat="1" ht="15">
      <c r="A193" s="26">
        <v>70279535</v>
      </c>
      <c r="B193" s="34" t="s">
        <v>1032</v>
      </c>
      <c r="C193" s="27" t="s">
        <v>402</v>
      </c>
      <c r="D193" s="28" t="s">
        <v>372</v>
      </c>
      <c r="E193" s="24">
        <v>13074</v>
      </c>
    </row>
    <row r="194" spans="1:5" s="19" customFormat="1" ht="15">
      <c r="A194" s="26" t="s">
        <v>710</v>
      </c>
      <c r="B194" s="34" t="s">
        <v>398</v>
      </c>
      <c r="C194" s="27" t="s">
        <v>396</v>
      </c>
      <c r="D194" s="28" t="s">
        <v>397</v>
      </c>
      <c r="E194" s="24">
        <v>32437</v>
      </c>
    </row>
    <row r="195" spans="1:5" s="19" customFormat="1" ht="30">
      <c r="A195" s="26" t="s">
        <v>706</v>
      </c>
      <c r="B195" s="34" t="s">
        <v>926</v>
      </c>
      <c r="C195" s="27" t="s">
        <v>387</v>
      </c>
      <c r="D195" s="28" t="s">
        <v>363</v>
      </c>
      <c r="E195" s="24">
        <v>38658</v>
      </c>
    </row>
    <row r="196" spans="1:5" s="19" customFormat="1" ht="30">
      <c r="A196" s="26" t="s">
        <v>707</v>
      </c>
      <c r="B196" s="34" t="s">
        <v>386</v>
      </c>
      <c r="C196" s="27" t="s">
        <v>385</v>
      </c>
      <c r="D196" s="28" t="s">
        <v>363</v>
      </c>
      <c r="E196" s="24">
        <v>34080</v>
      </c>
    </row>
    <row r="197" spans="1:5" s="19" customFormat="1" ht="15.75" thickBot="1">
      <c r="A197" s="29" t="s">
        <v>701</v>
      </c>
      <c r="B197" s="30" t="s">
        <v>378</v>
      </c>
      <c r="C197" s="30" t="s">
        <v>379</v>
      </c>
      <c r="D197" s="31" t="s">
        <v>365</v>
      </c>
      <c r="E197" s="24">
        <v>42521</v>
      </c>
    </row>
    <row r="198" spans="1:5" s="35" customFormat="1" ht="16.5" thickBot="1">
      <c r="A198" s="147" t="s">
        <v>94</v>
      </c>
      <c r="B198" s="140"/>
      <c r="C198" s="140"/>
      <c r="D198" s="141"/>
      <c r="E198" s="17">
        <f>E199+E200+E201+E202+E203+E204+E205+E206+E207+E208</f>
        <v>85059</v>
      </c>
    </row>
    <row r="199" spans="1:5" s="19" customFormat="1" ht="30">
      <c r="A199" s="85" t="s">
        <v>697</v>
      </c>
      <c r="B199" s="73" t="s">
        <v>377</v>
      </c>
      <c r="C199" s="69" t="s">
        <v>373</v>
      </c>
      <c r="D199" s="78" t="s">
        <v>954</v>
      </c>
      <c r="E199" s="86">
        <v>2754</v>
      </c>
    </row>
    <row r="200" spans="1:5" s="19" customFormat="1" ht="15">
      <c r="A200" s="26" t="s">
        <v>699</v>
      </c>
      <c r="B200" s="34" t="s">
        <v>371</v>
      </c>
      <c r="C200" s="27" t="s">
        <v>402</v>
      </c>
      <c r="D200" s="28" t="s">
        <v>370</v>
      </c>
      <c r="E200" s="24">
        <v>7888</v>
      </c>
    </row>
    <row r="201" spans="1:5" s="19" customFormat="1" ht="15">
      <c r="A201" s="26" t="s">
        <v>700</v>
      </c>
      <c r="B201" s="34" t="s">
        <v>384</v>
      </c>
      <c r="C201" s="27" t="s">
        <v>383</v>
      </c>
      <c r="D201" s="28" t="s">
        <v>953</v>
      </c>
      <c r="E201" s="24">
        <v>11695</v>
      </c>
    </row>
    <row r="202" spans="1:5" s="19" customFormat="1" ht="30">
      <c r="A202" s="26" t="s">
        <v>702</v>
      </c>
      <c r="B202" s="34" t="s">
        <v>1013</v>
      </c>
      <c r="C202" s="27" t="s">
        <v>402</v>
      </c>
      <c r="D202" s="28" t="s">
        <v>380</v>
      </c>
      <c r="E202" s="24">
        <v>8682</v>
      </c>
    </row>
    <row r="203" spans="1:5" s="19" customFormat="1" ht="30">
      <c r="A203" s="26" t="s">
        <v>703</v>
      </c>
      <c r="B203" s="34" t="s">
        <v>382</v>
      </c>
      <c r="C203" s="27" t="s">
        <v>381</v>
      </c>
      <c r="D203" s="28" t="s">
        <v>953</v>
      </c>
      <c r="E203" s="24">
        <v>8474</v>
      </c>
    </row>
    <row r="204" spans="1:5" s="19" customFormat="1" ht="15">
      <c r="A204" s="85" t="s">
        <v>704</v>
      </c>
      <c r="B204" s="73" t="s">
        <v>389</v>
      </c>
      <c r="C204" s="69" t="s">
        <v>388</v>
      </c>
      <c r="D204" s="78" t="s">
        <v>952</v>
      </c>
      <c r="E204" s="24">
        <v>9150</v>
      </c>
    </row>
    <row r="205" spans="1:5" s="19" customFormat="1" ht="30">
      <c r="A205" s="26" t="s">
        <v>705</v>
      </c>
      <c r="B205" s="34" t="s">
        <v>395</v>
      </c>
      <c r="C205" s="27" t="s">
        <v>394</v>
      </c>
      <c r="D205" s="28" t="s">
        <v>951</v>
      </c>
      <c r="E205" s="24">
        <v>8311</v>
      </c>
    </row>
    <row r="206" spans="1:5" s="19" customFormat="1" ht="30">
      <c r="A206" s="26" t="s">
        <v>708</v>
      </c>
      <c r="B206" s="34" t="s">
        <v>391</v>
      </c>
      <c r="C206" s="27" t="s">
        <v>402</v>
      </c>
      <c r="D206" s="28" t="s">
        <v>390</v>
      </c>
      <c r="E206" s="24">
        <v>16867</v>
      </c>
    </row>
    <row r="207" spans="1:5" s="19" customFormat="1" ht="30">
      <c r="A207" s="106" t="s">
        <v>709</v>
      </c>
      <c r="B207" s="90" t="s">
        <v>393</v>
      </c>
      <c r="C207" s="91" t="s">
        <v>402</v>
      </c>
      <c r="D207" s="43" t="s">
        <v>392</v>
      </c>
      <c r="E207" s="92">
        <v>7328</v>
      </c>
    </row>
    <row r="208" spans="1:5" s="19" customFormat="1" ht="15.75" thickBot="1">
      <c r="A208" s="29">
        <v>75133881</v>
      </c>
      <c r="B208" s="53" t="s">
        <v>375</v>
      </c>
      <c r="C208" s="30"/>
      <c r="D208" s="31" t="s">
        <v>376</v>
      </c>
      <c r="E208" s="105">
        <v>3910</v>
      </c>
    </row>
    <row r="209" spans="1:5" s="35" customFormat="1" ht="16.5" thickBot="1">
      <c r="A209" s="144" t="s">
        <v>80</v>
      </c>
      <c r="B209" s="145"/>
      <c r="C209" s="145"/>
      <c r="D209" s="146"/>
      <c r="E209" s="119">
        <f>E210</f>
        <v>7324</v>
      </c>
    </row>
    <row r="210" spans="1:5" s="19" customFormat="1" ht="15.75" thickBot="1">
      <c r="A210" s="87" t="s">
        <v>711</v>
      </c>
      <c r="B210" s="41" t="s">
        <v>399</v>
      </c>
      <c r="C210" s="41" t="s">
        <v>387</v>
      </c>
      <c r="D210" s="88" t="s">
        <v>363</v>
      </c>
      <c r="E210" s="24">
        <v>7324</v>
      </c>
    </row>
    <row r="211" spans="1:5" s="35" customFormat="1" ht="16.5" thickBot="1">
      <c r="A211" s="139" t="s">
        <v>77</v>
      </c>
      <c r="B211" s="140"/>
      <c r="C211" s="140"/>
      <c r="D211" s="141"/>
      <c r="E211" s="44">
        <f>E187+E191+E198+E209</f>
        <v>330400</v>
      </c>
    </row>
    <row r="212" spans="1:5" s="25" customFormat="1" ht="16.5" thickBot="1">
      <c r="A212" s="137" t="s">
        <v>86</v>
      </c>
      <c r="B212" s="138"/>
      <c r="C212" s="138"/>
      <c r="D212" s="138"/>
      <c r="E212" s="65"/>
    </row>
    <row r="213" spans="1:5" s="35" customFormat="1" ht="16.5" thickBot="1">
      <c r="A213" s="159" t="s">
        <v>75</v>
      </c>
      <c r="B213" s="151"/>
      <c r="C213" s="151"/>
      <c r="D213" s="152"/>
      <c r="E213" s="17">
        <f>E214+E215+E216+E217+E218</f>
        <v>42889</v>
      </c>
    </row>
    <row r="214" spans="1:5" s="19" customFormat="1" ht="15">
      <c r="A214" s="20" t="s">
        <v>675</v>
      </c>
      <c r="B214" s="22" t="s">
        <v>321</v>
      </c>
      <c r="C214" s="22" t="s">
        <v>322</v>
      </c>
      <c r="D214" s="23" t="s">
        <v>323</v>
      </c>
      <c r="E214" s="24">
        <v>7207</v>
      </c>
    </row>
    <row r="215" spans="1:5" s="19" customFormat="1" ht="30">
      <c r="A215" s="26" t="s">
        <v>676</v>
      </c>
      <c r="B215" s="34" t="s">
        <v>325</v>
      </c>
      <c r="C215" s="27" t="s">
        <v>324</v>
      </c>
      <c r="D215" s="28" t="s">
        <v>320</v>
      </c>
      <c r="E215" s="24">
        <v>20446</v>
      </c>
    </row>
    <row r="216" spans="1:5" s="19" customFormat="1" ht="30">
      <c r="A216" s="26" t="s">
        <v>677</v>
      </c>
      <c r="B216" s="34" t="s">
        <v>328</v>
      </c>
      <c r="C216" s="27" t="s">
        <v>327</v>
      </c>
      <c r="D216" s="28" t="s">
        <v>320</v>
      </c>
      <c r="E216" s="24">
        <v>5760</v>
      </c>
    </row>
    <row r="217" spans="1:5" s="19" customFormat="1" ht="15">
      <c r="A217" s="26" t="s">
        <v>678</v>
      </c>
      <c r="B217" s="27" t="s">
        <v>927</v>
      </c>
      <c r="C217" s="27" t="s">
        <v>326</v>
      </c>
      <c r="D217" s="28" t="s">
        <v>950</v>
      </c>
      <c r="E217" s="24">
        <v>6029</v>
      </c>
    </row>
    <row r="218" spans="1:5" s="19" customFormat="1" ht="15.75" thickBot="1">
      <c r="A218" s="29" t="s">
        <v>679</v>
      </c>
      <c r="B218" s="30" t="s">
        <v>329</v>
      </c>
      <c r="C218" s="30" t="s">
        <v>348</v>
      </c>
      <c r="D218" s="31" t="s">
        <v>948</v>
      </c>
      <c r="E218" s="24">
        <v>3447</v>
      </c>
    </row>
    <row r="219" spans="1:5" s="35" customFormat="1" ht="16.5" thickBot="1">
      <c r="A219" s="150" t="s">
        <v>76</v>
      </c>
      <c r="B219" s="151"/>
      <c r="C219" s="151"/>
      <c r="D219" s="152"/>
      <c r="E219" s="17">
        <f>E220+E221+E222+E223</f>
        <v>59553</v>
      </c>
    </row>
    <row r="220" spans="1:5" s="19" customFormat="1" ht="15">
      <c r="A220" s="20" t="s">
        <v>680</v>
      </c>
      <c r="B220" s="21" t="s">
        <v>350</v>
      </c>
      <c r="C220" s="22" t="s">
        <v>402</v>
      </c>
      <c r="D220" s="23" t="s">
        <v>349</v>
      </c>
      <c r="E220" s="24">
        <v>17113</v>
      </c>
    </row>
    <row r="221" spans="1:5" s="19" customFormat="1" ht="15">
      <c r="A221" s="26" t="s">
        <v>682</v>
      </c>
      <c r="B221" s="34" t="s">
        <v>354</v>
      </c>
      <c r="C221" s="27" t="s">
        <v>402</v>
      </c>
      <c r="D221" s="28" t="s">
        <v>353</v>
      </c>
      <c r="E221" s="24">
        <v>15618</v>
      </c>
    </row>
    <row r="222" spans="1:5" s="19" customFormat="1" ht="15">
      <c r="A222" s="26" t="s">
        <v>683</v>
      </c>
      <c r="B222" s="34" t="s">
        <v>928</v>
      </c>
      <c r="C222" s="27" t="s">
        <v>356</v>
      </c>
      <c r="D222" s="28" t="s">
        <v>357</v>
      </c>
      <c r="E222" s="24">
        <v>15511</v>
      </c>
    </row>
    <row r="223" spans="1:5" s="19" customFormat="1" ht="15.75" thickBot="1">
      <c r="A223" s="29" t="s">
        <v>684</v>
      </c>
      <c r="B223" s="53" t="s">
        <v>929</v>
      </c>
      <c r="C223" s="30" t="s">
        <v>1015</v>
      </c>
      <c r="D223" s="31" t="s">
        <v>320</v>
      </c>
      <c r="E223" s="24">
        <v>11311</v>
      </c>
    </row>
    <row r="224" spans="1:5" s="35" customFormat="1" ht="16.5" thickBot="1">
      <c r="A224" s="150" t="s">
        <v>94</v>
      </c>
      <c r="B224" s="151"/>
      <c r="C224" s="151"/>
      <c r="D224" s="152"/>
      <c r="E224" s="17">
        <f>E225+E226+E227+E228+E229</f>
        <v>52653</v>
      </c>
    </row>
    <row r="225" spans="1:5" s="19" customFormat="1" ht="30">
      <c r="A225" s="20" t="s">
        <v>681</v>
      </c>
      <c r="B225" s="21" t="s">
        <v>352</v>
      </c>
      <c r="C225" s="22" t="s">
        <v>402</v>
      </c>
      <c r="D225" s="67" t="s">
        <v>351</v>
      </c>
      <c r="E225" s="24">
        <v>11904</v>
      </c>
    </row>
    <row r="226" spans="1:5" s="19" customFormat="1" ht="30">
      <c r="A226" s="85">
        <v>75024551</v>
      </c>
      <c r="B226" s="73" t="s">
        <v>991</v>
      </c>
      <c r="C226" s="69" t="s">
        <v>1074</v>
      </c>
      <c r="D226" s="78" t="s">
        <v>1014</v>
      </c>
      <c r="E226" s="24">
        <v>17323</v>
      </c>
    </row>
    <row r="227" spans="1:5" s="19" customFormat="1" ht="15">
      <c r="A227" s="26" t="s">
        <v>685</v>
      </c>
      <c r="B227" s="27" t="s">
        <v>358</v>
      </c>
      <c r="C227" s="27" t="s">
        <v>947</v>
      </c>
      <c r="D227" s="28" t="s">
        <v>1016</v>
      </c>
      <c r="E227" s="24">
        <v>3784</v>
      </c>
    </row>
    <row r="228" spans="1:5" s="19" customFormat="1" ht="15">
      <c r="A228" s="26" t="s">
        <v>686</v>
      </c>
      <c r="B228" s="34" t="s">
        <v>360</v>
      </c>
      <c r="C228" s="27" t="s">
        <v>359</v>
      </c>
      <c r="D228" s="28" t="s">
        <v>949</v>
      </c>
      <c r="E228" s="24">
        <v>16642</v>
      </c>
    </row>
    <row r="229" spans="1:5" s="19" customFormat="1" ht="15.75" thickBot="1">
      <c r="A229" s="29" t="s">
        <v>687</v>
      </c>
      <c r="B229" s="53" t="s">
        <v>355</v>
      </c>
      <c r="C229" s="30" t="s">
        <v>1075</v>
      </c>
      <c r="D229" s="31" t="s">
        <v>320</v>
      </c>
      <c r="E229" s="24">
        <v>3000</v>
      </c>
    </row>
    <row r="230" spans="1:5" s="35" customFormat="1" ht="16.5" thickBot="1">
      <c r="A230" s="144" t="s">
        <v>80</v>
      </c>
      <c r="B230" s="145"/>
      <c r="C230" s="145"/>
      <c r="D230" s="146"/>
      <c r="E230" s="17">
        <f>E231</f>
        <v>6498</v>
      </c>
    </row>
    <row r="231" spans="1:5" s="19" customFormat="1" ht="15.75" thickBot="1">
      <c r="A231" s="87" t="s">
        <v>688</v>
      </c>
      <c r="B231" s="41" t="s">
        <v>1076</v>
      </c>
      <c r="C231" s="41" t="s">
        <v>361</v>
      </c>
      <c r="D231" s="88" t="s">
        <v>320</v>
      </c>
      <c r="E231" s="24">
        <v>6498</v>
      </c>
    </row>
    <row r="232" spans="1:5" s="35" customFormat="1" ht="16.5" thickBot="1">
      <c r="A232" s="147" t="s">
        <v>985</v>
      </c>
      <c r="B232" s="140"/>
      <c r="C232" s="140"/>
      <c r="D232" s="141"/>
      <c r="E232" s="17">
        <f>E233</f>
        <v>7660</v>
      </c>
    </row>
    <row r="233" spans="1:5" s="19" customFormat="1" ht="15.75" thickBot="1">
      <c r="A233" s="87">
        <v>44065701</v>
      </c>
      <c r="B233" s="61" t="s">
        <v>1023</v>
      </c>
      <c r="C233" s="41" t="s">
        <v>362</v>
      </c>
      <c r="D233" s="88" t="s">
        <v>320</v>
      </c>
      <c r="E233" s="24">
        <v>7660</v>
      </c>
    </row>
    <row r="234" spans="1:5" s="35" customFormat="1" ht="16.5" thickBot="1">
      <c r="A234" s="139" t="s">
        <v>77</v>
      </c>
      <c r="B234" s="140"/>
      <c r="C234" s="140"/>
      <c r="D234" s="141"/>
      <c r="E234" s="44">
        <f>E213+E219+E224+E230+E232</f>
        <v>169253</v>
      </c>
    </row>
    <row r="235" spans="1:5" s="25" customFormat="1" ht="16.5" thickBot="1">
      <c r="A235" s="137" t="s">
        <v>87</v>
      </c>
      <c r="B235" s="138"/>
      <c r="C235" s="138"/>
      <c r="D235" s="138"/>
      <c r="E235" s="65"/>
    </row>
    <row r="236" spans="1:5" s="35" customFormat="1" ht="16.5" thickBot="1">
      <c r="A236" s="153" t="s">
        <v>75</v>
      </c>
      <c r="B236" s="145"/>
      <c r="C236" s="145"/>
      <c r="D236" s="146"/>
      <c r="E236" s="17">
        <f>E237+E238+E239</f>
        <v>71820</v>
      </c>
    </row>
    <row r="237" spans="1:5" s="19" customFormat="1" ht="15">
      <c r="A237" s="55">
        <v>71011889</v>
      </c>
      <c r="B237" s="69" t="s">
        <v>835</v>
      </c>
      <c r="C237" s="78" t="s">
        <v>836</v>
      </c>
      <c r="D237" s="78" t="s">
        <v>890</v>
      </c>
      <c r="E237" s="24">
        <v>9697</v>
      </c>
    </row>
    <row r="238" spans="1:5" s="19" customFormat="1" ht="15">
      <c r="A238" s="49">
        <v>70998850</v>
      </c>
      <c r="B238" s="27" t="s">
        <v>930</v>
      </c>
      <c r="C238" s="27" t="s">
        <v>840</v>
      </c>
      <c r="D238" s="28" t="s">
        <v>891</v>
      </c>
      <c r="E238" s="24">
        <v>2862</v>
      </c>
    </row>
    <row r="239" spans="1:5" s="19" customFormat="1" ht="15.75" thickBot="1">
      <c r="A239" s="59">
        <v>70995559</v>
      </c>
      <c r="B239" s="30" t="s">
        <v>975</v>
      </c>
      <c r="C239" s="30" t="s">
        <v>838</v>
      </c>
      <c r="D239" s="31" t="s">
        <v>834</v>
      </c>
      <c r="E239" s="24">
        <v>59261</v>
      </c>
    </row>
    <row r="240" spans="1:5" s="35" customFormat="1" ht="16.5" thickBot="1">
      <c r="A240" s="163" t="s">
        <v>76</v>
      </c>
      <c r="B240" s="140"/>
      <c r="C240" s="140"/>
      <c r="D240" s="141"/>
      <c r="E240" s="17">
        <f>E241+E242+E243+E244+E245</f>
        <v>172811</v>
      </c>
    </row>
    <row r="241" spans="1:5" s="19" customFormat="1" ht="30.75" thickBot="1">
      <c r="A241" s="130">
        <v>70882568</v>
      </c>
      <c r="B241" s="131" t="s">
        <v>931</v>
      </c>
      <c r="C241" s="132" t="s">
        <v>842</v>
      </c>
      <c r="D241" s="132" t="s">
        <v>892</v>
      </c>
      <c r="E241" s="92">
        <v>31056</v>
      </c>
    </row>
    <row r="242" spans="1:5" s="19" customFormat="1" ht="15.75" thickBot="1">
      <c r="A242" s="135">
        <v>75021412</v>
      </c>
      <c r="B242" s="53" t="s">
        <v>932</v>
      </c>
      <c r="C242" s="31" t="s">
        <v>852</v>
      </c>
      <c r="D242" s="31" t="s">
        <v>893</v>
      </c>
      <c r="E242" s="64">
        <v>18879</v>
      </c>
    </row>
    <row r="243" spans="1:5" s="19" customFormat="1" ht="30">
      <c r="A243" s="55">
        <v>70940487</v>
      </c>
      <c r="B243" s="73" t="s">
        <v>1077</v>
      </c>
      <c r="C243" s="78" t="s">
        <v>841</v>
      </c>
      <c r="D243" s="78" t="s">
        <v>890</v>
      </c>
      <c r="E243" s="86">
        <v>22794</v>
      </c>
    </row>
    <row r="244" spans="1:5" s="19" customFormat="1" ht="30">
      <c r="A244" s="49">
        <v>60574674</v>
      </c>
      <c r="B244" s="34" t="s">
        <v>933</v>
      </c>
      <c r="C244" s="27" t="s">
        <v>844</v>
      </c>
      <c r="D244" s="28" t="s">
        <v>834</v>
      </c>
      <c r="E244" s="24">
        <v>49773</v>
      </c>
    </row>
    <row r="245" spans="1:5" s="19" customFormat="1" ht="30.75" thickBot="1">
      <c r="A245" s="79">
        <v>70284725</v>
      </c>
      <c r="B245" s="80" t="s">
        <v>934</v>
      </c>
      <c r="C245" s="81" t="s">
        <v>843</v>
      </c>
      <c r="D245" s="82" t="s">
        <v>834</v>
      </c>
      <c r="E245" s="125">
        <v>50309</v>
      </c>
    </row>
    <row r="246" spans="1:5" s="35" customFormat="1" ht="16.5" thickBot="1">
      <c r="A246" s="147" t="s">
        <v>94</v>
      </c>
      <c r="B246" s="140"/>
      <c r="C246" s="140"/>
      <c r="D246" s="160"/>
      <c r="E246" s="17">
        <f>E247+E248+E249+E250+E251+E252+E253+E254+E255</f>
        <v>61756</v>
      </c>
    </row>
    <row r="247" spans="1:5" s="19" customFormat="1" ht="30">
      <c r="A247" s="46">
        <v>70990263</v>
      </c>
      <c r="B247" s="21" t="s">
        <v>1078</v>
      </c>
      <c r="C247" s="23" t="s">
        <v>330</v>
      </c>
      <c r="D247" s="23" t="s">
        <v>894</v>
      </c>
      <c r="E247" s="24">
        <v>6246</v>
      </c>
    </row>
    <row r="248" spans="1:5" s="19" customFormat="1" ht="30">
      <c r="A248" s="49">
        <v>75021421</v>
      </c>
      <c r="B248" s="34" t="s">
        <v>849</v>
      </c>
      <c r="C248" s="27" t="s">
        <v>848</v>
      </c>
      <c r="D248" s="28" t="s">
        <v>834</v>
      </c>
      <c r="E248" s="24">
        <v>3270</v>
      </c>
    </row>
    <row r="249" spans="1:5" s="19" customFormat="1" ht="15">
      <c r="A249" s="49">
        <v>70981736</v>
      </c>
      <c r="B249" s="34" t="s">
        <v>935</v>
      </c>
      <c r="C249" s="27" t="s">
        <v>853</v>
      </c>
      <c r="D249" s="28" t="s">
        <v>573</v>
      </c>
      <c r="E249" s="24">
        <v>6663</v>
      </c>
    </row>
    <row r="250" spans="1:5" s="19" customFormat="1" ht="30">
      <c r="A250" s="49">
        <v>75020408</v>
      </c>
      <c r="B250" s="34" t="s">
        <v>846</v>
      </c>
      <c r="C250" s="27" t="s">
        <v>845</v>
      </c>
      <c r="D250" s="28" t="s">
        <v>834</v>
      </c>
      <c r="E250" s="24">
        <v>9098</v>
      </c>
    </row>
    <row r="251" spans="1:5" s="19" customFormat="1" ht="30">
      <c r="A251" s="49">
        <v>75020025</v>
      </c>
      <c r="B251" s="34" t="s">
        <v>936</v>
      </c>
      <c r="C251" s="28" t="s">
        <v>851</v>
      </c>
      <c r="D251" s="28" t="s">
        <v>851</v>
      </c>
      <c r="E251" s="24">
        <v>7279</v>
      </c>
    </row>
    <row r="252" spans="1:5" s="19" customFormat="1" ht="30">
      <c r="A252" s="49">
        <v>75023881</v>
      </c>
      <c r="B252" s="27" t="s">
        <v>1079</v>
      </c>
      <c r="C252" s="27" t="s">
        <v>837</v>
      </c>
      <c r="D252" s="28" t="s">
        <v>834</v>
      </c>
      <c r="E252" s="24">
        <v>6205</v>
      </c>
    </row>
    <row r="253" spans="1:5" s="19" customFormat="1" ht="15">
      <c r="A253" s="49">
        <v>70869006</v>
      </c>
      <c r="B253" s="34" t="s">
        <v>937</v>
      </c>
      <c r="C253" s="27" t="s">
        <v>839</v>
      </c>
      <c r="D253" s="28" t="s">
        <v>895</v>
      </c>
      <c r="E253" s="24">
        <v>6766</v>
      </c>
    </row>
    <row r="254" spans="1:5" s="19" customFormat="1" ht="30">
      <c r="A254" s="49">
        <v>75024055</v>
      </c>
      <c r="B254" s="34" t="s">
        <v>938</v>
      </c>
      <c r="C254" s="28" t="s">
        <v>854</v>
      </c>
      <c r="D254" s="28" t="s">
        <v>896</v>
      </c>
      <c r="E254" s="24">
        <v>5470</v>
      </c>
    </row>
    <row r="255" spans="1:5" s="19" customFormat="1" ht="30.75" thickBot="1">
      <c r="A255" s="59">
        <v>70993084</v>
      </c>
      <c r="B255" s="53" t="s">
        <v>939</v>
      </c>
      <c r="C255" s="30" t="s">
        <v>847</v>
      </c>
      <c r="D255" s="31" t="s">
        <v>834</v>
      </c>
      <c r="E255" s="24">
        <v>10759</v>
      </c>
    </row>
    <row r="256" spans="1:5" s="35" customFormat="1" ht="16.5" thickBot="1">
      <c r="A256" s="144" t="s">
        <v>80</v>
      </c>
      <c r="B256" s="145"/>
      <c r="C256" s="145"/>
      <c r="D256" s="146"/>
      <c r="E256" s="17">
        <f>E257</f>
        <v>7770</v>
      </c>
    </row>
    <row r="257" spans="1:5" s="19" customFormat="1" ht="30.75" thickBot="1">
      <c r="A257" s="40">
        <v>70282439</v>
      </c>
      <c r="B257" s="41" t="s">
        <v>855</v>
      </c>
      <c r="C257" s="41" t="s">
        <v>856</v>
      </c>
      <c r="D257" s="88" t="s">
        <v>834</v>
      </c>
      <c r="E257" s="24">
        <v>7770</v>
      </c>
    </row>
    <row r="258" spans="1:5" s="35" customFormat="1" ht="16.5" thickBot="1">
      <c r="A258" s="147" t="s">
        <v>985</v>
      </c>
      <c r="B258" s="140"/>
      <c r="C258" s="140"/>
      <c r="D258" s="141"/>
      <c r="E258" s="17">
        <f>E259</f>
        <v>2970</v>
      </c>
    </row>
    <row r="259" spans="1:5" s="19" customFormat="1" ht="30.75" thickBot="1">
      <c r="A259" s="40">
        <v>70927880</v>
      </c>
      <c r="B259" s="41" t="s">
        <v>1080</v>
      </c>
      <c r="C259" s="41" t="s">
        <v>897</v>
      </c>
      <c r="D259" s="88" t="s">
        <v>834</v>
      </c>
      <c r="E259" s="24">
        <v>2970</v>
      </c>
    </row>
    <row r="260" spans="1:5" s="35" customFormat="1" ht="16.5" thickBot="1">
      <c r="A260" s="139" t="s">
        <v>77</v>
      </c>
      <c r="B260" s="140"/>
      <c r="C260" s="140"/>
      <c r="D260" s="141"/>
      <c r="E260" s="44">
        <f>E236+E240+E246+E256+E258</f>
        <v>317127</v>
      </c>
    </row>
    <row r="261" spans="1:5" s="25" customFormat="1" ht="16.5" thickBot="1">
      <c r="A261" s="137" t="s">
        <v>88</v>
      </c>
      <c r="B261" s="138"/>
      <c r="C261" s="138"/>
      <c r="D261" s="138"/>
      <c r="E261" s="65"/>
    </row>
    <row r="262" spans="1:5" s="35" customFormat="1" ht="16.5" thickBot="1">
      <c r="A262" s="159" t="s">
        <v>75</v>
      </c>
      <c r="B262" s="151"/>
      <c r="C262" s="151"/>
      <c r="D262" s="152"/>
      <c r="E262" s="17">
        <f>E263+E264+E265+E266</f>
        <v>37144</v>
      </c>
    </row>
    <row r="263" spans="1:5" s="19" customFormat="1" ht="15">
      <c r="A263" s="46">
        <v>70984336</v>
      </c>
      <c r="B263" s="22" t="s">
        <v>749</v>
      </c>
      <c r="C263" s="22" t="s">
        <v>402</v>
      </c>
      <c r="D263" s="23" t="s">
        <v>751</v>
      </c>
      <c r="E263" s="24">
        <v>3788</v>
      </c>
    </row>
    <row r="264" spans="1:5" s="19" customFormat="1" ht="15">
      <c r="A264" s="49">
        <v>75000687</v>
      </c>
      <c r="B264" s="27" t="s">
        <v>752</v>
      </c>
      <c r="C264" s="27" t="s">
        <v>753</v>
      </c>
      <c r="D264" s="28" t="s">
        <v>745</v>
      </c>
      <c r="E264" s="24">
        <v>12628</v>
      </c>
    </row>
    <row r="265" spans="1:5" s="19" customFormat="1" ht="30">
      <c r="A265" s="49">
        <v>75000571</v>
      </c>
      <c r="B265" s="27" t="s">
        <v>1081</v>
      </c>
      <c r="C265" s="27" t="s">
        <v>756</v>
      </c>
      <c r="D265" s="28" t="s">
        <v>745</v>
      </c>
      <c r="E265" s="24">
        <v>18007</v>
      </c>
    </row>
    <row r="266" spans="1:5" s="19" customFormat="1" ht="15.75" thickBot="1">
      <c r="A266" s="59">
        <v>75001381</v>
      </c>
      <c r="B266" s="30" t="s">
        <v>754</v>
      </c>
      <c r="C266" s="30" t="s">
        <v>402</v>
      </c>
      <c r="D266" s="31" t="s">
        <v>755</v>
      </c>
      <c r="E266" s="24">
        <v>2721</v>
      </c>
    </row>
    <row r="267" spans="1:5" s="35" customFormat="1" ht="16.5" thickBot="1">
      <c r="A267" s="150" t="s">
        <v>76</v>
      </c>
      <c r="B267" s="151"/>
      <c r="C267" s="151"/>
      <c r="D267" s="152"/>
      <c r="E267" s="17">
        <f>E268+E269</f>
        <v>50873</v>
      </c>
    </row>
    <row r="268" spans="1:5" s="19" customFormat="1" ht="15">
      <c r="A268" s="130">
        <v>70983780</v>
      </c>
      <c r="B268" s="131" t="s">
        <v>759</v>
      </c>
      <c r="C268" s="133" t="s">
        <v>757</v>
      </c>
      <c r="D268" s="132" t="s">
        <v>758</v>
      </c>
      <c r="E268" s="92">
        <v>24759</v>
      </c>
    </row>
    <row r="269" spans="1:5" s="19" customFormat="1" ht="15.75" thickBot="1">
      <c r="A269" s="59">
        <v>75000474</v>
      </c>
      <c r="B269" s="30" t="s">
        <v>980</v>
      </c>
      <c r="C269" s="30" t="s">
        <v>761</v>
      </c>
      <c r="D269" s="31" t="s">
        <v>745</v>
      </c>
      <c r="E269" s="105">
        <v>26114</v>
      </c>
    </row>
    <row r="270" spans="1:5" s="35" customFormat="1" ht="16.5" thickBot="1">
      <c r="A270" s="164" t="s">
        <v>94</v>
      </c>
      <c r="B270" s="165"/>
      <c r="C270" s="165"/>
      <c r="D270" s="165"/>
      <c r="E270" s="17">
        <f>E271</f>
        <v>10503</v>
      </c>
    </row>
    <row r="271" spans="1:5" s="19" customFormat="1" ht="15.75" thickBot="1">
      <c r="A271" s="40">
        <v>71001271</v>
      </c>
      <c r="B271" s="61" t="s">
        <v>1082</v>
      </c>
      <c r="C271" s="41" t="s">
        <v>402</v>
      </c>
      <c r="D271" s="88" t="s">
        <v>760</v>
      </c>
      <c r="E271" s="24">
        <v>10503</v>
      </c>
    </row>
    <row r="272" spans="1:5" s="35" customFormat="1" ht="16.5" thickBot="1">
      <c r="A272" s="147" t="s">
        <v>82</v>
      </c>
      <c r="B272" s="140"/>
      <c r="C272" s="140"/>
      <c r="D272" s="141"/>
      <c r="E272" s="17">
        <f>E273</f>
        <v>29507</v>
      </c>
    </row>
    <row r="273" spans="1:5" s="19" customFormat="1" ht="15.75" thickBot="1">
      <c r="A273" s="36">
        <v>75000679</v>
      </c>
      <c r="B273" s="38" t="s">
        <v>748</v>
      </c>
      <c r="C273" s="38" t="s">
        <v>992</v>
      </c>
      <c r="D273" s="39" t="s">
        <v>745</v>
      </c>
      <c r="E273" s="24">
        <v>29507</v>
      </c>
    </row>
    <row r="274" spans="1:5" s="35" customFormat="1" ht="16.5" thickBot="1">
      <c r="A274" s="147" t="s">
        <v>80</v>
      </c>
      <c r="B274" s="140"/>
      <c r="C274" s="140"/>
      <c r="D274" s="141"/>
      <c r="E274" s="17">
        <f>E275</f>
        <v>4610</v>
      </c>
    </row>
    <row r="275" spans="1:5" s="19" customFormat="1" ht="15.75" thickBot="1">
      <c r="A275" s="40">
        <v>72088087</v>
      </c>
      <c r="B275" s="41" t="s">
        <v>1083</v>
      </c>
      <c r="C275" s="41" t="s">
        <v>465</v>
      </c>
      <c r="D275" s="88" t="s">
        <v>745</v>
      </c>
      <c r="E275" s="24">
        <v>4610</v>
      </c>
    </row>
    <row r="276" spans="1:5" s="35" customFormat="1" ht="16.5" thickBot="1">
      <c r="A276" s="163" t="s">
        <v>993</v>
      </c>
      <c r="B276" s="140"/>
      <c r="C276" s="140"/>
      <c r="D276" s="141"/>
      <c r="E276" s="17">
        <f>E277</f>
        <v>9959</v>
      </c>
    </row>
    <row r="277" spans="1:5" s="96" customFormat="1" ht="16.5" thickBot="1">
      <c r="A277" s="93" t="s">
        <v>994</v>
      </c>
      <c r="B277" s="94" t="s">
        <v>995</v>
      </c>
      <c r="C277" s="94" t="s">
        <v>996</v>
      </c>
      <c r="D277" s="95" t="s">
        <v>745</v>
      </c>
      <c r="E277" s="24">
        <v>9959</v>
      </c>
    </row>
    <row r="278" spans="1:5" s="35" customFormat="1" ht="16.5" thickBot="1">
      <c r="A278" s="139" t="s">
        <v>77</v>
      </c>
      <c r="B278" s="140"/>
      <c r="C278" s="140"/>
      <c r="D278" s="141"/>
      <c r="E278" s="44">
        <f>E276+E274+E272+E270+E267+E262</f>
        <v>142596</v>
      </c>
    </row>
    <row r="279" spans="1:5" s="25" customFormat="1" ht="16.5" thickBot="1">
      <c r="A279" s="137" t="s">
        <v>89</v>
      </c>
      <c r="B279" s="138"/>
      <c r="C279" s="138"/>
      <c r="D279" s="138"/>
      <c r="E279" s="65"/>
    </row>
    <row r="280" spans="1:5" s="35" customFormat="1" ht="16.5" thickBot="1">
      <c r="A280" s="153" t="s">
        <v>75</v>
      </c>
      <c r="B280" s="145"/>
      <c r="C280" s="145"/>
      <c r="D280" s="146"/>
      <c r="E280" s="17">
        <f>E281+E282+E283+E284+E285+E286+E287+E288+E289+E290+E291</f>
        <v>154589</v>
      </c>
    </row>
    <row r="281" spans="1:5" s="19" customFormat="1" ht="15">
      <c r="A281" s="46">
        <v>75000962</v>
      </c>
      <c r="B281" s="22" t="s">
        <v>1084</v>
      </c>
      <c r="C281" s="22" t="s">
        <v>402</v>
      </c>
      <c r="D281" s="23" t="s">
        <v>785</v>
      </c>
      <c r="E281" s="24">
        <v>4827</v>
      </c>
    </row>
    <row r="282" spans="1:5" s="19" customFormat="1" ht="15">
      <c r="A282" s="49">
        <v>70998469</v>
      </c>
      <c r="B282" s="27" t="s">
        <v>899</v>
      </c>
      <c r="C282" s="27" t="s">
        <v>794</v>
      </c>
      <c r="D282" s="28" t="s">
        <v>794</v>
      </c>
      <c r="E282" s="24">
        <v>2457</v>
      </c>
    </row>
    <row r="283" spans="1:5" s="19" customFormat="1" ht="15">
      <c r="A283" s="49">
        <v>75000300</v>
      </c>
      <c r="B283" s="27" t="s">
        <v>940</v>
      </c>
      <c r="C283" s="27" t="s">
        <v>786</v>
      </c>
      <c r="D283" s="28" t="s">
        <v>787</v>
      </c>
      <c r="E283" s="24">
        <v>9857</v>
      </c>
    </row>
    <row r="284" spans="1:5" s="19" customFormat="1" ht="15">
      <c r="A284" s="49">
        <v>70998990</v>
      </c>
      <c r="B284" s="27" t="s">
        <v>792</v>
      </c>
      <c r="C284" s="27" t="s">
        <v>402</v>
      </c>
      <c r="D284" s="28" t="s">
        <v>793</v>
      </c>
      <c r="E284" s="24">
        <v>2911</v>
      </c>
    </row>
    <row r="285" spans="1:5" s="19" customFormat="1" ht="15">
      <c r="A285" s="49">
        <v>75000342</v>
      </c>
      <c r="B285" s="27" t="s">
        <v>795</v>
      </c>
      <c r="C285" s="27" t="s">
        <v>796</v>
      </c>
      <c r="D285" s="28" t="s">
        <v>796</v>
      </c>
      <c r="E285" s="24">
        <v>2754</v>
      </c>
    </row>
    <row r="286" spans="1:5" s="19" customFormat="1" ht="15">
      <c r="A286" s="49">
        <v>70992681</v>
      </c>
      <c r="B286" s="27" t="s">
        <v>900</v>
      </c>
      <c r="C286" s="27" t="s">
        <v>797</v>
      </c>
      <c r="D286" s="28" t="s">
        <v>747</v>
      </c>
      <c r="E286" s="24">
        <v>87886</v>
      </c>
    </row>
    <row r="287" spans="1:5" s="19" customFormat="1" ht="15">
      <c r="A287" s="49">
        <v>70985014</v>
      </c>
      <c r="B287" s="27" t="s">
        <v>941</v>
      </c>
      <c r="C287" s="27" t="s">
        <v>800</v>
      </c>
      <c r="D287" s="28" t="s">
        <v>801</v>
      </c>
      <c r="E287" s="24">
        <v>9909</v>
      </c>
    </row>
    <row r="288" spans="1:5" s="19" customFormat="1" ht="15">
      <c r="A288" s="49">
        <v>70988854</v>
      </c>
      <c r="B288" s="27" t="s">
        <v>788</v>
      </c>
      <c r="C288" s="27" t="s">
        <v>789</v>
      </c>
      <c r="D288" s="28" t="s">
        <v>965</v>
      </c>
      <c r="E288" s="24">
        <v>750</v>
      </c>
    </row>
    <row r="289" spans="1:5" s="19" customFormat="1" ht="30">
      <c r="A289" s="49">
        <v>49029631</v>
      </c>
      <c r="B289" s="27" t="s">
        <v>1085</v>
      </c>
      <c r="C289" s="27" t="s">
        <v>790</v>
      </c>
      <c r="D289" s="28" t="s">
        <v>791</v>
      </c>
      <c r="E289" s="24">
        <v>25941</v>
      </c>
    </row>
    <row r="290" spans="1:5" s="19" customFormat="1" ht="15">
      <c r="A290" s="49">
        <v>71004858</v>
      </c>
      <c r="B290" s="27" t="s">
        <v>798</v>
      </c>
      <c r="C290" s="27" t="s">
        <v>799</v>
      </c>
      <c r="D290" s="28" t="s">
        <v>966</v>
      </c>
      <c r="E290" s="24">
        <v>1998</v>
      </c>
    </row>
    <row r="291" spans="1:5" s="19" customFormat="1" ht="15.75" thickBot="1">
      <c r="A291" s="29">
        <v>71002171</v>
      </c>
      <c r="B291" s="30" t="s">
        <v>901</v>
      </c>
      <c r="C291" s="30" t="s">
        <v>258</v>
      </c>
      <c r="D291" s="31" t="s">
        <v>259</v>
      </c>
      <c r="E291" s="24">
        <v>5299</v>
      </c>
    </row>
    <row r="292" spans="1:5" s="35" customFormat="1" ht="16.5" thickBot="1">
      <c r="A292" s="147" t="s">
        <v>76</v>
      </c>
      <c r="B292" s="140"/>
      <c r="C292" s="140"/>
      <c r="D292" s="141"/>
      <c r="E292" s="17">
        <f>E293+E294+E295+E296+E297+E298+E299+E300+E301+E302+E303+E304+E305</f>
        <v>375710</v>
      </c>
    </row>
    <row r="293" spans="1:5" s="19" customFormat="1" ht="30">
      <c r="A293" s="46">
        <v>62540106</v>
      </c>
      <c r="B293" s="47" t="s">
        <v>806</v>
      </c>
      <c r="C293" s="120" t="s">
        <v>804</v>
      </c>
      <c r="D293" s="121" t="s">
        <v>805</v>
      </c>
      <c r="E293" s="24">
        <v>30306</v>
      </c>
    </row>
    <row r="294" spans="1:5" s="19" customFormat="1" ht="15">
      <c r="A294" s="55">
        <v>75000296</v>
      </c>
      <c r="B294" s="56" t="s">
        <v>808</v>
      </c>
      <c r="C294" s="97" t="s">
        <v>807</v>
      </c>
      <c r="D294" s="98" t="s">
        <v>787</v>
      </c>
      <c r="E294" s="24">
        <v>20950</v>
      </c>
    </row>
    <row r="295" spans="1:5" s="19" customFormat="1" ht="15">
      <c r="A295" s="49">
        <v>70659133</v>
      </c>
      <c r="B295" s="50" t="s">
        <v>811</v>
      </c>
      <c r="C295" s="58" t="s">
        <v>809</v>
      </c>
      <c r="D295" s="99" t="s">
        <v>810</v>
      </c>
      <c r="E295" s="24">
        <v>13837</v>
      </c>
    </row>
    <row r="296" spans="1:5" s="19" customFormat="1" ht="15">
      <c r="A296" s="49">
        <v>75001225</v>
      </c>
      <c r="B296" s="58" t="s">
        <v>812</v>
      </c>
      <c r="C296" s="58" t="s">
        <v>813</v>
      </c>
      <c r="D296" s="99" t="s">
        <v>791</v>
      </c>
      <c r="E296" s="24">
        <v>51840</v>
      </c>
    </row>
    <row r="297" spans="1:5" s="19" customFormat="1" ht="15">
      <c r="A297" s="49">
        <v>75000156</v>
      </c>
      <c r="B297" s="50" t="s">
        <v>815</v>
      </c>
      <c r="C297" s="58" t="s">
        <v>402</v>
      </c>
      <c r="D297" s="99" t="s">
        <v>814</v>
      </c>
      <c r="E297" s="24">
        <v>28705</v>
      </c>
    </row>
    <row r="298" spans="1:5" s="19" customFormat="1" ht="15">
      <c r="A298" s="49">
        <v>70659231</v>
      </c>
      <c r="B298" s="50" t="s">
        <v>997</v>
      </c>
      <c r="C298" s="58" t="s">
        <v>402</v>
      </c>
      <c r="D298" s="99" t="s">
        <v>816</v>
      </c>
      <c r="E298" s="24">
        <v>23901</v>
      </c>
    </row>
    <row r="299" spans="1:5" s="19" customFormat="1" ht="15">
      <c r="A299" s="49">
        <v>75000334</v>
      </c>
      <c r="B299" s="58" t="s">
        <v>942</v>
      </c>
      <c r="C299" s="58" t="s">
        <v>402</v>
      </c>
      <c r="D299" s="99" t="s">
        <v>817</v>
      </c>
      <c r="E299" s="24">
        <v>18676</v>
      </c>
    </row>
    <row r="300" spans="1:5" s="19" customFormat="1" ht="30">
      <c r="A300" s="49">
        <v>70876096</v>
      </c>
      <c r="B300" s="58" t="s">
        <v>1086</v>
      </c>
      <c r="C300" s="58" t="s">
        <v>818</v>
      </c>
      <c r="D300" s="99" t="s">
        <v>747</v>
      </c>
      <c r="E300" s="24">
        <v>35645</v>
      </c>
    </row>
    <row r="301" spans="1:5" s="19" customFormat="1" ht="30">
      <c r="A301" s="49">
        <v>70876126</v>
      </c>
      <c r="B301" s="58" t="s">
        <v>903</v>
      </c>
      <c r="C301" s="58" t="s">
        <v>819</v>
      </c>
      <c r="D301" s="99" t="s">
        <v>747</v>
      </c>
      <c r="E301" s="24">
        <v>20759</v>
      </c>
    </row>
    <row r="302" spans="1:5" s="19" customFormat="1" ht="30">
      <c r="A302" s="49">
        <v>70876118</v>
      </c>
      <c r="B302" s="58" t="s">
        <v>943</v>
      </c>
      <c r="C302" s="58" t="s">
        <v>820</v>
      </c>
      <c r="D302" s="99" t="s">
        <v>747</v>
      </c>
      <c r="E302" s="24">
        <v>21694</v>
      </c>
    </row>
    <row r="303" spans="1:5" s="19" customFormat="1" ht="15">
      <c r="A303" s="49">
        <v>70876100</v>
      </c>
      <c r="B303" s="58" t="s">
        <v>821</v>
      </c>
      <c r="C303" s="58" t="s">
        <v>822</v>
      </c>
      <c r="D303" s="99" t="s">
        <v>747</v>
      </c>
      <c r="E303" s="24">
        <v>38482</v>
      </c>
    </row>
    <row r="304" spans="1:5" s="19" customFormat="1" ht="15">
      <c r="A304" s="49">
        <v>70992614</v>
      </c>
      <c r="B304" s="50" t="s">
        <v>1087</v>
      </c>
      <c r="C304" s="58" t="s">
        <v>825</v>
      </c>
      <c r="D304" s="99" t="s">
        <v>826</v>
      </c>
      <c r="E304" s="24">
        <v>35949</v>
      </c>
    </row>
    <row r="305" spans="1:5" s="19" customFormat="1" ht="15.75" thickBot="1">
      <c r="A305" s="59">
        <v>75000814</v>
      </c>
      <c r="B305" s="100" t="s">
        <v>1088</v>
      </c>
      <c r="C305" s="100" t="s">
        <v>827</v>
      </c>
      <c r="D305" s="101" t="s">
        <v>801</v>
      </c>
      <c r="E305" s="105">
        <v>34966</v>
      </c>
    </row>
    <row r="306" spans="1:5" s="35" customFormat="1" ht="16.5" thickBot="1">
      <c r="A306" s="147" t="s">
        <v>94</v>
      </c>
      <c r="B306" s="140"/>
      <c r="C306" s="140"/>
      <c r="D306" s="141"/>
      <c r="E306" s="17">
        <f>E307+E308+E309+E310+E311</f>
        <v>73923</v>
      </c>
    </row>
    <row r="307" spans="1:5" s="19" customFormat="1" ht="15">
      <c r="A307" s="46">
        <v>75000083</v>
      </c>
      <c r="B307" s="47" t="s">
        <v>803</v>
      </c>
      <c r="C307" s="47"/>
      <c r="D307" s="102" t="s">
        <v>802</v>
      </c>
      <c r="E307" s="24">
        <v>16610</v>
      </c>
    </row>
    <row r="308" spans="1:5" s="19" customFormat="1" ht="15">
      <c r="A308" s="49">
        <v>71001263</v>
      </c>
      <c r="B308" s="50" t="s">
        <v>902</v>
      </c>
      <c r="C308" s="58" t="s">
        <v>402</v>
      </c>
      <c r="D308" s="99" t="s">
        <v>830</v>
      </c>
      <c r="E308" s="24">
        <v>8709</v>
      </c>
    </row>
    <row r="309" spans="1:5" s="19" customFormat="1" ht="15">
      <c r="A309" s="49">
        <v>75000717</v>
      </c>
      <c r="B309" s="58" t="s">
        <v>831</v>
      </c>
      <c r="C309" s="58" t="s">
        <v>832</v>
      </c>
      <c r="D309" s="99" t="s">
        <v>966</v>
      </c>
      <c r="E309" s="24">
        <v>19414</v>
      </c>
    </row>
    <row r="310" spans="1:5" s="19" customFormat="1" ht="15">
      <c r="A310" s="55">
        <v>70981752</v>
      </c>
      <c r="B310" s="56" t="s">
        <v>1089</v>
      </c>
      <c r="C310" s="97" t="s">
        <v>402</v>
      </c>
      <c r="D310" s="98" t="s">
        <v>823</v>
      </c>
      <c r="E310" s="24">
        <v>15359</v>
      </c>
    </row>
    <row r="311" spans="1:5" s="19" customFormat="1" ht="30.75" thickBot="1">
      <c r="A311" s="59">
        <v>70989192</v>
      </c>
      <c r="B311" s="100" t="s">
        <v>1029</v>
      </c>
      <c r="C311" s="100" t="s">
        <v>402</v>
      </c>
      <c r="D311" s="101" t="s">
        <v>824</v>
      </c>
      <c r="E311" s="24">
        <v>13831</v>
      </c>
    </row>
    <row r="312" spans="1:5" s="35" customFormat="1" ht="16.5" thickBot="1">
      <c r="A312" s="144" t="s">
        <v>82</v>
      </c>
      <c r="B312" s="156"/>
      <c r="C312" s="156"/>
      <c r="D312" s="157"/>
      <c r="E312" s="17">
        <f>E313</f>
        <v>40056</v>
      </c>
    </row>
    <row r="313" spans="1:5" s="19" customFormat="1" ht="15.75" thickBot="1">
      <c r="A313" s="77">
        <v>70992657</v>
      </c>
      <c r="B313" s="41" t="s">
        <v>944</v>
      </c>
      <c r="C313" s="41" t="s">
        <v>124</v>
      </c>
      <c r="D313" s="88" t="s">
        <v>747</v>
      </c>
      <c r="E313" s="24">
        <v>40056</v>
      </c>
    </row>
    <row r="314" spans="1:5" s="35" customFormat="1" ht="16.5" thickBot="1">
      <c r="A314" s="166" t="s">
        <v>80</v>
      </c>
      <c r="B314" s="167"/>
      <c r="C314" s="167"/>
      <c r="D314" s="168"/>
      <c r="E314" s="17">
        <f>E315+E316+E317</f>
        <v>18423</v>
      </c>
    </row>
    <row r="315" spans="1:5" s="19" customFormat="1" ht="30">
      <c r="A315" s="46">
        <v>71235132</v>
      </c>
      <c r="B315" s="22" t="s">
        <v>945</v>
      </c>
      <c r="C315" s="22" t="s">
        <v>833</v>
      </c>
      <c r="D315" s="23" t="s">
        <v>747</v>
      </c>
      <c r="E315" s="24">
        <v>10291</v>
      </c>
    </row>
    <row r="316" spans="1:5" s="19" customFormat="1" ht="15">
      <c r="A316" s="55">
        <v>49056972</v>
      </c>
      <c r="B316" s="69" t="s">
        <v>828</v>
      </c>
      <c r="C316" s="69" t="s">
        <v>829</v>
      </c>
      <c r="D316" s="78" t="s">
        <v>826</v>
      </c>
      <c r="E316" s="24">
        <v>0</v>
      </c>
    </row>
    <row r="317" spans="1:5" s="19" customFormat="1" ht="30.75" thickBot="1">
      <c r="A317" s="59">
        <v>72050918</v>
      </c>
      <c r="B317" s="53" t="s">
        <v>1090</v>
      </c>
      <c r="C317" s="30" t="s">
        <v>296</v>
      </c>
      <c r="D317" s="31" t="s">
        <v>791</v>
      </c>
      <c r="E317" s="24">
        <v>8132</v>
      </c>
    </row>
    <row r="318" spans="1:5" s="35" customFormat="1" ht="16.5" thickBot="1">
      <c r="A318" s="144" t="s">
        <v>985</v>
      </c>
      <c r="B318" s="145"/>
      <c r="C318" s="145"/>
      <c r="D318" s="146"/>
      <c r="E318" s="17">
        <f>E319</f>
        <v>10018</v>
      </c>
    </row>
    <row r="319" spans="1:5" s="19" customFormat="1" ht="30.75" thickBot="1">
      <c r="A319" s="40">
        <v>71235701</v>
      </c>
      <c r="B319" s="41" t="s">
        <v>1091</v>
      </c>
      <c r="C319" s="41" t="s">
        <v>998</v>
      </c>
      <c r="D319" s="88" t="s">
        <v>747</v>
      </c>
      <c r="E319" s="24">
        <v>10018</v>
      </c>
    </row>
    <row r="320" spans="1:5" s="35" customFormat="1" ht="16.5" thickBot="1">
      <c r="A320" s="139" t="s">
        <v>77</v>
      </c>
      <c r="B320" s="140"/>
      <c r="C320" s="140"/>
      <c r="D320" s="141"/>
      <c r="E320" s="44">
        <f>E318+E314+E312+E306+E292+E280</f>
        <v>672719</v>
      </c>
    </row>
    <row r="321" spans="1:5" s="25" customFormat="1" ht="16.5" thickBot="1">
      <c r="A321" s="137" t="s">
        <v>90</v>
      </c>
      <c r="B321" s="138"/>
      <c r="C321" s="138"/>
      <c r="D321" s="138"/>
      <c r="E321" s="65"/>
    </row>
    <row r="322" spans="1:5" s="35" customFormat="1" ht="16.5" thickBot="1">
      <c r="A322" s="153" t="s">
        <v>75</v>
      </c>
      <c r="B322" s="145"/>
      <c r="C322" s="145"/>
      <c r="D322" s="146"/>
      <c r="E322" s="17">
        <f>E323+E324+E325</f>
        <v>65532</v>
      </c>
    </row>
    <row r="323" spans="1:5" s="19" customFormat="1" ht="15">
      <c r="A323" s="46">
        <v>71004084</v>
      </c>
      <c r="B323" s="21" t="s">
        <v>116</v>
      </c>
      <c r="C323" s="21" t="s">
        <v>886</v>
      </c>
      <c r="D323" s="76" t="s">
        <v>117</v>
      </c>
      <c r="E323" s="24">
        <v>30749</v>
      </c>
    </row>
    <row r="324" spans="1:5" s="19" customFormat="1" ht="15">
      <c r="A324" s="49">
        <v>71232737</v>
      </c>
      <c r="B324" s="34" t="s">
        <v>887</v>
      </c>
      <c r="C324" s="34" t="s">
        <v>118</v>
      </c>
      <c r="D324" s="52" t="s">
        <v>115</v>
      </c>
      <c r="E324" s="24">
        <v>1992</v>
      </c>
    </row>
    <row r="325" spans="1:5" s="19" customFormat="1" ht="30.75" thickBot="1">
      <c r="A325" s="89">
        <v>75017211</v>
      </c>
      <c r="B325" s="90" t="s">
        <v>1092</v>
      </c>
      <c r="C325" s="90" t="s">
        <v>119</v>
      </c>
      <c r="D325" s="103" t="s">
        <v>115</v>
      </c>
      <c r="E325" s="24">
        <v>32791</v>
      </c>
    </row>
    <row r="326" spans="1:5" s="35" customFormat="1" ht="16.5" thickBot="1">
      <c r="A326" s="147" t="s">
        <v>76</v>
      </c>
      <c r="B326" s="140"/>
      <c r="C326" s="140"/>
      <c r="D326" s="141"/>
      <c r="E326" s="17">
        <f>E327+E328+E329</f>
        <v>103785</v>
      </c>
    </row>
    <row r="327" spans="1:5" s="19" customFormat="1" ht="15">
      <c r="A327" s="46">
        <v>71008951</v>
      </c>
      <c r="B327" s="21" t="s">
        <v>130</v>
      </c>
      <c r="C327" s="21" t="s">
        <v>131</v>
      </c>
      <c r="D327" s="76" t="s">
        <v>117</v>
      </c>
      <c r="E327" s="24">
        <v>52861</v>
      </c>
    </row>
    <row r="328" spans="1:5" s="19" customFormat="1" ht="30">
      <c r="A328" s="49">
        <v>75017059</v>
      </c>
      <c r="B328" s="34" t="s">
        <v>134</v>
      </c>
      <c r="C328" s="34" t="s">
        <v>133</v>
      </c>
      <c r="D328" s="52" t="s">
        <v>115</v>
      </c>
      <c r="E328" s="24">
        <v>13081</v>
      </c>
    </row>
    <row r="329" spans="1:5" s="19" customFormat="1" ht="30.75" thickBot="1">
      <c r="A329" s="59">
        <v>75017130</v>
      </c>
      <c r="B329" s="53" t="s">
        <v>976</v>
      </c>
      <c r="C329" s="53" t="s">
        <v>135</v>
      </c>
      <c r="D329" s="75" t="s">
        <v>115</v>
      </c>
      <c r="E329" s="24">
        <v>37843</v>
      </c>
    </row>
    <row r="330" spans="1:5" s="35" customFormat="1" ht="16.5" thickBot="1">
      <c r="A330" s="150" t="s">
        <v>94</v>
      </c>
      <c r="B330" s="151"/>
      <c r="C330" s="151"/>
      <c r="D330" s="152"/>
      <c r="E330" s="17">
        <f>E331+E332+E333+E334+E335+E336</f>
        <v>45154</v>
      </c>
    </row>
    <row r="331" spans="1:5" s="19" customFormat="1" ht="15">
      <c r="A331" s="46">
        <v>70990026</v>
      </c>
      <c r="B331" s="115" t="s">
        <v>1093</v>
      </c>
      <c r="C331" s="21" t="s">
        <v>120</v>
      </c>
      <c r="D331" s="76" t="s">
        <v>117</v>
      </c>
      <c r="E331" s="104">
        <v>6280</v>
      </c>
    </row>
    <row r="332" spans="1:5" s="19" customFormat="1" ht="15">
      <c r="A332" s="49">
        <v>75017067</v>
      </c>
      <c r="B332" s="118" t="s">
        <v>122</v>
      </c>
      <c r="C332" s="34"/>
      <c r="D332" s="111" t="s">
        <v>121</v>
      </c>
      <c r="E332" s="24">
        <v>12298</v>
      </c>
    </row>
    <row r="333" spans="1:5" s="19" customFormat="1" ht="30">
      <c r="A333" s="55">
        <v>70988846</v>
      </c>
      <c r="B333" s="117" t="s">
        <v>128</v>
      </c>
      <c r="C333" s="73"/>
      <c r="D333" s="74" t="s">
        <v>123</v>
      </c>
      <c r="E333" s="24">
        <v>4654</v>
      </c>
    </row>
    <row r="334" spans="1:5" s="19" customFormat="1" ht="15">
      <c r="A334" s="49">
        <v>70993017</v>
      </c>
      <c r="B334" s="118" t="s">
        <v>999</v>
      </c>
      <c r="C334" s="34"/>
      <c r="D334" s="52" t="s">
        <v>129</v>
      </c>
      <c r="E334" s="24">
        <v>7695</v>
      </c>
    </row>
    <row r="335" spans="1:5" s="19" customFormat="1" ht="30">
      <c r="A335" s="49">
        <v>75017296</v>
      </c>
      <c r="B335" s="118" t="s">
        <v>136</v>
      </c>
      <c r="C335" s="34" t="s">
        <v>137</v>
      </c>
      <c r="D335" s="52" t="s">
        <v>967</v>
      </c>
      <c r="E335" s="24">
        <v>8142</v>
      </c>
    </row>
    <row r="336" spans="1:5" s="19" customFormat="1" ht="15.75" thickBot="1">
      <c r="A336" s="59">
        <v>71003398</v>
      </c>
      <c r="B336" s="116" t="s">
        <v>1000</v>
      </c>
      <c r="C336" s="53"/>
      <c r="D336" s="75" t="s">
        <v>132</v>
      </c>
      <c r="E336" s="105">
        <v>6085</v>
      </c>
    </row>
    <row r="337" spans="1:5" s="35" customFormat="1" ht="16.5" thickBot="1">
      <c r="A337" s="150" t="s">
        <v>80</v>
      </c>
      <c r="B337" s="151"/>
      <c r="C337" s="151"/>
      <c r="D337" s="152"/>
      <c r="E337" s="17">
        <f>E338+E339</f>
        <v>13319</v>
      </c>
    </row>
    <row r="338" spans="1:5" s="19" customFormat="1" ht="30">
      <c r="A338" s="46">
        <v>71198920</v>
      </c>
      <c r="B338" s="21" t="s">
        <v>139</v>
      </c>
      <c r="C338" s="21" t="s">
        <v>138</v>
      </c>
      <c r="D338" s="76" t="s">
        <v>115</v>
      </c>
      <c r="E338" s="24">
        <v>7426</v>
      </c>
    </row>
    <row r="339" spans="1:5" s="19" customFormat="1" ht="30.75" thickBot="1">
      <c r="A339" s="59">
        <v>72051566</v>
      </c>
      <c r="B339" s="53" t="s">
        <v>1094</v>
      </c>
      <c r="C339" s="53" t="s">
        <v>888</v>
      </c>
      <c r="D339" s="75" t="s">
        <v>117</v>
      </c>
      <c r="E339" s="24">
        <v>5893</v>
      </c>
    </row>
    <row r="340" spans="1:5" s="35" customFormat="1" ht="16.5" thickBot="1">
      <c r="A340" s="150" t="s">
        <v>985</v>
      </c>
      <c r="B340" s="151"/>
      <c r="C340" s="151"/>
      <c r="D340" s="152"/>
      <c r="E340" s="17">
        <f>E341+E342</f>
        <v>4870</v>
      </c>
    </row>
    <row r="341" spans="1:5" s="19" customFormat="1" ht="15">
      <c r="A341" s="46">
        <v>75111021</v>
      </c>
      <c r="B341" s="22" t="s">
        <v>1095</v>
      </c>
      <c r="C341" s="22" t="s">
        <v>135</v>
      </c>
      <c r="D341" s="23" t="s">
        <v>115</v>
      </c>
      <c r="E341" s="24">
        <v>1550</v>
      </c>
    </row>
    <row r="342" spans="1:5" s="19" customFormat="1" ht="30.75" thickBot="1">
      <c r="A342" s="59">
        <v>72051540</v>
      </c>
      <c r="B342" s="30" t="s">
        <v>300</v>
      </c>
      <c r="C342" s="30" t="s">
        <v>889</v>
      </c>
      <c r="D342" s="31" t="s">
        <v>117</v>
      </c>
      <c r="E342" s="24">
        <v>3320</v>
      </c>
    </row>
    <row r="343" spans="1:5" s="35" customFormat="1" ht="16.5" thickBot="1">
      <c r="A343" s="158" t="s">
        <v>77</v>
      </c>
      <c r="B343" s="145"/>
      <c r="C343" s="145"/>
      <c r="D343" s="146"/>
      <c r="E343" s="44">
        <f>E322+E326+E330+E337+E340</f>
        <v>232660</v>
      </c>
    </row>
    <row r="344" spans="1:5" s="25" customFormat="1" ht="16.5" thickBot="1">
      <c r="A344" s="137" t="s">
        <v>91</v>
      </c>
      <c r="B344" s="138"/>
      <c r="C344" s="138"/>
      <c r="D344" s="138"/>
      <c r="E344" s="65"/>
    </row>
    <row r="345" spans="1:5" s="35" customFormat="1" ht="16.5" thickBot="1">
      <c r="A345" s="159" t="s">
        <v>75</v>
      </c>
      <c r="B345" s="151"/>
      <c r="C345" s="151"/>
      <c r="D345" s="152"/>
      <c r="E345" s="17">
        <f>E346+E347+E348</f>
        <v>43333</v>
      </c>
    </row>
    <row r="346" spans="1:5" s="19" customFormat="1" ht="15">
      <c r="A346" s="46" t="s">
        <v>554</v>
      </c>
      <c r="B346" s="21" t="s">
        <v>689</v>
      </c>
      <c r="C346" s="22" t="s">
        <v>458</v>
      </c>
      <c r="D346" s="23" t="s">
        <v>968</v>
      </c>
      <c r="E346" s="24">
        <v>3841</v>
      </c>
    </row>
    <row r="347" spans="1:5" s="19" customFormat="1" ht="15">
      <c r="A347" s="49" t="s">
        <v>555</v>
      </c>
      <c r="B347" s="27" t="s">
        <v>715</v>
      </c>
      <c r="C347" s="27" t="s">
        <v>457</v>
      </c>
      <c r="D347" s="28" t="s">
        <v>969</v>
      </c>
      <c r="E347" s="24">
        <v>2190</v>
      </c>
    </row>
    <row r="348" spans="1:5" s="19" customFormat="1" ht="15.75" thickBot="1">
      <c r="A348" s="40" t="s">
        <v>556</v>
      </c>
      <c r="B348" s="41" t="s">
        <v>713</v>
      </c>
      <c r="C348" s="41" t="s">
        <v>456</v>
      </c>
      <c r="D348" s="88" t="s">
        <v>455</v>
      </c>
      <c r="E348" s="24">
        <v>37302</v>
      </c>
    </row>
    <row r="349" spans="1:5" s="35" customFormat="1" ht="16.5" thickBot="1">
      <c r="A349" s="147" t="s">
        <v>76</v>
      </c>
      <c r="B349" s="140"/>
      <c r="C349" s="140"/>
      <c r="D349" s="141"/>
      <c r="E349" s="17">
        <f>E350+E351+E352</f>
        <v>93080</v>
      </c>
    </row>
    <row r="350" spans="1:5" s="19" customFormat="1" ht="30">
      <c r="A350" s="46" t="s">
        <v>559</v>
      </c>
      <c r="B350" s="21" t="s">
        <v>693</v>
      </c>
      <c r="C350" s="22" t="s">
        <v>460</v>
      </c>
      <c r="D350" s="23" t="s">
        <v>461</v>
      </c>
      <c r="E350" s="24">
        <v>31239</v>
      </c>
    </row>
    <row r="351" spans="1:5" s="19" customFormat="1" ht="15">
      <c r="A351" s="49" t="s">
        <v>562</v>
      </c>
      <c r="B351" s="34" t="s">
        <v>587</v>
      </c>
      <c r="C351" s="27" t="s">
        <v>470</v>
      </c>
      <c r="D351" s="28" t="s">
        <v>455</v>
      </c>
      <c r="E351" s="24">
        <v>25067</v>
      </c>
    </row>
    <row r="352" spans="1:5" s="19" customFormat="1" ht="15.75" thickBot="1">
      <c r="A352" s="59" t="s">
        <v>561</v>
      </c>
      <c r="B352" s="53" t="s">
        <v>740</v>
      </c>
      <c r="C352" s="30" t="s">
        <v>471</v>
      </c>
      <c r="D352" s="31" t="s">
        <v>455</v>
      </c>
      <c r="E352" s="24">
        <v>36774</v>
      </c>
    </row>
    <row r="353" spans="1:5" s="35" customFormat="1" ht="16.5" thickBot="1">
      <c r="A353" s="150" t="s">
        <v>94</v>
      </c>
      <c r="B353" s="151"/>
      <c r="C353" s="151"/>
      <c r="D353" s="152"/>
      <c r="E353" s="17">
        <f>E354+E355+E356+E357</f>
        <v>28586</v>
      </c>
    </row>
    <row r="354" spans="1:5" s="19" customFormat="1" ht="30">
      <c r="A354" s="46" t="s">
        <v>557</v>
      </c>
      <c r="B354" s="21" t="s">
        <v>674</v>
      </c>
      <c r="C354" s="22" t="s">
        <v>467</v>
      </c>
      <c r="D354" s="23" t="s">
        <v>969</v>
      </c>
      <c r="E354" s="24">
        <v>10448</v>
      </c>
    </row>
    <row r="355" spans="1:5" s="19" customFormat="1" ht="15">
      <c r="A355" s="49" t="s">
        <v>558</v>
      </c>
      <c r="B355" s="34" t="s">
        <v>592</v>
      </c>
      <c r="C355" s="27" t="s">
        <v>402</v>
      </c>
      <c r="D355" s="28" t="s">
        <v>459</v>
      </c>
      <c r="E355" s="24">
        <v>4992</v>
      </c>
    </row>
    <row r="356" spans="1:5" s="19" customFormat="1" ht="30">
      <c r="A356" s="49" t="s">
        <v>560</v>
      </c>
      <c r="B356" s="34" t="s">
        <v>669</v>
      </c>
      <c r="C356" s="27" t="s">
        <v>402</v>
      </c>
      <c r="D356" s="28" t="s">
        <v>466</v>
      </c>
      <c r="E356" s="24">
        <v>10647</v>
      </c>
    </row>
    <row r="357" spans="1:5" s="19" customFormat="1" ht="15.75" thickBot="1">
      <c r="A357" s="79" t="s">
        <v>563</v>
      </c>
      <c r="B357" s="80" t="s">
        <v>591</v>
      </c>
      <c r="C357" s="81" t="s">
        <v>402</v>
      </c>
      <c r="D357" s="82" t="s">
        <v>468</v>
      </c>
      <c r="E357" s="24">
        <v>2499</v>
      </c>
    </row>
    <row r="358" spans="1:5" s="35" customFormat="1" ht="16.5" thickBot="1">
      <c r="A358" s="144" t="s">
        <v>80</v>
      </c>
      <c r="B358" s="145"/>
      <c r="C358" s="145"/>
      <c r="D358" s="146"/>
      <c r="E358" s="17">
        <f>E359</f>
        <v>6020</v>
      </c>
    </row>
    <row r="359" spans="1:5" s="19" customFormat="1" ht="15.75" thickBot="1">
      <c r="A359" s="40" t="s">
        <v>564</v>
      </c>
      <c r="B359" s="41" t="s">
        <v>1096</v>
      </c>
      <c r="C359" s="41" t="s">
        <v>469</v>
      </c>
      <c r="D359" s="88" t="s">
        <v>455</v>
      </c>
      <c r="E359" s="24">
        <v>6020</v>
      </c>
    </row>
    <row r="360" spans="1:5" s="35" customFormat="1" ht="16.5" thickBot="1">
      <c r="A360" s="147" t="s">
        <v>985</v>
      </c>
      <c r="B360" s="140"/>
      <c r="C360" s="140"/>
      <c r="D360" s="141"/>
      <c r="E360" s="17">
        <f>E361</f>
        <v>6012</v>
      </c>
    </row>
    <row r="361" spans="1:5" s="19" customFormat="1" ht="15.75" thickBot="1">
      <c r="A361" s="36">
        <v>71000402</v>
      </c>
      <c r="B361" s="38" t="s">
        <v>868</v>
      </c>
      <c r="C361" s="38" t="s">
        <v>454</v>
      </c>
      <c r="D361" s="39" t="s">
        <v>455</v>
      </c>
      <c r="E361" s="24">
        <v>6012</v>
      </c>
    </row>
    <row r="362" spans="1:5" s="35" customFormat="1" ht="16.5" thickBot="1">
      <c r="A362" s="139" t="s">
        <v>77</v>
      </c>
      <c r="B362" s="140"/>
      <c r="C362" s="140"/>
      <c r="D362" s="141"/>
      <c r="E362" s="44">
        <f>E345+E349+E353+E358+E360</f>
        <v>177031</v>
      </c>
    </row>
    <row r="363" spans="1:5" s="25" customFormat="1" ht="16.5" thickBot="1">
      <c r="A363" s="137" t="s">
        <v>92</v>
      </c>
      <c r="B363" s="138"/>
      <c r="C363" s="138"/>
      <c r="D363" s="138"/>
      <c r="E363" s="65"/>
    </row>
    <row r="364" spans="1:5" s="35" customFormat="1" ht="16.5" thickBot="1">
      <c r="A364" s="153" t="s">
        <v>75</v>
      </c>
      <c r="B364" s="145"/>
      <c r="C364" s="145"/>
      <c r="D364" s="146"/>
      <c r="E364" s="17">
        <f>E365+E366+E367+E368+E369+E370+E371+E372+E373+E374+E375+E376+E377+E378+E379+E380+E381+E382+E383+E384+E385+E386+E387+E388+E389+E390+E391</f>
        <v>321268</v>
      </c>
    </row>
    <row r="365" spans="1:5" s="19" customFormat="1" ht="15">
      <c r="A365" s="85" t="s">
        <v>619</v>
      </c>
      <c r="B365" s="69" t="s">
        <v>1097</v>
      </c>
      <c r="C365" s="69" t="s">
        <v>1127</v>
      </c>
      <c r="D365" s="78" t="s">
        <v>209</v>
      </c>
      <c r="E365" s="24">
        <v>39999</v>
      </c>
    </row>
    <row r="366" spans="1:5" s="19" customFormat="1" ht="30">
      <c r="A366" s="26" t="s">
        <v>620</v>
      </c>
      <c r="B366" s="34" t="s">
        <v>235</v>
      </c>
      <c r="C366" s="27" t="s">
        <v>234</v>
      </c>
      <c r="D366" s="28" t="s">
        <v>209</v>
      </c>
      <c r="E366" s="24">
        <v>19959</v>
      </c>
    </row>
    <row r="367" spans="1:5" s="19" customFormat="1" ht="30">
      <c r="A367" s="26" t="s">
        <v>618</v>
      </c>
      <c r="B367" s="34" t="s">
        <v>237</v>
      </c>
      <c r="C367" s="27" t="s">
        <v>236</v>
      </c>
      <c r="D367" s="28" t="s">
        <v>209</v>
      </c>
      <c r="E367" s="24">
        <v>9718</v>
      </c>
    </row>
    <row r="368" spans="1:5" s="19" customFormat="1" ht="15">
      <c r="A368" s="26" t="s">
        <v>599</v>
      </c>
      <c r="B368" s="27" t="s">
        <v>1018</v>
      </c>
      <c r="C368" s="27" t="s">
        <v>402</v>
      </c>
      <c r="D368" s="28" t="s">
        <v>210</v>
      </c>
      <c r="E368" s="24">
        <v>10514</v>
      </c>
    </row>
    <row r="369" spans="1:5" s="19" customFormat="1" ht="15">
      <c r="A369" s="26" t="s">
        <v>600</v>
      </c>
      <c r="B369" s="27" t="s">
        <v>873</v>
      </c>
      <c r="C369" s="27" t="s">
        <v>402</v>
      </c>
      <c r="D369" s="28" t="s">
        <v>213</v>
      </c>
      <c r="E369" s="24">
        <v>5921</v>
      </c>
    </row>
    <row r="370" spans="1:5" s="19" customFormat="1" ht="15">
      <c r="A370" s="26" t="s">
        <v>601</v>
      </c>
      <c r="B370" s="27" t="s">
        <v>874</v>
      </c>
      <c r="C370" s="27" t="s">
        <v>215</v>
      </c>
      <c r="D370" s="28" t="s">
        <v>216</v>
      </c>
      <c r="E370" s="24">
        <v>28240</v>
      </c>
    </row>
    <row r="371" spans="1:5" s="19" customFormat="1" ht="15">
      <c r="A371" s="85" t="s">
        <v>602</v>
      </c>
      <c r="B371" s="69" t="s">
        <v>1001</v>
      </c>
      <c r="C371" s="69" t="s">
        <v>217</v>
      </c>
      <c r="D371" s="78" t="s">
        <v>218</v>
      </c>
      <c r="E371" s="24">
        <v>24098</v>
      </c>
    </row>
    <row r="372" spans="1:5" s="19" customFormat="1" ht="15">
      <c r="A372" s="26" t="s">
        <v>603</v>
      </c>
      <c r="B372" s="27" t="s">
        <v>253</v>
      </c>
      <c r="C372" s="27" t="s">
        <v>254</v>
      </c>
      <c r="D372" s="28" t="s">
        <v>336</v>
      </c>
      <c r="E372" s="24">
        <v>3088</v>
      </c>
    </row>
    <row r="373" spans="1:5" s="19" customFormat="1" ht="15">
      <c r="A373" s="26" t="s">
        <v>604</v>
      </c>
      <c r="B373" s="27" t="s">
        <v>230</v>
      </c>
      <c r="C373" s="27" t="s">
        <v>231</v>
      </c>
      <c r="D373" s="28" t="s">
        <v>331</v>
      </c>
      <c r="E373" s="24">
        <v>3000</v>
      </c>
    </row>
    <row r="374" spans="1:5" s="19" customFormat="1" ht="15">
      <c r="A374" s="26" t="s">
        <v>605</v>
      </c>
      <c r="B374" s="27" t="s">
        <v>211</v>
      </c>
      <c r="C374" s="27" t="s">
        <v>212</v>
      </c>
      <c r="D374" s="28" t="s">
        <v>332</v>
      </c>
      <c r="E374" s="24">
        <v>2852</v>
      </c>
    </row>
    <row r="375" spans="1:5" s="19" customFormat="1" ht="15">
      <c r="A375" s="26" t="s">
        <v>606</v>
      </c>
      <c r="B375" s="27" t="s">
        <v>221</v>
      </c>
      <c r="C375" s="27" t="s">
        <v>222</v>
      </c>
      <c r="D375" s="28" t="s">
        <v>223</v>
      </c>
      <c r="E375" s="24">
        <v>15778</v>
      </c>
    </row>
    <row r="376" spans="1:5" s="19" customFormat="1" ht="15">
      <c r="A376" s="26" t="s">
        <v>607</v>
      </c>
      <c r="B376" s="27" t="s">
        <v>224</v>
      </c>
      <c r="C376" s="27" t="s">
        <v>225</v>
      </c>
      <c r="D376" s="28" t="s">
        <v>333</v>
      </c>
      <c r="E376" s="24">
        <v>2963</v>
      </c>
    </row>
    <row r="377" spans="1:5" s="19" customFormat="1" ht="15">
      <c r="A377" s="26" t="s">
        <v>608</v>
      </c>
      <c r="B377" s="27" t="s">
        <v>226</v>
      </c>
      <c r="C377" s="27" t="s">
        <v>402</v>
      </c>
      <c r="D377" s="28" t="s">
        <v>227</v>
      </c>
      <c r="E377" s="24">
        <v>4045</v>
      </c>
    </row>
    <row r="378" spans="1:5" s="19" customFormat="1" ht="15">
      <c r="A378" s="26" t="s">
        <v>609</v>
      </c>
      <c r="B378" s="27" t="s">
        <v>228</v>
      </c>
      <c r="C378" s="27" t="s">
        <v>402</v>
      </c>
      <c r="D378" s="28" t="s">
        <v>229</v>
      </c>
      <c r="E378" s="24">
        <v>2324</v>
      </c>
    </row>
    <row r="379" spans="1:5" s="19" customFormat="1" ht="15">
      <c r="A379" s="26" t="s">
        <v>610</v>
      </c>
      <c r="B379" s="27" t="s">
        <v>232</v>
      </c>
      <c r="C379" s="27" t="s">
        <v>233</v>
      </c>
      <c r="D379" s="28" t="s">
        <v>331</v>
      </c>
      <c r="E379" s="24">
        <v>1500</v>
      </c>
    </row>
    <row r="380" spans="1:5" s="19" customFormat="1" ht="15">
      <c r="A380" s="26" t="s">
        <v>611</v>
      </c>
      <c r="B380" s="27" t="s">
        <v>1098</v>
      </c>
      <c r="C380" s="27" t="s">
        <v>1099</v>
      </c>
      <c r="D380" s="28" t="s">
        <v>336</v>
      </c>
      <c r="E380" s="24">
        <v>2250</v>
      </c>
    </row>
    <row r="381" spans="1:5" s="19" customFormat="1" ht="15">
      <c r="A381" s="85" t="s">
        <v>612</v>
      </c>
      <c r="B381" s="69" t="s">
        <v>875</v>
      </c>
      <c r="C381" s="69" t="s">
        <v>214</v>
      </c>
      <c r="D381" s="78" t="s">
        <v>334</v>
      </c>
      <c r="E381" s="24">
        <v>1944</v>
      </c>
    </row>
    <row r="382" spans="1:5" s="19" customFormat="1" ht="15">
      <c r="A382" s="26" t="s">
        <v>613</v>
      </c>
      <c r="B382" s="27" t="s">
        <v>219</v>
      </c>
      <c r="C382" s="27" t="s">
        <v>220</v>
      </c>
      <c r="D382" s="28" t="s">
        <v>335</v>
      </c>
      <c r="E382" s="24">
        <v>1928</v>
      </c>
    </row>
    <row r="383" spans="1:5" s="19" customFormat="1" ht="15">
      <c r="A383" s="26" t="s">
        <v>614</v>
      </c>
      <c r="B383" s="34" t="s">
        <v>249</v>
      </c>
      <c r="C383" s="27" t="s">
        <v>248</v>
      </c>
      <c r="D383" s="28" t="s">
        <v>209</v>
      </c>
      <c r="E383" s="24">
        <v>15428</v>
      </c>
    </row>
    <row r="384" spans="1:5" s="19" customFormat="1" ht="15">
      <c r="A384" s="26" t="s">
        <v>615</v>
      </c>
      <c r="B384" s="34" t="s">
        <v>243</v>
      </c>
      <c r="C384" s="27" t="s">
        <v>242</v>
      </c>
      <c r="D384" s="28" t="s">
        <v>209</v>
      </c>
      <c r="E384" s="24">
        <v>25686</v>
      </c>
    </row>
    <row r="385" spans="1:5" s="19" customFormat="1" ht="30">
      <c r="A385" s="26" t="s">
        <v>616</v>
      </c>
      <c r="B385" s="34" t="s">
        <v>239</v>
      </c>
      <c r="C385" s="27" t="s">
        <v>238</v>
      </c>
      <c r="D385" s="28" t="s">
        <v>209</v>
      </c>
      <c r="E385" s="24">
        <v>14176</v>
      </c>
    </row>
    <row r="386" spans="1:5" s="19" customFormat="1" ht="15">
      <c r="A386" s="26" t="s">
        <v>617</v>
      </c>
      <c r="B386" s="34" t="s">
        <v>241</v>
      </c>
      <c r="C386" s="27" t="s">
        <v>240</v>
      </c>
      <c r="D386" s="28" t="s">
        <v>209</v>
      </c>
      <c r="E386" s="24">
        <v>15516</v>
      </c>
    </row>
    <row r="387" spans="1:5" s="19" customFormat="1" ht="15">
      <c r="A387" s="26" t="s">
        <v>621</v>
      </c>
      <c r="B387" s="34" t="s">
        <v>245</v>
      </c>
      <c r="C387" s="27" t="s">
        <v>244</v>
      </c>
      <c r="D387" s="28" t="s">
        <v>209</v>
      </c>
      <c r="E387" s="24">
        <v>19777</v>
      </c>
    </row>
    <row r="388" spans="1:5" s="19" customFormat="1" ht="15">
      <c r="A388" s="26" t="s">
        <v>622</v>
      </c>
      <c r="B388" s="34" t="s">
        <v>252</v>
      </c>
      <c r="C388" s="27" t="s">
        <v>251</v>
      </c>
      <c r="D388" s="28" t="s">
        <v>209</v>
      </c>
      <c r="E388" s="24">
        <v>17199</v>
      </c>
    </row>
    <row r="389" spans="1:5" s="19" customFormat="1" ht="15">
      <c r="A389" s="26" t="s">
        <v>624</v>
      </c>
      <c r="B389" s="34" t="s">
        <v>250</v>
      </c>
      <c r="C389" s="27" t="s">
        <v>1100</v>
      </c>
      <c r="D389" s="28" t="s">
        <v>209</v>
      </c>
      <c r="E389" s="24">
        <v>21311</v>
      </c>
    </row>
    <row r="390" spans="1:5" s="19" customFormat="1" ht="15">
      <c r="A390" s="26" t="s">
        <v>625</v>
      </c>
      <c r="B390" s="27" t="s">
        <v>246</v>
      </c>
      <c r="C390" s="27" t="s">
        <v>247</v>
      </c>
      <c r="D390" s="28" t="s">
        <v>336</v>
      </c>
      <c r="E390" s="24">
        <v>10579</v>
      </c>
    </row>
    <row r="391" spans="1:5" s="19" customFormat="1" ht="15.75" thickBot="1">
      <c r="A391" s="106">
        <v>71005684</v>
      </c>
      <c r="B391" s="91" t="s">
        <v>1101</v>
      </c>
      <c r="C391" s="91"/>
      <c r="D391" s="43" t="s">
        <v>266</v>
      </c>
      <c r="E391" s="24">
        <v>1475</v>
      </c>
    </row>
    <row r="392" spans="1:5" s="35" customFormat="1" ht="16.5" thickBot="1">
      <c r="A392" s="147" t="s">
        <v>93</v>
      </c>
      <c r="B392" s="140"/>
      <c r="C392" s="140"/>
      <c r="D392" s="141"/>
      <c r="E392" s="17">
        <f>E393</f>
        <v>4092</v>
      </c>
    </row>
    <row r="393" spans="1:5" s="19" customFormat="1" ht="15.75" thickBot="1">
      <c r="A393" s="87">
        <v>70283320</v>
      </c>
      <c r="B393" s="41" t="s">
        <v>318</v>
      </c>
      <c r="C393" s="41" t="s">
        <v>319</v>
      </c>
      <c r="D393" s="88" t="s">
        <v>209</v>
      </c>
      <c r="E393" s="24">
        <v>4092</v>
      </c>
    </row>
    <row r="394" spans="1:5" s="35" customFormat="1" ht="16.5" thickBot="1">
      <c r="A394" s="166" t="s">
        <v>76</v>
      </c>
      <c r="B394" s="167"/>
      <c r="C394" s="167"/>
      <c r="D394" s="168"/>
      <c r="E394" s="17">
        <f>E395+E396+E397+E398+E399+E400+E401+E402+E403+E404+E405+E406+E407+E408+E409+E410+E411+E412</f>
        <v>568510</v>
      </c>
    </row>
    <row r="395" spans="1:5" s="19" customFormat="1" ht="15">
      <c r="A395" s="20" t="s">
        <v>628</v>
      </c>
      <c r="B395" s="21" t="s">
        <v>285</v>
      </c>
      <c r="C395" s="22" t="s">
        <v>876</v>
      </c>
      <c r="D395" s="23" t="s">
        <v>1002</v>
      </c>
      <c r="E395" s="104">
        <v>20028</v>
      </c>
    </row>
    <row r="396" spans="1:5" s="19" customFormat="1" ht="15">
      <c r="A396" s="26" t="s">
        <v>638</v>
      </c>
      <c r="B396" s="34" t="s">
        <v>278</v>
      </c>
      <c r="C396" s="27" t="s">
        <v>402</v>
      </c>
      <c r="D396" s="28" t="s">
        <v>277</v>
      </c>
      <c r="E396" s="24">
        <v>24530</v>
      </c>
    </row>
    <row r="397" spans="1:5" s="19" customFormat="1" ht="15">
      <c r="A397" s="26" t="s">
        <v>641</v>
      </c>
      <c r="B397" s="34" t="s">
        <v>288</v>
      </c>
      <c r="C397" s="27" t="s">
        <v>402</v>
      </c>
      <c r="D397" s="28" t="s">
        <v>287</v>
      </c>
      <c r="E397" s="24">
        <v>22215</v>
      </c>
    </row>
    <row r="398" spans="1:5" s="19" customFormat="1" ht="15">
      <c r="A398" s="85">
        <v>47438371</v>
      </c>
      <c r="B398" s="73" t="s">
        <v>291</v>
      </c>
      <c r="C398" s="69" t="s">
        <v>402</v>
      </c>
      <c r="D398" s="78" t="s">
        <v>290</v>
      </c>
      <c r="E398" s="24">
        <v>21431</v>
      </c>
    </row>
    <row r="399" spans="1:5" s="19" customFormat="1" ht="15">
      <c r="A399" s="26" t="s">
        <v>655</v>
      </c>
      <c r="B399" s="34" t="s">
        <v>312</v>
      </c>
      <c r="C399" s="27" t="s">
        <v>402</v>
      </c>
      <c r="D399" s="28" t="s">
        <v>1102</v>
      </c>
      <c r="E399" s="24">
        <v>24209</v>
      </c>
    </row>
    <row r="400" spans="1:5" s="19" customFormat="1" ht="15">
      <c r="A400" s="26" t="s">
        <v>656</v>
      </c>
      <c r="B400" s="34" t="s">
        <v>314</v>
      </c>
      <c r="C400" s="27" t="s">
        <v>402</v>
      </c>
      <c r="D400" s="28" t="s">
        <v>313</v>
      </c>
      <c r="E400" s="24">
        <v>19063</v>
      </c>
    </row>
    <row r="401" spans="1:5" s="19" customFormat="1" ht="15">
      <c r="A401" s="26" t="s">
        <v>627</v>
      </c>
      <c r="B401" s="34" t="s">
        <v>1103</v>
      </c>
      <c r="C401" s="27" t="s">
        <v>402</v>
      </c>
      <c r="D401" s="28" t="s">
        <v>257</v>
      </c>
      <c r="E401" s="24">
        <v>21810</v>
      </c>
    </row>
    <row r="402" spans="1:5" s="19" customFormat="1" ht="15">
      <c r="A402" s="26" t="s">
        <v>633</v>
      </c>
      <c r="B402" s="27" t="s">
        <v>267</v>
      </c>
      <c r="C402" s="27" t="s">
        <v>268</v>
      </c>
      <c r="D402" s="28" t="s">
        <v>216</v>
      </c>
      <c r="E402" s="24">
        <v>16352</v>
      </c>
    </row>
    <row r="403" spans="1:5" s="19" customFormat="1" ht="15">
      <c r="A403" s="26" t="s">
        <v>644</v>
      </c>
      <c r="B403" s="34" t="s">
        <v>292</v>
      </c>
      <c r="C403" s="27" t="s">
        <v>402</v>
      </c>
      <c r="D403" s="28" t="s">
        <v>229</v>
      </c>
      <c r="E403" s="24">
        <v>21313</v>
      </c>
    </row>
    <row r="404" spans="1:5" s="19" customFormat="1" ht="15">
      <c r="A404" s="26" t="s">
        <v>639</v>
      </c>
      <c r="B404" s="27" t="s">
        <v>282</v>
      </c>
      <c r="C404" s="27" t="s">
        <v>1104</v>
      </c>
      <c r="D404" s="28" t="s">
        <v>223</v>
      </c>
      <c r="E404" s="24">
        <v>24683</v>
      </c>
    </row>
    <row r="405" spans="1:5" s="19" customFormat="1" ht="30">
      <c r="A405" s="106" t="s">
        <v>634</v>
      </c>
      <c r="B405" s="90" t="s">
        <v>1105</v>
      </c>
      <c r="C405" s="91" t="s">
        <v>269</v>
      </c>
      <c r="D405" s="43" t="s">
        <v>218</v>
      </c>
      <c r="E405" s="92">
        <v>39662</v>
      </c>
    </row>
    <row r="406" spans="1:5" s="19" customFormat="1" ht="15">
      <c r="A406" s="26" t="s">
        <v>650</v>
      </c>
      <c r="B406" s="34" t="s">
        <v>1106</v>
      </c>
      <c r="C406" s="27" t="s">
        <v>302</v>
      </c>
      <c r="D406" s="28" t="s">
        <v>209</v>
      </c>
      <c r="E406" s="24">
        <v>28201</v>
      </c>
    </row>
    <row r="407" spans="1:5" s="19" customFormat="1" ht="15">
      <c r="A407" s="85" t="s">
        <v>648</v>
      </c>
      <c r="B407" s="73" t="s">
        <v>1107</v>
      </c>
      <c r="C407" s="69" t="s">
        <v>309</v>
      </c>
      <c r="D407" s="78" t="s">
        <v>209</v>
      </c>
      <c r="E407" s="86">
        <v>52702</v>
      </c>
    </row>
    <row r="408" spans="1:5" s="19" customFormat="1" ht="15">
      <c r="A408" s="26" t="s">
        <v>649</v>
      </c>
      <c r="B408" s="34" t="s">
        <v>1108</v>
      </c>
      <c r="C408" s="27" t="s">
        <v>306</v>
      </c>
      <c r="D408" s="28" t="s">
        <v>209</v>
      </c>
      <c r="E408" s="24">
        <v>45600</v>
      </c>
    </row>
    <row r="409" spans="1:5" s="19" customFormat="1" ht="15">
      <c r="A409" s="26" t="s">
        <v>653</v>
      </c>
      <c r="B409" s="34" t="s">
        <v>946</v>
      </c>
      <c r="C409" s="27" t="s">
        <v>305</v>
      </c>
      <c r="D409" s="28" t="s">
        <v>209</v>
      </c>
      <c r="E409" s="24">
        <v>48319</v>
      </c>
    </row>
    <row r="410" spans="1:5" s="19" customFormat="1" ht="15">
      <c r="A410" s="26" t="s">
        <v>654</v>
      </c>
      <c r="B410" s="27" t="s">
        <v>307</v>
      </c>
      <c r="C410" s="27" t="s">
        <v>308</v>
      </c>
      <c r="D410" s="28" t="s">
        <v>209</v>
      </c>
      <c r="E410" s="24">
        <v>46523</v>
      </c>
    </row>
    <row r="411" spans="1:5" s="19" customFormat="1" ht="15">
      <c r="A411" s="26" t="s">
        <v>652</v>
      </c>
      <c r="B411" s="34" t="s">
        <v>1109</v>
      </c>
      <c r="C411" s="27" t="s">
        <v>311</v>
      </c>
      <c r="D411" s="28" t="s">
        <v>209</v>
      </c>
      <c r="E411" s="24">
        <v>44777</v>
      </c>
    </row>
    <row r="412" spans="1:5" s="19" customFormat="1" ht="15.75" thickBot="1">
      <c r="A412" s="29" t="s">
        <v>651</v>
      </c>
      <c r="B412" s="53" t="s">
        <v>310</v>
      </c>
      <c r="C412" s="30" t="s">
        <v>1110</v>
      </c>
      <c r="D412" s="31" t="s">
        <v>209</v>
      </c>
      <c r="E412" s="105">
        <v>47092</v>
      </c>
    </row>
    <row r="413" spans="1:5" s="35" customFormat="1" ht="16.5" thickBot="1">
      <c r="A413" s="150" t="s">
        <v>94</v>
      </c>
      <c r="B413" s="151"/>
      <c r="C413" s="151"/>
      <c r="D413" s="152"/>
      <c r="E413" s="17">
        <f>E414+E415+E416+E417+E418+E419+E420+E421+E422+E423+E424+E425+E426+E427+E428+E429+E430</f>
        <v>147406</v>
      </c>
    </row>
    <row r="414" spans="1:5" s="19" customFormat="1" ht="15">
      <c r="A414" s="20" t="s">
        <v>626</v>
      </c>
      <c r="B414" s="22" t="s">
        <v>255</v>
      </c>
      <c r="C414" s="22" t="s">
        <v>402</v>
      </c>
      <c r="D414" s="23" t="s">
        <v>256</v>
      </c>
      <c r="E414" s="24">
        <v>2142</v>
      </c>
    </row>
    <row r="415" spans="1:5" s="19" customFormat="1" ht="30">
      <c r="A415" s="26" t="s">
        <v>629</v>
      </c>
      <c r="B415" s="34" t="s">
        <v>261</v>
      </c>
      <c r="C415" s="27" t="s">
        <v>402</v>
      </c>
      <c r="D415" s="28" t="s">
        <v>260</v>
      </c>
      <c r="E415" s="24">
        <v>7117</v>
      </c>
    </row>
    <row r="416" spans="1:5" s="19" customFormat="1" ht="15">
      <c r="A416" s="85" t="s">
        <v>630</v>
      </c>
      <c r="B416" s="73" t="s">
        <v>1003</v>
      </c>
      <c r="C416" s="69" t="s">
        <v>276</v>
      </c>
      <c r="D416" s="78" t="s">
        <v>1111</v>
      </c>
      <c r="E416" s="24">
        <v>9350</v>
      </c>
    </row>
    <row r="417" spans="1:5" s="19" customFormat="1" ht="30">
      <c r="A417" s="26" t="s">
        <v>631</v>
      </c>
      <c r="B417" s="34" t="s">
        <v>263</v>
      </c>
      <c r="C417" s="27" t="s">
        <v>402</v>
      </c>
      <c r="D417" s="28" t="s">
        <v>262</v>
      </c>
      <c r="E417" s="24">
        <v>11509</v>
      </c>
    </row>
    <row r="418" spans="1:5" s="19" customFormat="1" ht="30">
      <c r="A418" s="26" t="s">
        <v>632</v>
      </c>
      <c r="B418" s="34" t="s">
        <v>265</v>
      </c>
      <c r="C418" s="27" t="s">
        <v>264</v>
      </c>
      <c r="D418" s="28" t="s">
        <v>333</v>
      </c>
      <c r="E418" s="24">
        <v>6541</v>
      </c>
    </row>
    <row r="419" spans="1:5" s="19" customFormat="1" ht="15">
      <c r="A419" s="26" t="s">
        <v>635</v>
      </c>
      <c r="B419" s="34" t="s">
        <v>870</v>
      </c>
      <c r="C419" s="27" t="s">
        <v>402</v>
      </c>
      <c r="D419" s="28" t="s">
        <v>270</v>
      </c>
      <c r="E419" s="24">
        <v>7399</v>
      </c>
    </row>
    <row r="420" spans="1:5" s="19" customFormat="1" ht="15">
      <c r="A420" s="26">
        <v>75007223</v>
      </c>
      <c r="B420" s="34" t="s">
        <v>272</v>
      </c>
      <c r="C420" s="27" t="s">
        <v>402</v>
      </c>
      <c r="D420" s="28" t="s">
        <v>271</v>
      </c>
      <c r="E420" s="24">
        <v>8939</v>
      </c>
    </row>
    <row r="421" spans="1:5" s="19" customFormat="1" ht="30">
      <c r="A421" s="26" t="s">
        <v>636</v>
      </c>
      <c r="B421" s="34" t="s">
        <v>274</v>
      </c>
      <c r="C421" s="27" t="s">
        <v>402</v>
      </c>
      <c r="D421" s="28" t="s">
        <v>273</v>
      </c>
      <c r="E421" s="24">
        <v>10336</v>
      </c>
    </row>
    <row r="422" spans="1:5" s="19" customFormat="1" ht="30">
      <c r="A422" s="26" t="s">
        <v>637</v>
      </c>
      <c r="B422" s="34" t="s">
        <v>275</v>
      </c>
      <c r="C422" s="27" t="s">
        <v>402</v>
      </c>
      <c r="D422" s="28" t="s">
        <v>1112</v>
      </c>
      <c r="E422" s="24">
        <v>2852</v>
      </c>
    </row>
    <row r="423" spans="1:5" s="19" customFormat="1" ht="30">
      <c r="A423" s="26" t="s">
        <v>640</v>
      </c>
      <c r="B423" s="34" t="s">
        <v>286</v>
      </c>
      <c r="C423" s="27" t="s">
        <v>283</v>
      </c>
      <c r="D423" s="28" t="s">
        <v>284</v>
      </c>
      <c r="E423" s="24">
        <v>10554</v>
      </c>
    </row>
    <row r="424" spans="1:5" s="19" customFormat="1" ht="30">
      <c r="A424" s="26" t="s">
        <v>642</v>
      </c>
      <c r="B424" s="34" t="s">
        <v>281</v>
      </c>
      <c r="C424" s="27" t="s">
        <v>280</v>
      </c>
      <c r="D424" s="28" t="s">
        <v>333</v>
      </c>
      <c r="E424" s="24">
        <v>12944</v>
      </c>
    </row>
    <row r="425" spans="1:5" s="19" customFormat="1" ht="30">
      <c r="A425" s="26">
        <v>71005072</v>
      </c>
      <c r="B425" s="34" t="s">
        <v>1113</v>
      </c>
      <c r="C425" s="27" t="s">
        <v>279</v>
      </c>
      <c r="D425" s="28" t="s">
        <v>950</v>
      </c>
      <c r="E425" s="24">
        <v>4813</v>
      </c>
    </row>
    <row r="426" spans="1:5" s="19" customFormat="1" ht="30">
      <c r="A426" s="26" t="s">
        <v>643</v>
      </c>
      <c r="B426" s="34" t="s">
        <v>1114</v>
      </c>
      <c r="C426" s="27" t="s">
        <v>402</v>
      </c>
      <c r="D426" s="28" t="s">
        <v>289</v>
      </c>
      <c r="E426" s="24">
        <v>13890</v>
      </c>
    </row>
    <row r="427" spans="1:5" s="19" customFormat="1" ht="30">
      <c r="A427" s="26" t="s">
        <v>645</v>
      </c>
      <c r="B427" s="34" t="s">
        <v>295</v>
      </c>
      <c r="C427" s="27" t="s">
        <v>293</v>
      </c>
      <c r="D427" s="28" t="s">
        <v>294</v>
      </c>
      <c r="E427" s="24">
        <v>24338</v>
      </c>
    </row>
    <row r="428" spans="1:5" s="19" customFormat="1" ht="30">
      <c r="A428" s="26" t="s">
        <v>646</v>
      </c>
      <c r="B428" s="34" t="s">
        <v>301</v>
      </c>
      <c r="C428" s="27" t="s">
        <v>402</v>
      </c>
      <c r="D428" s="28" t="s">
        <v>1115</v>
      </c>
      <c r="E428" s="24">
        <v>4345</v>
      </c>
    </row>
    <row r="429" spans="1:5" s="19" customFormat="1" ht="30">
      <c r="A429" s="26" t="s">
        <v>647</v>
      </c>
      <c r="B429" s="34" t="s">
        <v>304</v>
      </c>
      <c r="C429" s="27" t="s">
        <v>303</v>
      </c>
      <c r="D429" s="28" t="s">
        <v>336</v>
      </c>
      <c r="E429" s="24">
        <v>7337</v>
      </c>
    </row>
    <row r="430" spans="1:5" s="19" customFormat="1" ht="15.75" thickBot="1">
      <c r="A430" s="29" t="s">
        <v>657</v>
      </c>
      <c r="B430" s="30" t="s">
        <v>315</v>
      </c>
      <c r="C430" s="30" t="s">
        <v>316</v>
      </c>
      <c r="D430" s="31" t="s">
        <v>336</v>
      </c>
      <c r="E430" s="24">
        <v>3000</v>
      </c>
    </row>
    <row r="431" spans="1:5" s="35" customFormat="1" ht="16.5" thickBot="1">
      <c r="A431" s="144" t="s">
        <v>82</v>
      </c>
      <c r="B431" s="156"/>
      <c r="C431" s="156"/>
      <c r="D431" s="157"/>
      <c r="E431" s="17">
        <f>E432</f>
        <v>68727</v>
      </c>
    </row>
    <row r="432" spans="1:5" s="19" customFormat="1" ht="15.75" thickBot="1">
      <c r="A432" s="107">
        <v>70871761</v>
      </c>
      <c r="B432" s="108" t="s">
        <v>125</v>
      </c>
      <c r="C432" s="39" t="s">
        <v>126</v>
      </c>
      <c r="D432" s="109" t="s">
        <v>209</v>
      </c>
      <c r="E432" s="64">
        <v>68727</v>
      </c>
    </row>
    <row r="433" spans="1:5" s="35" customFormat="1" ht="16.5" thickBot="1">
      <c r="A433" s="147" t="s">
        <v>80</v>
      </c>
      <c r="B433" s="140"/>
      <c r="C433" s="140"/>
      <c r="D433" s="141"/>
      <c r="E433" s="17">
        <f>E434+E435</f>
        <v>27466</v>
      </c>
    </row>
    <row r="434" spans="1:5" s="19" customFormat="1" ht="15">
      <c r="A434" s="20" t="s">
        <v>658</v>
      </c>
      <c r="B434" s="21" t="s">
        <v>871</v>
      </c>
      <c r="C434" s="22" t="s">
        <v>872</v>
      </c>
      <c r="D434" s="23" t="s">
        <v>216</v>
      </c>
      <c r="E434" s="104">
        <v>3000</v>
      </c>
    </row>
    <row r="435" spans="1:5" s="19" customFormat="1" ht="15.75" thickBot="1">
      <c r="A435" s="29" t="s">
        <v>659</v>
      </c>
      <c r="B435" s="30" t="s">
        <v>1116</v>
      </c>
      <c r="C435" s="30" t="s">
        <v>317</v>
      </c>
      <c r="D435" s="31" t="s">
        <v>209</v>
      </c>
      <c r="E435" s="105">
        <v>24466</v>
      </c>
    </row>
    <row r="436" spans="1:5" s="35" customFormat="1" ht="16.5" thickBot="1">
      <c r="A436" s="147" t="s">
        <v>985</v>
      </c>
      <c r="B436" s="140"/>
      <c r="C436" s="140"/>
      <c r="D436" s="141"/>
      <c r="E436" s="17">
        <f>E437</f>
        <v>6543</v>
      </c>
    </row>
    <row r="437" spans="1:5" s="19" customFormat="1" ht="15.75" thickBot="1">
      <c r="A437" s="79">
        <v>72083948</v>
      </c>
      <c r="B437" s="80" t="s">
        <v>463</v>
      </c>
      <c r="C437" s="80" t="s">
        <v>1117</v>
      </c>
      <c r="D437" s="82" t="s">
        <v>209</v>
      </c>
      <c r="E437" s="24">
        <v>6543</v>
      </c>
    </row>
    <row r="438" spans="1:5" s="35" customFormat="1" ht="16.5" thickBot="1">
      <c r="A438" s="139" t="s">
        <v>77</v>
      </c>
      <c r="B438" s="140"/>
      <c r="C438" s="140"/>
      <c r="D438" s="141"/>
      <c r="E438" s="44">
        <f>E436+E433+E431+E413+E394+E392+E364</f>
        <v>1144012</v>
      </c>
    </row>
    <row r="439" spans="1:5" s="25" customFormat="1" ht="16.5" thickBot="1">
      <c r="A439" s="137" t="s">
        <v>1022</v>
      </c>
      <c r="B439" s="138"/>
      <c r="C439" s="138"/>
      <c r="D439" s="138"/>
      <c r="E439" s="65"/>
    </row>
    <row r="440" spans="1:5" s="35" customFormat="1" ht="16.5" thickBot="1">
      <c r="A440" s="159" t="s">
        <v>75</v>
      </c>
      <c r="B440" s="151"/>
      <c r="C440" s="151"/>
      <c r="D440" s="152"/>
      <c r="E440" s="17">
        <f>E441+E442+E443+E444+E445+E446+E447+E448+E449+E450+E451+E452</f>
        <v>155995</v>
      </c>
    </row>
    <row r="441" spans="1:5" s="19" customFormat="1" ht="15">
      <c r="A441" s="46">
        <v>75032694</v>
      </c>
      <c r="B441" s="21" t="s">
        <v>142</v>
      </c>
      <c r="C441" s="21" t="s">
        <v>143</v>
      </c>
      <c r="D441" s="110" t="s">
        <v>337</v>
      </c>
      <c r="E441" s="24">
        <v>5107</v>
      </c>
    </row>
    <row r="442" spans="1:5" s="19" customFormat="1" ht="15">
      <c r="A442" s="49">
        <v>70998841</v>
      </c>
      <c r="B442" s="34" t="s">
        <v>912</v>
      </c>
      <c r="C442" s="34" t="s">
        <v>148</v>
      </c>
      <c r="D442" s="111" t="s">
        <v>338</v>
      </c>
      <c r="E442" s="24">
        <v>3805</v>
      </c>
    </row>
    <row r="443" spans="1:5" s="19" customFormat="1" ht="15">
      <c r="A443" s="49">
        <v>75022257</v>
      </c>
      <c r="B443" s="34" t="s">
        <v>149</v>
      </c>
      <c r="C443" s="34" t="s">
        <v>150</v>
      </c>
      <c r="D443" s="111" t="s">
        <v>339</v>
      </c>
      <c r="E443" s="24">
        <v>8535</v>
      </c>
    </row>
    <row r="444" spans="1:5" s="19" customFormat="1" ht="15">
      <c r="A444" s="49">
        <v>70992053</v>
      </c>
      <c r="B444" s="34" t="s">
        <v>913</v>
      </c>
      <c r="C444" s="34" t="s">
        <v>151</v>
      </c>
      <c r="D444" s="111" t="s">
        <v>152</v>
      </c>
      <c r="E444" s="24">
        <v>14275</v>
      </c>
    </row>
    <row r="445" spans="1:5" s="19" customFormat="1" ht="15">
      <c r="A445" s="55">
        <v>75023849</v>
      </c>
      <c r="B445" s="73" t="s">
        <v>153</v>
      </c>
      <c r="C445" s="73"/>
      <c r="D445" s="112" t="s">
        <v>154</v>
      </c>
      <c r="E445" s="24">
        <v>4256</v>
      </c>
    </row>
    <row r="446" spans="1:5" s="19" customFormat="1" ht="15">
      <c r="A446" s="49">
        <v>70990611</v>
      </c>
      <c r="B446" s="34" t="s">
        <v>155</v>
      </c>
      <c r="C446" s="34" t="s">
        <v>156</v>
      </c>
      <c r="D446" s="111" t="s">
        <v>340</v>
      </c>
      <c r="E446" s="24">
        <v>5774</v>
      </c>
    </row>
    <row r="447" spans="1:5" s="19" customFormat="1" ht="15">
      <c r="A447" s="49">
        <v>71002626</v>
      </c>
      <c r="B447" s="34" t="s">
        <v>977</v>
      </c>
      <c r="C447" s="34"/>
      <c r="D447" s="111" t="s">
        <v>157</v>
      </c>
      <c r="E447" s="24">
        <v>7056</v>
      </c>
    </row>
    <row r="448" spans="1:5" s="19" customFormat="1" ht="30">
      <c r="A448" s="49">
        <v>75021439</v>
      </c>
      <c r="B448" s="34" t="s">
        <v>159</v>
      </c>
      <c r="C448" s="34" t="s">
        <v>160</v>
      </c>
      <c r="D448" s="111" t="s">
        <v>161</v>
      </c>
      <c r="E448" s="24">
        <v>13503</v>
      </c>
    </row>
    <row r="449" spans="1:5" s="19" customFormat="1" ht="30">
      <c r="A449" s="49">
        <v>75021447</v>
      </c>
      <c r="B449" s="34" t="s">
        <v>162</v>
      </c>
      <c r="C449" s="34" t="s">
        <v>163</v>
      </c>
      <c r="D449" s="111" t="s">
        <v>161</v>
      </c>
      <c r="E449" s="24">
        <v>21359</v>
      </c>
    </row>
    <row r="450" spans="1:5" s="19" customFormat="1" ht="15">
      <c r="A450" s="49">
        <v>70993114</v>
      </c>
      <c r="B450" s="34" t="s">
        <v>158</v>
      </c>
      <c r="C450" s="27" t="s">
        <v>1019</v>
      </c>
      <c r="D450" s="111" t="s">
        <v>140</v>
      </c>
      <c r="E450" s="24">
        <v>64601</v>
      </c>
    </row>
    <row r="451" spans="1:5" s="19" customFormat="1" ht="15">
      <c r="A451" s="55">
        <v>70990271</v>
      </c>
      <c r="B451" s="73" t="s">
        <v>914</v>
      </c>
      <c r="C451" s="73" t="s">
        <v>164</v>
      </c>
      <c r="D451" s="112" t="s">
        <v>339</v>
      </c>
      <c r="E451" s="24">
        <v>3398</v>
      </c>
    </row>
    <row r="452" spans="1:5" s="19" customFormat="1" ht="15.75" thickBot="1">
      <c r="A452" s="59">
        <v>71011820</v>
      </c>
      <c r="B452" s="53" t="s">
        <v>915</v>
      </c>
      <c r="C452" s="53"/>
      <c r="D452" s="113" t="s">
        <v>165</v>
      </c>
      <c r="E452" s="24">
        <v>4326</v>
      </c>
    </row>
    <row r="453" spans="1:5" s="35" customFormat="1" ht="16.5" thickBot="1">
      <c r="A453" s="150" t="s">
        <v>76</v>
      </c>
      <c r="B453" s="151"/>
      <c r="C453" s="151"/>
      <c r="D453" s="152"/>
      <c r="E453" s="17">
        <f>E454+E455+E456+E457+E458+E459+E460+E461+E462</f>
        <v>353759</v>
      </c>
    </row>
    <row r="454" spans="1:5" s="19" customFormat="1" ht="15">
      <c r="A454" s="46">
        <v>43380662</v>
      </c>
      <c r="B454" s="21" t="s">
        <v>176</v>
      </c>
      <c r="C454" s="21" t="s">
        <v>147</v>
      </c>
      <c r="D454" s="76" t="s">
        <v>175</v>
      </c>
      <c r="E454" s="24">
        <v>40878</v>
      </c>
    </row>
    <row r="455" spans="1:5" s="19" customFormat="1" ht="15">
      <c r="A455" s="49">
        <v>70877068</v>
      </c>
      <c r="B455" s="34" t="s">
        <v>190</v>
      </c>
      <c r="C455" s="34"/>
      <c r="D455" s="52" t="s">
        <v>189</v>
      </c>
      <c r="E455" s="24">
        <v>33628</v>
      </c>
    </row>
    <row r="456" spans="1:5" s="19" customFormat="1" ht="15">
      <c r="A456" s="49">
        <v>70281793</v>
      </c>
      <c r="B456" s="34" t="s">
        <v>198</v>
      </c>
      <c r="C456" s="34"/>
      <c r="D456" s="52" t="s">
        <v>197</v>
      </c>
      <c r="E456" s="24">
        <v>23876</v>
      </c>
    </row>
    <row r="457" spans="1:5" s="19" customFormat="1" ht="30">
      <c r="A457" s="49">
        <v>70877441</v>
      </c>
      <c r="B457" s="34" t="s">
        <v>171</v>
      </c>
      <c r="C457" s="34" t="s">
        <v>169</v>
      </c>
      <c r="D457" s="52" t="s">
        <v>170</v>
      </c>
      <c r="E457" s="24">
        <v>27809</v>
      </c>
    </row>
    <row r="458" spans="1:5" s="19" customFormat="1" ht="15">
      <c r="A458" s="49">
        <v>48895288</v>
      </c>
      <c r="B458" s="34" t="s">
        <v>183</v>
      </c>
      <c r="C458" s="34" t="s">
        <v>184</v>
      </c>
      <c r="D458" s="52" t="s">
        <v>152</v>
      </c>
      <c r="E458" s="24">
        <v>36932</v>
      </c>
    </row>
    <row r="459" spans="1:5" s="19" customFormat="1" ht="15">
      <c r="A459" s="49">
        <v>70436533</v>
      </c>
      <c r="B459" s="34" t="s">
        <v>1118</v>
      </c>
      <c r="C459" s="34" t="s">
        <v>205</v>
      </c>
      <c r="D459" s="52" t="s">
        <v>161</v>
      </c>
      <c r="E459" s="24">
        <v>52576</v>
      </c>
    </row>
    <row r="460" spans="1:5" s="19" customFormat="1" ht="15">
      <c r="A460" s="49">
        <v>70282226</v>
      </c>
      <c r="B460" s="34" t="s">
        <v>202</v>
      </c>
      <c r="C460" s="34" t="s">
        <v>201</v>
      </c>
      <c r="D460" s="52" t="s">
        <v>140</v>
      </c>
      <c r="E460" s="24">
        <v>46670</v>
      </c>
    </row>
    <row r="461" spans="1:5" s="19" customFormat="1" ht="15">
      <c r="A461" s="49">
        <v>70282234</v>
      </c>
      <c r="B461" s="34" t="s">
        <v>204</v>
      </c>
      <c r="C461" s="34" t="s">
        <v>203</v>
      </c>
      <c r="D461" s="52" t="s">
        <v>140</v>
      </c>
      <c r="E461" s="24">
        <v>53380</v>
      </c>
    </row>
    <row r="462" spans="1:5" s="19" customFormat="1" ht="15.75" thickBot="1">
      <c r="A462" s="59">
        <v>70993092</v>
      </c>
      <c r="B462" s="53" t="s">
        <v>196</v>
      </c>
      <c r="C462" s="53" t="s">
        <v>195</v>
      </c>
      <c r="D462" s="75" t="s">
        <v>140</v>
      </c>
      <c r="E462" s="24">
        <v>38010</v>
      </c>
    </row>
    <row r="463" spans="1:5" s="35" customFormat="1" ht="16.5" thickBot="1">
      <c r="A463" s="144" t="s">
        <v>84</v>
      </c>
      <c r="B463" s="145"/>
      <c r="C463" s="145"/>
      <c r="D463" s="146"/>
      <c r="E463" s="17">
        <f>E464</f>
        <v>5162</v>
      </c>
    </row>
    <row r="464" spans="1:5" s="19" customFormat="1" ht="30.75" thickBot="1">
      <c r="A464" s="40">
        <v>70831394</v>
      </c>
      <c r="B464" s="61" t="s">
        <v>168</v>
      </c>
      <c r="C464" s="61" t="s">
        <v>167</v>
      </c>
      <c r="D464" s="62" t="s">
        <v>161</v>
      </c>
      <c r="E464" s="24">
        <v>5162</v>
      </c>
    </row>
    <row r="465" spans="1:5" s="35" customFormat="1" ht="16.5" thickBot="1">
      <c r="A465" s="166" t="s">
        <v>94</v>
      </c>
      <c r="B465" s="167"/>
      <c r="C465" s="167"/>
      <c r="D465" s="168"/>
      <c r="E465" s="17">
        <f>E466+E467+E468+E469+E470+E471+E472+E473+E474+E475+E476</f>
        <v>65834</v>
      </c>
    </row>
    <row r="466" spans="1:5" s="19" customFormat="1" ht="30">
      <c r="A466" s="46">
        <v>75023806</v>
      </c>
      <c r="B466" s="21" t="s">
        <v>1004</v>
      </c>
      <c r="C466" s="21" t="s">
        <v>172</v>
      </c>
      <c r="D466" s="76" t="s">
        <v>341</v>
      </c>
      <c r="E466" s="24">
        <v>3172</v>
      </c>
    </row>
    <row r="467" spans="1:5" s="19" customFormat="1" ht="30">
      <c r="A467" s="55">
        <v>75022915</v>
      </c>
      <c r="B467" s="69" t="s">
        <v>174</v>
      </c>
      <c r="C467" s="73" t="s">
        <v>173</v>
      </c>
      <c r="D467" s="74" t="s">
        <v>342</v>
      </c>
      <c r="E467" s="24">
        <v>7370</v>
      </c>
    </row>
    <row r="468" spans="1:5" s="19" customFormat="1" ht="15">
      <c r="A468" s="49">
        <v>75021986</v>
      </c>
      <c r="B468" s="34" t="s">
        <v>178</v>
      </c>
      <c r="C468" s="34"/>
      <c r="D468" s="52" t="s">
        <v>177</v>
      </c>
      <c r="E468" s="24">
        <v>9307</v>
      </c>
    </row>
    <row r="469" spans="1:5" s="19" customFormat="1" ht="30">
      <c r="A469" s="49">
        <v>75022265</v>
      </c>
      <c r="B469" s="34" t="s">
        <v>179</v>
      </c>
      <c r="C469" s="34" t="s">
        <v>180</v>
      </c>
      <c r="D469" s="52" t="s">
        <v>339</v>
      </c>
      <c r="E469" s="24">
        <v>2874</v>
      </c>
    </row>
    <row r="470" spans="1:5" s="19" customFormat="1" ht="30">
      <c r="A470" s="49">
        <v>70993131</v>
      </c>
      <c r="B470" s="34" t="s">
        <v>182</v>
      </c>
      <c r="C470" s="34" t="s">
        <v>181</v>
      </c>
      <c r="D470" s="52" t="s">
        <v>140</v>
      </c>
      <c r="E470" s="24">
        <v>8492</v>
      </c>
    </row>
    <row r="471" spans="1:5" s="19" customFormat="1" ht="15">
      <c r="A471" s="49">
        <v>75023857</v>
      </c>
      <c r="B471" s="34" t="s">
        <v>186</v>
      </c>
      <c r="C471" s="34"/>
      <c r="D471" s="52" t="s">
        <v>185</v>
      </c>
      <c r="E471" s="24">
        <v>5238</v>
      </c>
    </row>
    <row r="472" spans="1:5" s="19" customFormat="1" ht="30">
      <c r="A472" s="49">
        <v>70993122</v>
      </c>
      <c r="B472" s="34" t="s">
        <v>200</v>
      </c>
      <c r="C472" s="34" t="s">
        <v>199</v>
      </c>
      <c r="D472" s="52" t="s">
        <v>140</v>
      </c>
      <c r="E472" s="24">
        <v>16705</v>
      </c>
    </row>
    <row r="473" spans="1:5" s="19" customFormat="1" ht="15">
      <c r="A473" s="49">
        <v>70993815</v>
      </c>
      <c r="B473" s="34" t="s">
        <v>978</v>
      </c>
      <c r="C473" s="34" t="s">
        <v>187</v>
      </c>
      <c r="D473" s="52" t="s">
        <v>343</v>
      </c>
      <c r="E473" s="24">
        <v>2550</v>
      </c>
    </row>
    <row r="474" spans="1:5" s="19" customFormat="1" ht="30">
      <c r="A474" s="49">
        <v>71005021</v>
      </c>
      <c r="B474" s="27" t="s">
        <v>1005</v>
      </c>
      <c r="C474" s="34" t="s">
        <v>188</v>
      </c>
      <c r="D474" s="52" t="s">
        <v>339</v>
      </c>
      <c r="E474" s="24">
        <v>7507</v>
      </c>
    </row>
    <row r="475" spans="1:5" s="19" customFormat="1" ht="15">
      <c r="A475" s="55">
        <v>70992070</v>
      </c>
      <c r="B475" s="73" t="s">
        <v>191</v>
      </c>
      <c r="C475" s="73" t="s">
        <v>192</v>
      </c>
      <c r="D475" s="74" t="s">
        <v>339</v>
      </c>
      <c r="E475" s="24">
        <v>0</v>
      </c>
    </row>
    <row r="476" spans="1:5" s="19" customFormat="1" ht="15.75" thickBot="1">
      <c r="A476" s="59">
        <v>75021927</v>
      </c>
      <c r="B476" s="53" t="s">
        <v>194</v>
      </c>
      <c r="C476" s="53" t="s">
        <v>193</v>
      </c>
      <c r="D476" s="75" t="s">
        <v>339</v>
      </c>
      <c r="E476" s="24">
        <v>2619</v>
      </c>
    </row>
    <row r="477" spans="1:5" s="35" customFormat="1" ht="16.5" thickBot="1">
      <c r="A477" s="144" t="s">
        <v>1006</v>
      </c>
      <c r="B477" s="145"/>
      <c r="C477" s="145"/>
      <c r="D477" s="146"/>
      <c r="E477" s="17">
        <f>E478</f>
        <v>13278</v>
      </c>
    </row>
    <row r="478" spans="1:5" s="19" customFormat="1" ht="30.75" thickBot="1">
      <c r="A478" s="40">
        <v>68686480</v>
      </c>
      <c r="B478" s="61" t="s">
        <v>979</v>
      </c>
      <c r="C478" s="61" t="s">
        <v>166</v>
      </c>
      <c r="D478" s="62" t="s">
        <v>161</v>
      </c>
      <c r="E478" s="24">
        <v>13278</v>
      </c>
    </row>
    <row r="479" spans="1:5" s="35" customFormat="1" ht="16.5" thickBot="1">
      <c r="A479" s="166" t="s">
        <v>80</v>
      </c>
      <c r="B479" s="167"/>
      <c r="C479" s="167"/>
      <c r="D479" s="168"/>
      <c r="E479" s="17">
        <f>E480+E481</f>
        <v>15823</v>
      </c>
    </row>
    <row r="480" spans="1:5" s="19" customFormat="1" ht="30">
      <c r="A480" s="46">
        <v>70280185</v>
      </c>
      <c r="B480" s="115" t="s">
        <v>206</v>
      </c>
      <c r="C480" s="21" t="s">
        <v>207</v>
      </c>
      <c r="D480" s="76" t="s">
        <v>161</v>
      </c>
      <c r="E480" s="104">
        <v>4748</v>
      </c>
    </row>
    <row r="481" spans="1:5" s="19" customFormat="1" ht="15.75" thickBot="1">
      <c r="A481" s="59">
        <v>70282145</v>
      </c>
      <c r="B481" s="116" t="s">
        <v>208</v>
      </c>
      <c r="C481" s="53" t="s">
        <v>1007</v>
      </c>
      <c r="D481" s="75" t="s">
        <v>140</v>
      </c>
      <c r="E481" s="105">
        <v>11075</v>
      </c>
    </row>
    <row r="482" spans="1:5" s="35" customFormat="1" ht="16.5" thickBot="1">
      <c r="A482" s="147" t="s">
        <v>985</v>
      </c>
      <c r="B482" s="145"/>
      <c r="C482" s="145"/>
      <c r="D482" s="146"/>
      <c r="E482" s="17">
        <f>E483</f>
        <v>12762</v>
      </c>
    </row>
    <row r="483" spans="1:5" s="19" customFormat="1" ht="30.75" thickBot="1">
      <c r="A483" s="40">
        <v>69650560</v>
      </c>
      <c r="B483" s="61" t="s">
        <v>1026</v>
      </c>
      <c r="C483" s="62" t="s">
        <v>141</v>
      </c>
      <c r="D483" s="114" t="s">
        <v>140</v>
      </c>
      <c r="E483" s="24">
        <v>12762</v>
      </c>
    </row>
    <row r="484" spans="1:5" s="35" customFormat="1" ht="16.5" thickBot="1">
      <c r="A484" s="139" t="s">
        <v>77</v>
      </c>
      <c r="B484" s="140"/>
      <c r="C484" s="140"/>
      <c r="D484" s="146"/>
      <c r="E484" s="44">
        <f>E482+E479+E477+E465+E463+E453+E440</f>
        <v>622613</v>
      </c>
    </row>
    <row r="485" spans="1:5" s="25" customFormat="1" ht="16.5" thickBot="1">
      <c r="A485" s="137" t="s">
        <v>1021</v>
      </c>
      <c r="B485" s="138"/>
      <c r="C485" s="138"/>
      <c r="D485" s="138"/>
      <c r="E485" s="65"/>
    </row>
    <row r="486" spans="1:5" s="35" customFormat="1" ht="16.5" thickBot="1">
      <c r="A486" s="159" t="s">
        <v>75</v>
      </c>
      <c r="B486" s="151"/>
      <c r="C486" s="151"/>
      <c r="D486" s="152"/>
      <c r="E486" s="17">
        <f>E487+E488+E489+E490+E491+E492+E493+E494+E495+E496+E497</f>
        <v>181332</v>
      </c>
    </row>
    <row r="487" spans="1:5" s="19" customFormat="1" ht="30">
      <c r="A487" s="46" t="s">
        <v>530</v>
      </c>
      <c r="B487" s="22" t="s">
        <v>726</v>
      </c>
      <c r="C487" s="22" t="s">
        <v>402</v>
      </c>
      <c r="D487" s="23" t="s">
        <v>1008</v>
      </c>
      <c r="E487" s="24">
        <v>6245</v>
      </c>
    </row>
    <row r="488" spans="1:5" s="19" customFormat="1" ht="15">
      <c r="A488" s="49" t="s">
        <v>531</v>
      </c>
      <c r="B488" s="27" t="s">
        <v>730</v>
      </c>
      <c r="C488" s="27" t="s">
        <v>478</v>
      </c>
      <c r="D488" s="28" t="s">
        <v>971</v>
      </c>
      <c r="E488" s="24">
        <v>1579</v>
      </c>
    </row>
    <row r="489" spans="1:5" s="19" customFormat="1" ht="15">
      <c r="A489" s="49" t="s">
        <v>532</v>
      </c>
      <c r="B489" s="27" t="s">
        <v>723</v>
      </c>
      <c r="C489" s="27" t="s">
        <v>402</v>
      </c>
      <c r="D489" s="28" t="s">
        <v>474</v>
      </c>
      <c r="E489" s="24">
        <v>11325</v>
      </c>
    </row>
    <row r="490" spans="1:5" s="19" customFormat="1" ht="15">
      <c r="A490" s="49" t="s">
        <v>533</v>
      </c>
      <c r="B490" s="27" t="s">
        <v>727</v>
      </c>
      <c r="C490" s="27" t="s">
        <v>476</v>
      </c>
      <c r="D490" s="28" t="s">
        <v>970</v>
      </c>
      <c r="E490" s="24">
        <v>0</v>
      </c>
    </row>
    <row r="491" spans="1:5" s="19" customFormat="1" ht="15">
      <c r="A491" s="49">
        <v>75023831</v>
      </c>
      <c r="B491" s="34" t="s">
        <v>585</v>
      </c>
      <c r="C491" s="27" t="s">
        <v>583</v>
      </c>
      <c r="D491" s="28" t="s">
        <v>344</v>
      </c>
      <c r="E491" s="24">
        <v>1845</v>
      </c>
    </row>
    <row r="492" spans="1:5" s="19" customFormat="1" ht="30">
      <c r="A492" s="55" t="s">
        <v>534</v>
      </c>
      <c r="B492" s="73" t="s">
        <v>721</v>
      </c>
      <c r="C492" s="69" t="s">
        <v>402</v>
      </c>
      <c r="D492" s="78" t="s">
        <v>477</v>
      </c>
      <c r="E492" s="24">
        <v>11348</v>
      </c>
    </row>
    <row r="493" spans="1:5" s="19" customFormat="1" ht="15">
      <c r="A493" s="49" t="s">
        <v>535</v>
      </c>
      <c r="B493" s="27" t="s">
        <v>722</v>
      </c>
      <c r="C493" s="27" t="s">
        <v>435</v>
      </c>
      <c r="D493" s="28" t="s">
        <v>343</v>
      </c>
      <c r="E493" s="24">
        <v>2231</v>
      </c>
    </row>
    <row r="494" spans="1:5" s="19" customFormat="1" ht="15">
      <c r="A494" s="49" t="s">
        <v>536</v>
      </c>
      <c r="B494" s="34" t="s">
        <v>732</v>
      </c>
      <c r="C494" s="27" t="s">
        <v>475</v>
      </c>
      <c r="D494" s="28" t="s">
        <v>970</v>
      </c>
      <c r="E494" s="24">
        <v>4144</v>
      </c>
    </row>
    <row r="495" spans="1:5" s="19" customFormat="1" ht="15">
      <c r="A495" s="49" t="s">
        <v>537</v>
      </c>
      <c r="B495" s="34" t="s">
        <v>720</v>
      </c>
      <c r="C495" s="27" t="s">
        <v>482</v>
      </c>
      <c r="D495" s="28" t="s">
        <v>345</v>
      </c>
      <c r="E495" s="24">
        <v>3844</v>
      </c>
    </row>
    <row r="496" spans="1:5" s="19" customFormat="1" ht="15">
      <c r="A496" s="49" t="s">
        <v>538</v>
      </c>
      <c r="B496" s="27" t="s">
        <v>719</v>
      </c>
      <c r="C496" s="27" t="s">
        <v>480</v>
      </c>
      <c r="D496" s="28" t="s">
        <v>473</v>
      </c>
      <c r="E496" s="24">
        <v>6484</v>
      </c>
    </row>
    <row r="497" spans="1:5" s="19" customFormat="1" ht="15.75" thickBot="1">
      <c r="A497" s="59">
        <v>71001565</v>
      </c>
      <c r="B497" s="53" t="s">
        <v>666</v>
      </c>
      <c r="C497" s="30" t="s">
        <v>481</v>
      </c>
      <c r="D497" s="31" t="s">
        <v>473</v>
      </c>
      <c r="E497" s="24">
        <v>132287</v>
      </c>
    </row>
    <row r="498" spans="1:5" s="35" customFormat="1" ht="16.5" thickBot="1">
      <c r="A498" s="150" t="s">
        <v>76</v>
      </c>
      <c r="B498" s="151"/>
      <c r="C498" s="151"/>
      <c r="D498" s="152"/>
      <c r="E498" s="17">
        <f>E499+E500+E501+E502+E503+E504+E505+E506+E507+E508+E509+E510</f>
        <v>418210</v>
      </c>
    </row>
    <row r="499" spans="1:5" s="19" customFormat="1" ht="15">
      <c r="A499" s="46" t="s">
        <v>540</v>
      </c>
      <c r="B499" s="21" t="s">
        <v>595</v>
      </c>
      <c r="C499" s="22" t="s">
        <v>402</v>
      </c>
      <c r="D499" s="67" t="s">
        <v>565</v>
      </c>
      <c r="E499" s="24">
        <v>29969</v>
      </c>
    </row>
    <row r="500" spans="1:5" s="19" customFormat="1" ht="15">
      <c r="A500" s="49" t="s">
        <v>542</v>
      </c>
      <c r="B500" s="34" t="s">
        <v>665</v>
      </c>
      <c r="C500" s="27" t="s">
        <v>402</v>
      </c>
      <c r="D500" s="68" t="s">
        <v>566</v>
      </c>
      <c r="E500" s="24">
        <v>27694</v>
      </c>
    </row>
    <row r="501" spans="1:5" s="19" customFormat="1" ht="30">
      <c r="A501" s="49" t="s">
        <v>544</v>
      </c>
      <c r="B501" s="34" t="s">
        <v>590</v>
      </c>
      <c r="C501" s="27" t="s">
        <v>568</v>
      </c>
      <c r="D501" s="68" t="s">
        <v>569</v>
      </c>
      <c r="E501" s="24">
        <v>39510</v>
      </c>
    </row>
    <row r="502" spans="1:5" s="19" customFormat="1" ht="30">
      <c r="A502" s="49" t="s">
        <v>545</v>
      </c>
      <c r="B502" s="34" t="s">
        <v>661</v>
      </c>
      <c r="C502" s="27" t="s">
        <v>578</v>
      </c>
      <c r="D502" s="68" t="s">
        <v>346</v>
      </c>
      <c r="E502" s="24">
        <v>24855</v>
      </c>
    </row>
    <row r="503" spans="1:5" s="19" customFormat="1" ht="30">
      <c r="A503" s="49" t="s">
        <v>546</v>
      </c>
      <c r="B503" s="34" t="s">
        <v>692</v>
      </c>
      <c r="C503" s="27" t="s">
        <v>402</v>
      </c>
      <c r="D503" s="68" t="s">
        <v>571</v>
      </c>
      <c r="E503" s="24">
        <v>36656</v>
      </c>
    </row>
    <row r="504" spans="1:5" s="19" customFormat="1" ht="15">
      <c r="A504" s="49">
        <v>48894214</v>
      </c>
      <c r="B504" s="34" t="s">
        <v>694</v>
      </c>
      <c r="C504" s="27" t="s">
        <v>572</v>
      </c>
      <c r="D504" s="68" t="s">
        <v>573</v>
      </c>
      <c r="E504" s="24">
        <v>26132</v>
      </c>
    </row>
    <row r="505" spans="1:5" s="19" customFormat="1" ht="30">
      <c r="A505" s="49" t="s">
        <v>549</v>
      </c>
      <c r="B505" s="34" t="s">
        <v>594</v>
      </c>
      <c r="C505" s="27" t="s">
        <v>402</v>
      </c>
      <c r="D505" s="68" t="s">
        <v>574</v>
      </c>
      <c r="E505" s="24">
        <v>36304</v>
      </c>
    </row>
    <row r="506" spans="1:5" s="19" customFormat="1" ht="15">
      <c r="A506" s="49" t="s">
        <v>543</v>
      </c>
      <c r="B506" s="34" t="s">
        <v>869</v>
      </c>
      <c r="C506" s="27" t="s">
        <v>402</v>
      </c>
      <c r="D506" s="68" t="s">
        <v>567</v>
      </c>
      <c r="E506" s="24">
        <v>11408</v>
      </c>
    </row>
    <row r="507" spans="1:5" s="19" customFormat="1" ht="15">
      <c r="A507" s="49" t="s">
        <v>551</v>
      </c>
      <c r="B507" s="34" t="s">
        <v>741</v>
      </c>
      <c r="C507" s="27" t="s">
        <v>1009</v>
      </c>
      <c r="D507" s="68" t="s">
        <v>577</v>
      </c>
      <c r="E507" s="24">
        <v>23669</v>
      </c>
    </row>
    <row r="508" spans="1:5" s="19" customFormat="1" ht="15">
      <c r="A508" s="49" t="s">
        <v>552</v>
      </c>
      <c r="B508" s="34" t="s">
        <v>742</v>
      </c>
      <c r="C508" s="27" t="s">
        <v>1010</v>
      </c>
      <c r="D508" s="68" t="s">
        <v>577</v>
      </c>
      <c r="E508" s="24">
        <v>51712</v>
      </c>
    </row>
    <row r="509" spans="1:5" s="19" customFormat="1" ht="30">
      <c r="A509" s="49">
        <v>71196234</v>
      </c>
      <c r="B509" s="34" t="s">
        <v>1119</v>
      </c>
      <c r="C509" s="27" t="s">
        <v>731</v>
      </c>
      <c r="D509" s="68" t="s">
        <v>729</v>
      </c>
      <c r="E509" s="24">
        <v>42354</v>
      </c>
    </row>
    <row r="510" spans="1:5" s="19" customFormat="1" ht="15.75" thickBot="1">
      <c r="A510" s="59" t="s">
        <v>553</v>
      </c>
      <c r="B510" s="30" t="s">
        <v>728</v>
      </c>
      <c r="C510" s="30" t="s">
        <v>472</v>
      </c>
      <c r="D510" s="71" t="s">
        <v>473</v>
      </c>
      <c r="E510" s="24">
        <v>67947</v>
      </c>
    </row>
    <row r="511" spans="1:5" s="35" customFormat="1" ht="16.5" thickBot="1">
      <c r="A511" s="147" t="s">
        <v>94</v>
      </c>
      <c r="B511" s="140"/>
      <c r="C511" s="140"/>
      <c r="D511" s="141"/>
      <c r="E511" s="17">
        <f>E512+E513+E514+E515+E516+E517+E518+E519</f>
        <v>56985</v>
      </c>
    </row>
    <row r="512" spans="1:5" s="19" customFormat="1" ht="30">
      <c r="A512" s="46" t="s">
        <v>539</v>
      </c>
      <c r="B512" s="21" t="s">
        <v>660</v>
      </c>
      <c r="C512" s="22" t="s">
        <v>483</v>
      </c>
      <c r="D512" s="23" t="s">
        <v>484</v>
      </c>
      <c r="E512" s="24">
        <v>6682</v>
      </c>
    </row>
    <row r="513" spans="1:5" s="19" customFormat="1" ht="30">
      <c r="A513" s="49" t="s">
        <v>541</v>
      </c>
      <c r="B513" s="34" t="s">
        <v>671</v>
      </c>
      <c r="C513" s="27" t="s">
        <v>581</v>
      </c>
      <c r="D513" s="28" t="s">
        <v>344</v>
      </c>
      <c r="E513" s="24">
        <v>13386</v>
      </c>
    </row>
    <row r="514" spans="1:5" s="19" customFormat="1" ht="30">
      <c r="A514" s="55">
        <v>70998795</v>
      </c>
      <c r="B514" s="73" t="s">
        <v>1011</v>
      </c>
      <c r="C514" s="69" t="s">
        <v>402</v>
      </c>
      <c r="D514" s="78" t="s">
        <v>570</v>
      </c>
      <c r="E514" s="24">
        <v>3787</v>
      </c>
    </row>
    <row r="515" spans="1:5" s="19" customFormat="1" ht="15">
      <c r="A515" s="49" t="s">
        <v>547</v>
      </c>
      <c r="B515" s="34" t="s">
        <v>743</v>
      </c>
      <c r="C515" s="27" t="s">
        <v>575</v>
      </c>
      <c r="D515" s="28" t="s">
        <v>479</v>
      </c>
      <c r="E515" s="24">
        <v>8705</v>
      </c>
    </row>
    <row r="516" spans="1:5" s="19" customFormat="1" ht="15">
      <c r="A516" s="49">
        <v>71009850</v>
      </c>
      <c r="B516" s="34" t="s">
        <v>598</v>
      </c>
      <c r="C516" s="27" t="s">
        <v>582</v>
      </c>
      <c r="D516" s="28" t="s">
        <v>473</v>
      </c>
      <c r="E516" s="24">
        <v>7423</v>
      </c>
    </row>
    <row r="517" spans="1:5" s="19" customFormat="1" ht="30">
      <c r="A517" s="49" t="s">
        <v>548</v>
      </c>
      <c r="B517" s="34" t="s">
        <v>664</v>
      </c>
      <c r="C517" s="27" t="s">
        <v>579</v>
      </c>
      <c r="D517" s="28" t="s">
        <v>473</v>
      </c>
      <c r="E517" s="24">
        <v>6424</v>
      </c>
    </row>
    <row r="518" spans="1:5" s="19" customFormat="1" ht="15">
      <c r="A518" s="49" t="s">
        <v>550</v>
      </c>
      <c r="B518" s="27" t="s">
        <v>744</v>
      </c>
      <c r="C518" s="27" t="s">
        <v>576</v>
      </c>
      <c r="D518" s="28" t="s">
        <v>479</v>
      </c>
      <c r="E518" s="24">
        <v>7824</v>
      </c>
    </row>
    <row r="519" spans="1:5" s="19" customFormat="1" ht="30.75" thickBot="1">
      <c r="A519" s="59">
        <v>75022851</v>
      </c>
      <c r="B519" s="53" t="s">
        <v>1024</v>
      </c>
      <c r="C519" s="30" t="s">
        <v>580</v>
      </c>
      <c r="D519" s="31" t="s">
        <v>344</v>
      </c>
      <c r="E519" s="24">
        <v>2754</v>
      </c>
    </row>
    <row r="520" spans="1:5" s="35" customFormat="1" ht="16.5" thickBot="1">
      <c r="A520" s="144" t="s">
        <v>80</v>
      </c>
      <c r="B520" s="145"/>
      <c r="C520" s="145"/>
      <c r="D520" s="146"/>
      <c r="E520" s="17">
        <f>E521</f>
        <v>7770</v>
      </c>
    </row>
    <row r="521" spans="1:5" s="19" customFormat="1" ht="30.75" thickBot="1">
      <c r="A521" s="40">
        <v>72052422</v>
      </c>
      <c r="B521" s="61" t="s">
        <v>1120</v>
      </c>
      <c r="C521" s="61" t="s">
        <v>297</v>
      </c>
      <c r="D521" s="62" t="s">
        <v>298</v>
      </c>
      <c r="E521" s="24">
        <v>7770</v>
      </c>
    </row>
    <row r="522" spans="1:5" s="35" customFormat="1" ht="16.5" thickBot="1">
      <c r="A522" s="147">
        <v>3233</v>
      </c>
      <c r="B522" s="140"/>
      <c r="C522" s="140"/>
      <c r="D522" s="141"/>
      <c r="E522" s="17">
        <f>E523</f>
        <v>30618</v>
      </c>
    </row>
    <row r="523" spans="1:5" s="19" customFormat="1" ht="15.75" thickBot="1">
      <c r="A523" s="40">
        <v>72052414</v>
      </c>
      <c r="B523" s="61" t="s">
        <v>1121</v>
      </c>
      <c r="C523" s="61" t="s">
        <v>299</v>
      </c>
      <c r="D523" s="62" t="s">
        <v>473</v>
      </c>
      <c r="E523" s="104">
        <v>30618</v>
      </c>
    </row>
    <row r="524" spans="1:5" s="19" customFormat="1" ht="16.5" thickBot="1">
      <c r="A524" s="139" t="s">
        <v>77</v>
      </c>
      <c r="B524" s="161"/>
      <c r="C524" s="161"/>
      <c r="D524" s="162"/>
      <c r="E524" s="136">
        <f>E486+E498+E511+E520+E522</f>
        <v>694915</v>
      </c>
    </row>
    <row r="525" spans="1:5" s="35" customFormat="1" ht="16.5" thickBot="1">
      <c r="A525" s="169" t="s">
        <v>1124</v>
      </c>
      <c r="B525" s="161"/>
      <c r="C525" s="161"/>
      <c r="D525" s="162"/>
      <c r="E525" s="44">
        <f>E524+E484+E438+E362+E343+E320+E278+E260+E234+E211+E185+E123+E98+E77+E36</f>
        <v>7592018</v>
      </c>
    </row>
    <row r="527" ht="14.25">
      <c r="E527" s="12"/>
    </row>
  </sheetData>
  <sheetProtection/>
  <mergeCells count="117">
    <mergeCell ref="A63:D63"/>
    <mergeCell ref="A73:D73"/>
    <mergeCell ref="A75:D75"/>
    <mergeCell ref="A78:D78"/>
    <mergeCell ref="A100:D100"/>
    <mergeCell ref="A104:D104"/>
    <mergeCell ref="A86:D86"/>
    <mergeCell ref="A91:D91"/>
    <mergeCell ref="A94:D94"/>
    <mergeCell ref="A99:D99"/>
    <mergeCell ref="A511:D511"/>
    <mergeCell ref="A520:D520"/>
    <mergeCell ref="A522:D522"/>
    <mergeCell ref="A440:D440"/>
    <mergeCell ref="A453:D453"/>
    <mergeCell ref="A463:D463"/>
    <mergeCell ref="A486:D486"/>
    <mergeCell ref="A485:D485"/>
    <mergeCell ref="A436:D436"/>
    <mergeCell ref="A438:D438"/>
    <mergeCell ref="A431:D431"/>
    <mergeCell ref="A498:D498"/>
    <mergeCell ref="A439:D439"/>
    <mergeCell ref="A477:D477"/>
    <mergeCell ref="A479:D479"/>
    <mergeCell ref="A482:D482"/>
    <mergeCell ref="A525:D525"/>
    <mergeCell ref="A280:D280"/>
    <mergeCell ref="A292:D292"/>
    <mergeCell ref="A306:D306"/>
    <mergeCell ref="A314:D314"/>
    <mergeCell ref="A322:D322"/>
    <mergeCell ref="A484:D484"/>
    <mergeCell ref="A358:D358"/>
    <mergeCell ref="A360:D360"/>
    <mergeCell ref="A326:D326"/>
    <mergeCell ref="A413:D413"/>
    <mergeCell ref="A433:D433"/>
    <mergeCell ref="A465:D465"/>
    <mergeCell ref="A276:D276"/>
    <mergeCell ref="A278:D278"/>
    <mergeCell ref="A330:D330"/>
    <mergeCell ref="A337:D337"/>
    <mergeCell ref="A340:D340"/>
    <mergeCell ref="A362:D362"/>
    <mergeCell ref="A364:D364"/>
    <mergeCell ref="A274:D274"/>
    <mergeCell ref="A394:D394"/>
    <mergeCell ref="A392:D392"/>
    <mergeCell ref="A279:D279"/>
    <mergeCell ref="A344:D344"/>
    <mergeCell ref="A363:D363"/>
    <mergeCell ref="A345:D345"/>
    <mergeCell ref="A321:D321"/>
    <mergeCell ref="A235:D235"/>
    <mergeCell ref="A262:D262"/>
    <mergeCell ref="A261:D261"/>
    <mergeCell ref="A267:D267"/>
    <mergeCell ref="A270:D270"/>
    <mergeCell ref="A272:D272"/>
    <mergeCell ref="A524:D524"/>
    <mergeCell ref="A343:D343"/>
    <mergeCell ref="A312:D312"/>
    <mergeCell ref="A318:D318"/>
    <mergeCell ref="A320:D320"/>
    <mergeCell ref="A240:D240"/>
    <mergeCell ref="A349:D349"/>
    <mergeCell ref="A353:D353"/>
    <mergeCell ref="A258:D258"/>
    <mergeCell ref="A260:D260"/>
    <mergeCell ref="A219:D219"/>
    <mergeCell ref="A224:D224"/>
    <mergeCell ref="A213:D213"/>
    <mergeCell ref="A246:D246"/>
    <mergeCell ref="A256:D256"/>
    <mergeCell ref="A211:D211"/>
    <mergeCell ref="A230:D230"/>
    <mergeCell ref="A232:D232"/>
    <mergeCell ref="A234:D234"/>
    <mergeCell ref="A236:D236"/>
    <mergeCell ref="A191:D191"/>
    <mergeCell ref="A198:D198"/>
    <mergeCell ref="A209:D209"/>
    <mergeCell ref="A125:D125"/>
    <mergeCell ref="A137:D137"/>
    <mergeCell ref="A162:D162"/>
    <mergeCell ref="A175:D175"/>
    <mergeCell ref="A179:D179"/>
    <mergeCell ref="A186:D186"/>
    <mergeCell ref="A187:D187"/>
    <mergeCell ref="A119:D119"/>
    <mergeCell ref="A124:D124"/>
    <mergeCell ref="A117:D117"/>
    <mergeCell ref="A182:D182"/>
    <mergeCell ref="A185:D185"/>
    <mergeCell ref="A121:D121"/>
    <mergeCell ref="A123:D123"/>
    <mergeCell ref="A8:D8"/>
    <mergeCell ref="A111:D111"/>
    <mergeCell ref="A212:D212"/>
    <mergeCell ref="A36:D36"/>
    <mergeCell ref="A9:D9"/>
    <mergeCell ref="A15:D15"/>
    <mergeCell ref="A21:D21"/>
    <mergeCell ref="A79:D79"/>
    <mergeCell ref="A38:D38"/>
    <mergeCell ref="A47:D47"/>
    <mergeCell ref="A37:D37"/>
    <mergeCell ref="A77:D77"/>
    <mergeCell ref="A98:D98"/>
    <mergeCell ref="A3:E3"/>
    <mergeCell ref="A4:E4"/>
    <mergeCell ref="A5:E5"/>
    <mergeCell ref="A32:D32"/>
    <mergeCell ref="A34:D34"/>
    <mergeCell ref="B7:D7"/>
  </mergeCells>
  <printOptions horizontalCentered="1"/>
  <pageMargins left="0" right="0" top="0" bottom="0.7874015748031497" header="0" footer="0"/>
  <pageSetup fitToHeight="16" fitToWidth="16" horizontalDpi="600" verticalDpi="600" orientation="landscape" paperSize="9" scale="75" r:id="rId2"/>
  <headerFooter alignWithMargins="0">
    <oddFooter>&amp;C &amp;P</oddFooter>
  </headerFooter>
  <rowBreaks count="3" manualBreakCount="3">
    <brk id="208" max="6" man="1"/>
    <brk id="269" max="6" man="1"/>
    <brk id="43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Pospíchalová Petra</cp:lastModifiedBy>
  <cp:lastPrinted>2017-07-19T05:42:57Z</cp:lastPrinted>
  <dcterms:created xsi:type="dcterms:W3CDTF">2006-05-04T05:50:26Z</dcterms:created>
  <dcterms:modified xsi:type="dcterms:W3CDTF">2017-08-30T09:54:25Z</dcterms:modified>
  <cp:category/>
  <cp:version/>
  <cp:contentType/>
  <cp:contentStatus/>
</cp:coreProperties>
</file>