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11520" activeTab="0"/>
  </bookViews>
  <sheets>
    <sheet name="ZK-08-2016-58, př. 2" sheetId="1" r:id="rId1"/>
  </sheets>
  <definedNames>
    <definedName name="_xlnm.Print_Area" localSheetId="0">'ZK-08-2016-58, př. 2'!$A$1:$J$37</definedName>
  </definedNames>
  <calcPr fullCalcOnLoad="1"/>
</workbook>
</file>

<file path=xl/sharedStrings.xml><?xml version="1.0" encoding="utf-8"?>
<sst xmlns="http://schemas.openxmlformats.org/spreadsheetml/2006/main" count="59" uniqueCount="48">
  <si>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</si>
  <si>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</si>
  <si>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</si>
  <si>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</si>
  <si>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</si>
  <si>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</si>
  <si>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</si>
  <si>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</si>
  <si>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</si>
  <si>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</si>
  <si>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</si>
  <si>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</si>
  <si>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</si>
  <si>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zbývá vrátit</t>
  </si>
  <si>
    <t>vlastní podíl</t>
  </si>
  <si>
    <t xml:space="preserve">Celkem                                                                </t>
  </si>
  <si>
    <t>Finanční prostředky kraje převedené na účet MVHB</t>
  </si>
  <si>
    <t>Vlastní podíl spolufinancování MVHB (10%)</t>
  </si>
  <si>
    <t>Vlastní podíl (10%)</t>
  </si>
  <si>
    <t>Neinvestiční náklady</t>
  </si>
  <si>
    <t>Dotace (EU 85%+MMR 5%)</t>
  </si>
  <si>
    <t xml:space="preserve">*  Nezpůsobilé náklady   </t>
  </si>
  <si>
    <t>Vlastní podíl MVHB (10 %) ze způsobilých nákladů</t>
  </si>
  <si>
    <t>Celkové způsobilé náklady v Kč</t>
  </si>
  <si>
    <t>* Nezpůsobilé náklady - náklady související s projektem</t>
  </si>
  <si>
    <t>nezpůsobilé náklady</t>
  </si>
  <si>
    <t>Datum poskytnutí</t>
  </si>
  <si>
    <t>Vrácená část zápůjčky</t>
  </si>
  <si>
    <t xml:space="preserve">Finanční stránka projektu "Porta culturae " </t>
  </si>
  <si>
    <t>Kurzový zisk</t>
  </si>
  <si>
    <t>Obdržené prostředky celkem</t>
  </si>
  <si>
    <t xml:space="preserve">vratka nevyužité půjčky </t>
  </si>
  <si>
    <t>ERDF (85%)</t>
  </si>
  <si>
    <t>MMR (5%)</t>
  </si>
  <si>
    <t>3. platba</t>
  </si>
  <si>
    <t>4. platba</t>
  </si>
  <si>
    <t>5. platba</t>
  </si>
  <si>
    <t>6. platba</t>
  </si>
  <si>
    <t>7. platba</t>
  </si>
  <si>
    <t>8. platba</t>
  </si>
  <si>
    <t>9. platba</t>
  </si>
  <si>
    <t>10. platba</t>
  </si>
  <si>
    <t>11. platba</t>
  </si>
  <si>
    <t>12. platba</t>
  </si>
  <si>
    <t>včetně kurzového zisku</t>
  </si>
  <si>
    <t xml:space="preserve">částečně pokryto kurzovým ziskem  </t>
  </si>
  <si>
    <t>zbývá k pokrytí</t>
  </si>
  <si>
    <t>ZK-08-2016-58,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</si>
</sst>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6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8" fontId="3" fillId="33" borderId="11" xfId="0" applyNumberFormat="1" applyFont="1" applyFill="1" applyBorder="1" applyAlignment="1">
      <alignment/>
    </xf>
    <xf numFmtId="8" fontId="3" fillId="33" borderId="12" xfId="0" applyNumberFormat="1" applyFont="1" applyFill="1" applyBorder="1" applyAlignment="1">
      <alignment/>
    </xf>
    <xf numFmtId="8" fontId="3" fillId="33" borderId="13" xfId="0" applyNumberFormat="1" applyFont="1" applyFill="1" applyBorder="1" applyAlignment="1">
      <alignment/>
    </xf>
    <xf numFmtId="8" fontId="3" fillId="33" borderId="14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8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8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44" fontId="3" fillId="33" borderId="13" xfId="39" applyFont="1" applyFill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39" applyFont="1" applyAlignment="1">
      <alignment/>
    </xf>
    <xf numFmtId="44" fontId="5" fillId="0" borderId="0" xfId="0" applyNumberFormat="1" applyFont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8" fontId="5" fillId="0" borderId="0" xfId="0" applyNumberFormat="1" applyFont="1" applyFill="1" applyBorder="1" applyAlignment="1">
      <alignment horizontal="right"/>
    </xf>
    <xf numFmtId="8" fontId="5" fillId="0" borderId="0" xfId="0" applyNumberFormat="1" applyFont="1" applyAlignment="1">
      <alignment/>
    </xf>
    <xf numFmtId="8" fontId="5" fillId="0" borderId="0" xfId="0" applyNumberFormat="1" applyFont="1" applyAlignment="1">
      <alignment horizontal="center" vertical="center"/>
    </xf>
    <xf numFmtId="6" fontId="5" fillId="0" borderId="0" xfId="0" applyNumberFormat="1" applyFont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4" fontId="3" fillId="0" borderId="23" xfId="0" applyNumberFormat="1" applyFont="1" applyBorder="1" applyAlignment="1">
      <alignment vertical="center"/>
    </xf>
    <xf numFmtId="14" fontId="3" fillId="0" borderId="24" xfId="0" applyNumberFormat="1" applyFont="1" applyBorder="1" applyAlignment="1">
      <alignment/>
    </xf>
    <xf numFmtId="14" fontId="3" fillId="0" borderId="25" xfId="0" applyNumberFormat="1" applyFont="1" applyBorder="1" applyAlignment="1">
      <alignment vertical="center"/>
    </xf>
    <xf numFmtId="14" fontId="3" fillId="0" borderId="26" xfId="0" applyNumberFormat="1" applyFont="1" applyBorder="1" applyAlignment="1">
      <alignment/>
    </xf>
    <xf numFmtId="14" fontId="5" fillId="0" borderId="24" xfId="0" applyNumberFormat="1" applyFont="1" applyFill="1" applyBorder="1" applyAlignment="1">
      <alignment horizontal="center"/>
    </xf>
    <xf numFmtId="8" fontId="5" fillId="0" borderId="24" xfId="0" applyNumberFormat="1" applyFont="1" applyFill="1" applyBorder="1" applyAlignment="1">
      <alignment/>
    </xf>
    <xf numFmtId="14" fontId="5" fillId="0" borderId="26" xfId="0" applyNumberFormat="1" applyFont="1" applyFill="1" applyBorder="1" applyAlignment="1">
      <alignment horizontal="center"/>
    </xf>
    <xf numFmtId="8" fontId="5" fillId="0" borderId="26" xfId="0" applyNumberFormat="1" applyFont="1" applyFill="1" applyBorder="1" applyAlignment="1">
      <alignment/>
    </xf>
    <xf numFmtId="8" fontId="5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8" fontId="5" fillId="0" borderId="0" xfId="0" applyNumberFormat="1" applyFont="1" applyFill="1" applyAlignment="1">
      <alignment vertical="center"/>
    </xf>
    <xf numFmtId="8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66" fontId="5" fillId="0" borderId="24" xfId="0" applyNumberFormat="1" applyFont="1" applyBorder="1" applyAlignment="1">
      <alignment horizontal="center" vertical="center"/>
    </xf>
    <xf numFmtId="166" fontId="5" fillId="0" borderId="26" xfId="0" applyNumberFormat="1" applyFont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8" fontId="5" fillId="0" borderId="27" xfId="0" applyNumberFormat="1" applyFont="1" applyBorder="1" applyAlignment="1">
      <alignment horizontal="center" vertical="center"/>
    </xf>
    <xf numFmtId="8" fontId="5" fillId="0" borderId="28" xfId="0" applyNumberFormat="1" applyFont="1" applyBorder="1" applyAlignment="1">
      <alignment horizontal="center" vertical="center"/>
    </xf>
    <xf numFmtId="8" fontId="5" fillId="0" borderId="24" xfId="0" applyNumberFormat="1" applyFont="1" applyFill="1" applyBorder="1" applyAlignment="1">
      <alignment horizontal="center" vertical="center"/>
    </xf>
    <xf numFmtId="8" fontId="5" fillId="0" borderId="26" xfId="0" applyNumberFormat="1" applyFont="1" applyFill="1" applyBorder="1" applyAlignment="1">
      <alignment horizontal="center" vertical="center"/>
    </xf>
    <xf numFmtId="8" fontId="3" fillId="0" borderId="24" xfId="0" applyNumberFormat="1" applyFont="1" applyFill="1" applyBorder="1" applyAlignment="1">
      <alignment horizontal="center" vertical="center"/>
    </xf>
    <xf numFmtId="8" fontId="3" fillId="0" borderId="2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34" borderId="29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6" fontId="3" fillId="0" borderId="17" xfId="0" applyNumberFormat="1" applyFont="1" applyFill="1" applyBorder="1" applyAlignment="1">
      <alignment horizontal="right" wrapText="1"/>
    </xf>
    <xf numFmtId="0" fontId="5" fillId="0" borderId="33" xfId="0" applyFont="1" applyBorder="1" applyAlignment="1">
      <alignment horizontal="right" wrapText="1"/>
    </xf>
    <xf numFmtId="0" fontId="3" fillId="0" borderId="29" xfId="0" applyFont="1" applyBorder="1" applyAlignment="1">
      <alignment horizontal="center"/>
    </xf>
    <xf numFmtId="0" fontId="5" fillId="0" borderId="3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2" width="25.7109375" style="4" customWidth="1"/>
    <col min="3" max="3" width="29.8515625" style="4" customWidth="1"/>
    <col min="4" max="4" width="25.7109375" style="4" customWidth="1"/>
    <col min="5" max="5" width="27.7109375" style="4" customWidth="1"/>
    <col min="6" max="6" width="27.140625" style="4" customWidth="1"/>
    <col min="7" max="7" width="29.8515625" style="4" customWidth="1"/>
    <col min="8" max="9" width="25.7109375" style="4" customWidth="1"/>
    <col min="10" max="10" width="29.8515625" style="4" customWidth="1"/>
    <col min="11" max="11" width="8.140625" style="4" customWidth="1"/>
    <col min="12" max="12" width="18.421875" style="4" customWidth="1"/>
    <col min="13" max="13" width="11.00390625" style="4" bestFit="1" customWidth="1"/>
    <col min="14" max="16384" width="9.140625" style="4" customWidth="1"/>
  </cols>
  <sheetData>
    <row r="1" ht="21.75" customHeight="1">
      <c r="I1" s="1" t="s">
        <v>47</v>
      </c>
    </row>
    <row r="2" ht="22.5" customHeight="1">
      <c r="I2" s="1" t="s">
        <v>1</v>
      </c>
    </row>
    <row r="3" ht="15" thickBot="1"/>
    <row r="4" spans="1:11" ht="35.25" customHeight="1" thickBot="1">
      <c r="A4" s="72" t="s">
        <v>28</v>
      </c>
      <c r="B4" s="73"/>
      <c r="C4" s="73"/>
      <c r="D4" s="74"/>
      <c r="E4" s="74"/>
      <c r="F4" s="74"/>
      <c r="G4" s="74"/>
      <c r="H4" s="74"/>
      <c r="I4" s="75"/>
      <c r="J4" s="8"/>
      <c r="K4" s="9"/>
    </row>
    <row r="5" spans="1:11" ht="35.25" customHeight="1">
      <c r="A5" s="10"/>
      <c r="B5" s="77" t="s">
        <v>5</v>
      </c>
      <c r="C5" s="78"/>
      <c r="D5" s="78"/>
      <c r="E5" s="77" t="s">
        <v>6</v>
      </c>
      <c r="F5" s="78"/>
      <c r="G5" s="78"/>
      <c r="H5" s="78"/>
      <c r="I5" s="79"/>
      <c r="J5" s="8"/>
      <c r="K5" s="9"/>
    </row>
    <row r="6" spans="1:11" ht="54.75" customHeight="1" thickBot="1">
      <c r="A6" s="42"/>
      <c r="B6" s="43" t="s">
        <v>0</v>
      </c>
      <c r="C6" s="44" t="s">
        <v>26</v>
      </c>
      <c r="D6" s="44" t="s">
        <v>4</v>
      </c>
      <c r="E6" s="43" t="s">
        <v>7</v>
      </c>
      <c r="F6" s="44" t="s">
        <v>23</v>
      </c>
      <c r="G6" s="44" t="s">
        <v>9</v>
      </c>
      <c r="H6" s="44" t="s">
        <v>22</v>
      </c>
      <c r="I6" s="44" t="s">
        <v>21</v>
      </c>
      <c r="J6" s="11"/>
      <c r="K6" s="11"/>
    </row>
    <row r="7" spans="1:12" ht="32.25" customHeight="1" thickTop="1">
      <c r="A7" s="45" t="s">
        <v>2</v>
      </c>
      <c r="B7" s="46" t="s">
        <v>32</v>
      </c>
      <c r="C7" s="49">
        <v>41183</v>
      </c>
      <c r="D7" s="50">
        <v>1160614.21</v>
      </c>
      <c r="E7" s="64">
        <v>40841</v>
      </c>
      <c r="F7" s="68">
        <v>1361589.81</v>
      </c>
      <c r="G7" s="70">
        <v>1362846.22</v>
      </c>
      <c r="H7" s="62">
        <v>136158.98</v>
      </c>
      <c r="I7" s="66">
        <v>1256.41</v>
      </c>
      <c r="J7" s="12"/>
      <c r="K7" s="13"/>
      <c r="L7" s="20"/>
    </row>
    <row r="8" spans="1:12" ht="32.25" customHeight="1" thickBot="1">
      <c r="A8" s="47" t="s">
        <v>3</v>
      </c>
      <c r="B8" s="48" t="s">
        <v>33</v>
      </c>
      <c r="C8" s="51">
        <v>41221</v>
      </c>
      <c r="D8" s="52">
        <v>68504.24</v>
      </c>
      <c r="E8" s="65"/>
      <c r="F8" s="69"/>
      <c r="G8" s="71"/>
      <c r="H8" s="63"/>
      <c r="I8" s="67"/>
      <c r="J8" s="12"/>
      <c r="K8" s="13"/>
      <c r="L8" s="20"/>
    </row>
    <row r="9" spans="1:12" ht="32.25" customHeight="1" thickTop="1">
      <c r="A9" s="45" t="s">
        <v>34</v>
      </c>
      <c r="B9" s="46" t="s">
        <v>32</v>
      </c>
      <c r="C9" s="49">
        <v>41401</v>
      </c>
      <c r="D9" s="50">
        <v>1988997.57</v>
      </c>
      <c r="E9" s="64">
        <v>41029</v>
      </c>
      <c r="F9" s="68">
        <v>2341878.04</v>
      </c>
      <c r="G9" s="70">
        <v>2349048.52</v>
      </c>
      <c r="H9" s="62">
        <v>234187.8</v>
      </c>
      <c r="I9" s="66">
        <v>7170.48</v>
      </c>
      <c r="J9" s="12"/>
      <c r="K9" s="13"/>
      <c r="L9" s="20"/>
    </row>
    <row r="10" spans="1:12" ht="32.25" customHeight="1" thickBot="1">
      <c r="A10" s="47" t="s">
        <v>35</v>
      </c>
      <c r="B10" s="48" t="s">
        <v>33</v>
      </c>
      <c r="C10" s="51">
        <v>41444</v>
      </c>
      <c r="D10" s="52">
        <v>120199.15</v>
      </c>
      <c r="E10" s="65"/>
      <c r="F10" s="69"/>
      <c r="G10" s="71"/>
      <c r="H10" s="63"/>
      <c r="I10" s="67"/>
      <c r="J10" s="12"/>
      <c r="K10" s="13"/>
      <c r="L10" s="20"/>
    </row>
    <row r="11" spans="1:12" ht="32.25" customHeight="1" thickTop="1">
      <c r="A11" s="45" t="s">
        <v>36</v>
      </c>
      <c r="B11" s="46" t="s">
        <v>32</v>
      </c>
      <c r="C11" s="49">
        <v>41724</v>
      </c>
      <c r="D11" s="50">
        <v>2061562.44</v>
      </c>
      <c r="E11" s="64">
        <v>41211</v>
      </c>
      <c r="F11" s="68">
        <v>2337105.12</v>
      </c>
      <c r="G11" s="70">
        <v>2343607.84</v>
      </c>
      <c r="H11" s="62">
        <v>233710.51</v>
      </c>
      <c r="I11" s="66">
        <v>6502.72</v>
      </c>
      <c r="J11" s="12"/>
      <c r="K11" s="13"/>
      <c r="L11" s="20"/>
    </row>
    <row r="12" spans="1:12" ht="32.25" customHeight="1" thickBot="1">
      <c r="A12" s="47" t="s">
        <v>37</v>
      </c>
      <c r="B12" s="48" t="s">
        <v>33</v>
      </c>
      <c r="C12" s="51">
        <v>41612</v>
      </c>
      <c r="D12" s="52">
        <v>116381.37</v>
      </c>
      <c r="E12" s="65"/>
      <c r="F12" s="69"/>
      <c r="G12" s="71"/>
      <c r="H12" s="63"/>
      <c r="I12" s="67"/>
      <c r="J12" s="12"/>
      <c r="K12" s="13"/>
      <c r="L12" s="20"/>
    </row>
    <row r="13" spans="1:12" ht="32.25" customHeight="1" thickTop="1">
      <c r="A13" s="45" t="s">
        <v>38</v>
      </c>
      <c r="B13" s="46" t="s">
        <v>32</v>
      </c>
      <c r="C13" s="49">
        <v>41724</v>
      </c>
      <c r="D13" s="50">
        <v>1118922.02</v>
      </c>
      <c r="E13" s="64">
        <v>41393</v>
      </c>
      <c r="F13" s="68">
        <v>1266816.31</v>
      </c>
      <c r="G13" s="70">
        <v>1278168.27</v>
      </c>
      <c r="H13" s="62">
        <v>126681.63</v>
      </c>
      <c r="I13" s="66">
        <v>11351.96</v>
      </c>
      <c r="J13" s="12"/>
      <c r="K13" s="13"/>
      <c r="L13" s="20"/>
    </row>
    <row r="14" spans="1:12" ht="32.25" customHeight="1" thickBot="1">
      <c r="A14" s="47" t="s">
        <v>39</v>
      </c>
      <c r="B14" s="48" t="s">
        <v>33</v>
      </c>
      <c r="C14" s="51">
        <v>41628</v>
      </c>
      <c r="D14" s="52">
        <v>67245.64</v>
      </c>
      <c r="E14" s="65"/>
      <c r="F14" s="69"/>
      <c r="G14" s="71"/>
      <c r="H14" s="63"/>
      <c r="I14" s="67"/>
      <c r="J14" s="12"/>
      <c r="K14" s="13"/>
      <c r="L14" s="20"/>
    </row>
    <row r="15" spans="1:12" ht="32.25" customHeight="1" thickTop="1">
      <c r="A15" s="45" t="s">
        <v>40</v>
      </c>
      <c r="B15" s="46" t="s">
        <v>32</v>
      </c>
      <c r="C15" s="49">
        <v>41724</v>
      </c>
      <c r="D15" s="50">
        <v>1123086.58</v>
      </c>
      <c r="E15" s="64">
        <v>41480</v>
      </c>
      <c r="F15" s="68">
        <v>1271525.05</v>
      </c>
      <c r="G15" s="70">
        <v>1280232.29</v>
      </c>
      <c r="H15" s="62">
        <v>127152.51</v>
      </c>
      <c r="I15" s="66">
        <v>8707.24</v>
      </c>
      <c r="J15" s="12"/>
      <c r="K15" s="13"/>
      <c r="L15" s="20"/>
    </row>
    <row r="16" spans="1:12" ht="32.25" customHeight="1" thickBot="1">
      <c r="A16" s="47" t="s">
        <v>41</v>
      </c>
      <c r="B16" s="48" t="s">
        <v>33</v>
      </c>
      <c r="C16" s="51">
        <v>41612</v>
      </c>
      <c r="D16" s="52">
        <v>63401.71</v>
      </c>
      <c r="E16" s="65"/>
      <c r="F16" s="69"/>
      <c r="G16" s="71"/>
      <c r="H16" s="63"/>
      <c r="I16" s="67"/>
      <c r="J16" s="12"/>
      <c r="K16" s="13"/>
      <c r="L16" s="20"/>
    </row>
    <row r="17" spans="1:12" ht="32.25" customHeight="1" thickTop="1">
      <c r="A17" s="45" t="s">
        <v>42</v>
      </c>
      <c r="B17" s="46" t="s">
        <v>32</v>
      </c>
      <c r="C17" s="49">
        <v>42366</v>
      </c>
      <c r="D17" s="50">
        <v>3082395.24</v>
      </c>
      <c r="E17" s="64">
        <v>41869</v>
      </c>
      <c r="F17" s="68">
        <v>3780781.77</v>
      </c>
      <c r="G17" s="70">
        <f>3821876.87+10430</f>
        <v>3832306.87</v>
      </c>
      <c r="H17" s="62">
        <v>378078.18</v>
      </c>
      <c r="I17" s="66">
        <f>41095.1+10430</f>
        <v>51525.1</v>
      </c>
      <c r="J17" s="12"/>
      <c r="K17" s="13"/>
      <c r="L17" s="20"/>
    </row>
    <row r="18" spans="1:12" ht="32.25" customHeight="1" thickBot="1">
      <c r="A18" s="47" t="s">
        <v>43</v>
      </c>
      <c r="B18" s="48" t="s">
        <v>33</v>
      </c>
      <c r="C18" s="51">
        <v>42342</v>
      </c>
      <c r="D18" s="52">
        <v>185672.83</v>
      </c>
      <c r="E18" s="65"/>
      <c r="F18" s="69"/>
      <c r="G18" s="71"/>
      <c r="H18" s="63"/>
      <c r="I18" s="67"/>
      <c r="J18" s="12"/>
      <c r="K18" s="13"/>
      <c r="L18" s="20"/>
    </row>
    <row r="19" spans="1:11" ht="36.75" customHeight="1" thickBot="1" thickTop="1">
      <c r="A19" s="14" t="s">
        <v>8</v>
      </c>
      <c r="B19" s="15"/>
      <c r="C19" s="16"/>
      <c r="D19" s="16">
        <f>SUM(D7:D18)</f>
        <v>11156983</v>
      </c>
      <c r="E19" s="15"/>
      <c r="F19" s="16">
        <f>SUM(F7:F18)</f>
        <v>12359696.100000001</v>
      </c>
      <c r="G19" s="16">
        <f>SUM(G7:G18)</f>
        <v>12446210.010000002</v>
      </c>
      <c r="H19" s="32">
        <f>SUM(H7:H18)</f>
        <v>1235969.61</v>
      </c>
      <c r="I19" s="17">
        <f>SUM(I7:I18)</f>
        <v>86513.91</v>
      </c>
      <c r="J19" s="18"/>
      <c r="K19" s="13"/>
    </row>
    <row r="20" spans="1:8" ht="18" customHeight="1">
      <c r="A20" s="19"/>
      <c r="B20" s="19"/>
      <c r="C20" s="19"/>
      <c r="D20" s="53" t="s">
        <v>44</v>
      </c>
      <c r="E20" s="20"/>
      <c r="F20" s="20"/>
      <c r="G20" s="20"/>
      <c r="H20" s="20"/>
    </row>
    <row r="21" spans="1:9" ht="25.5" customHeight="1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13" ht="32.25" customHeight="1" thickBot="1">
      <c r="A22" s="21"/>
      <c r="B22" s="21"/>
      <c r="C22" s="21"/>
      <c r="D22" s="21"/>
      <c r="E22" s="21"/>
      <c r="F22" s="21"/>
      <c r="G22" s="21"/>
      <c r="H22" s="21"/>
      <c r="I22" s="21"/>
      <c r="M22" s="41"/>
    </row>
    <row r="23" spans="2:12" ht="42.75" customHeight="1">
      <c r="B23" s="80" t="s">
        <v>16</v>
      </c>
      <c r="C23" s="81"/>
      <c r="D23" s="22" t="s">
        <v>27</v>
      </c>
      <c r="E23" s="84" t="s">
        <v>17</v>
      </c>
      <c r="F23" s="85"/>
      <c r="G23" s="23" t="s">
        <v>20</v>
      </c>
      <c r="H23" s="38">
        <f>D24-H26</f>
        <v>11123726.49</v>
      </c>
      <c r="I23" s="23"/>
      <c r="J23" s="20"/>
      <c r="L23" s="20"/>
    </row>
    <row r="24" spans="2:9" ht="35.25" customHeight="1" thickBot="1">
      <c r="B24" s="82">
        <v>12500000</v>
      </c>
      <c r="C24" s="83"/>
      <c r="D24" s="24">
        <v>11156983</v>
      </c>
      <c r="E24" s="25" t="s">
        <v>19</v>
      </c>
      <c r="F24" s="36">
        <f>H19</f>
        <v>1235969.61</v>
      </c>
      <c r="G24" s="26" t="s">
        <v>18</v>
      </c>
      <c r="H24" s="27">
        <f>H19</f>
        <v>1235969.61</v>
      </c>
      <c r="I24" s="33"/>
    </row>
    <row r="25" spans="5:12" ht="29.25" customHeight="1" thickBot="1">
      <c r="E25" s="30" t="s">
        <v>15</v>
      </c>
      <c r="F25" s="37">
        <f>H19</f>
        <v>1235969.61</v>
      </c>
      <c r="G25" s="28" t="s">
        <v>10</v>
      </c>
      <c r="H25" s="29">
        <f>SUM(H23:H24)</f>
        <v>12359696.1</v>
      </c>
      <c r="I25" s="29"/>
      <c r="L25" s="20"/>
    </row>
    <row r="26" spans="7:9" ht="32.25" customHeight="1">
      <c r="G26" s="4" t="s">
        <v>29</v>
      </c>
      <c r="H26" s="38">
        <v>33256.51</v>
      </c>
      <c r="I26" s="29"/>
    </row>
    <row r="27" spans="7:8" ht="36" customHeight="1">
      <c r="G27" s="4" t="s">
        <v>30</v>
      </c>
      <c r="H27" s="20">
        <f>H26+H25</f>
        <v>12392952.61</v>
      </c>
    </row>
    <row r="28" spans="3:9" ht="32.25" customHeight="1">
      <c r="C28" s="54" t="s">
        <v>13</v>
      </c>
      <c r="D28" s="55">
        <f>B24-D24</f>
        <v>1343017</v>
      </c>
      <c r="E28" s="39"/>
      <c r="F28" s="20"/>
      <c r="G28" s="28" t="s">
        <v>11</v>
      </c>
      <c r="H28" s="29">
        <f>G19</f>
        <v>12446210.010000002</v>
      </c>
      <c r="I28" s="20"/>
    </row>
    <row r="29" spans="2:9" ht="32.25" customHeight="1">
      <c r="B29" s="5"/>
      <c r="C29" s="56" t="s">
        <v>14</v>
      </c>
      <c r="D29" s="57">
        <f>H24</f>
        <v>1235969.61</v>
      </c>
      <c r="E29" s="40"/>
      <c r="F29" s="3"/>
      <c r="G29" s="4" t="s">
        <v>12</v>
      </c>
      <c r="H29" s="20">
        <f>H28-H25</f>
        <v>86513.91000000201</v>
      </c>
      <c r="I29" s="20"/>
    </row>
    <row r="30" spans="2:4" ht="32.25" customHeight="1">
      <c r="B30" s="5"/>
      <c r="C30" s="56" t="s">
        <v>25</v>
      </c>
      <c r="D30" s="58">
        <f>I19</f>
        <v>86513.91</v>
      </c>
    </row>
    <row r="31" spans="1:8" ht="32.25" customHeight="1">
      <c r="A31" s="2"/>
      <c r="B31" s="6"/>
      <c r="C31" s="56" t="s">
        <v>31</v>
      </c>
      <c r="D31" s="61">
        <f>D28-D29-D30</f>
        <v>20533.479999999894</v>
      </c>
      <c r="E31" s="34"/>
      <c r="H31" s="20"/>
    </row>
    <row r="32" spans="1:8" ht="32.25" customHeight="1">
      <c r="A32" s="2"/>
      <c r="B32" s="6"/>
      <c r="C32" s="56"/>
      <c r="D32" s="56"/>
      <c r="E32" s="34"/>
      <c r="F32" s="3"/>
      <c r="G32" s="31"/>
      <c r="H32" s="20"/>
    </row>
    <row r="33" spans="2:8" ht="31.5" customHeight="1">
      <c r="B33" s="5"/>
      <c r="C33" s="59" t="s">
        <v>25</v>
      </c>
      <c r="D33" s="55">
        <v>86513.91</v>
      </c>
      <c r="E33" s="35"/>
      <c r="F33" s="3"/>
      <c r="H33" s="20"/>
    </row>
    <row r="34" spans="2:6" ht="30.75" customHeight="1">
      <c r="B34" s="19"/>
      <c r="C34" s="60" t="s">
        <v>45</v>
      </c>
      <c r="D34" s="58">
        <v>33256.51</v>
      </c>
      <c r="F34" s="3"/>
    </row>
    <row r="35" spans="2:6" ht="23.25" customHeight="1">
      <c r="B35" s="7"/>
      <c r="C35" s="59" t="s">
        <v>46</v>
      </c>
      <c r="D35" s="55">
        <f>D33-D34</f>
        <v>53257.4</v>
      </c>
      <c r="F35" s="3"/>
    </row>
    <row r="37" ht="14.25">
      <c r="B37" s="3"/>
    </row>
    <row r="38" spans="1:3" ht="15">
      <c r="A38" s="31"/>
      <c r="B38" s="26"/>
      <c r="C38" s="28"/>
    </row>
  </sheetData>
  <sheetProtection/>
  <mergeCells count="37">
    <mergeCell ref="I11:I12"/>
    <mergeCell ref="E17:E18"/>
    <mergeCell ref="F17:F18"/>
    <mergeCell ref="G17:G18"/>
    <mergeCell ref="H17:H18"/>
    <mergeCell ref="I17:I18"/>
    <mergeCell ref="E13:E14"/>
    <mergeCell ref="F13:F14"/>
    <mergeCell ref="G13:G14"/>
    <mergeCell ref="H13:H14"/>
    <mergeCell ref="B23:C23"/>
    <mergeCell ref="B24:C24"/>
    <mergeCell ref="E23:F23"/>
    <mergeCell ref="E15:E16"/>
    <mergeCell ref="F15:F16"/>
    <mergeCell ref="G15:G16"/>
    <mergeCell ref="H15:H16"/>
    <mergeCell ref="A4:I4"/>
    <mergeCell ref="A21:I21"/>
    <mergeCell ref="B5:D5"/>
    <mergeCell ref="E5:I5"/>
    <mergeCell ref="F7:F8"/>
    <mergeCell ref="G7:G8"/>
    <mergeCell ref="F9:F10"/>
    <mergeCell ref="G9:G10"/>
    <mergeCell ref="H9:H10"/>
    <mergeCell ref="I9:I10"/>
    <mergeCell ref="H7:H8"/>
    <mergeCell ref="E9:E10"/>
    <mergeCell ref="I15:I16"/>
    <mergeCell ref="E11:E12"/>
    <mergeCell ref="I7:I8"/>
    <mergeCell ref="E7:E8"/>
    <mergeCell ref="I13:I14"/>
    <mergeCell ref="F11:F12"/>
    <mergeCell ref="G11:G12"/>
    <mergeCell ref="H11:H1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2016-12-07T13:58:37Z</cp:lastPrinted>
  <dcterms:created xsi:type="dcterms:W3CDTF">2011-04-18T10:50:40Z</dcterms:created>
  <dcterms:modified xsi:type="dcterms:W3CDTF">2016-12-07T13:58:42Z</dcterms:modified>
  <cp:category/>
  <cp:version/>
  <cp:contentType/>
  <cp:contentStatus/>
</cp:coreProperties>
</file>