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2" windowWidth="15576" windowHeight="9756" activeTab="0"/>
  </bookViews>
  <sheets>
    <sheet name="ZK-02-2016-78, př. 3" sheetId="1" r:id="rId1"/>
  </sheets>
  <definedNames/>
  <calcPr fullCalcOnLoad="1"/>
</workbook>
</file>

<file path=xl/sharedStrings.xml><?xml version="1.0" encoding="utf-8"?>
<sst xmlns="http://schemas.openxmlformats.org/spreadsheetml/2006/main" count="289" uniqueCount="245">
  <si>
    <t>Název akce</t>
  </si>
  <si>
    <t>Celkový rozpočet akce v Kč</t>
  </si>
  <si>
    <t>Výše dotace kraje v Kč</t>
  </si>
  <si>
    <t>Podíl žadatele v Kč</t>
  </si>
  <si>
    <t>Výše dotace kraje v %</t>
  </si>
  <si>
    <t>Podíl žadatele v %</t>
  </si>
  <si>
    <t>Podíl žadatele v % po přepočtu koeficientem</t>
  </si>
  <si>
    <t>koeficient</t>
  </si>
  <si>
    <t>Max. dotace dle obyvatel</t>
  </si>
  <si>
    <t>Požadovaná dotace</t>
  </si>
  <si>
    <t>Adresa</t>
  </si>
  <si>
    <t>IČO</t>
  </si>
  <si>
    <t>nárok 10 % na občerstvení</t>
  </si>
  <si>
    <t>požadují na občerstvení</t>
  </si>
  <si>
    <t>Obec/Město/ Městys</t>
  </si>
  <si>
    <t>nárok 10% na upomín. předměty</t>
  </si>
  <si>
    <t>Požadují na upomín. předměty</t>
  </si>
  <si>
    <t>Kámen</t>
  </si>
  <si>
    <t>Počet obyv. k 1. 1. 2014</t>
  </si>
  <si>
    <t>Obec Kámen, Kámen 53, 582 42 Kámen</t>
  </si>
  <si>
    <t>Obec Putimov, Putimov 47, 393 01 Pelhřimov</t>
  </si>
  <si>
    <t>Obec Nová Ves u Světlé, Nová Ves u Světlé 5, 582 91</t>
  </si>
  <si>
    <t>Obec Michalovice, Michalovice 33, 580 01</t>
  </si>
  <si>
    <t>Dotace v roce 2014</t>
  </si>
  <si>
    <t>ne</t>
  </si>
  <si>
    <t>Obec Hodice, Hodice 48, 589 01 Třešť</t>
  </si>
  <si>
    <t xml:space="preserve">Obec Naloučany, Naloučany 29, 675 71 Náměšť nad Oslvou </t>
  </si>
  <si>
    <t>Obec Švábov, Švábov 37, 588 51 Batelov</t>
  </si>
  <si>
    <t>Obec Nová Ves u Světlé, Nová Ves u Nového Města na Moravě, Nová Ves u Nového Města na Moravě 104, 592 31</t>
  </si>
  <si>
    <t>Obec Dolní Libochová, 592 53 Strážek</t>
  </si>
  <si>
    <t>Město Žďár nad Sázavou, Žižkova 227/1, 591 31 Žďár nad Sázavou</t>
  </si>
  <si>
    <t>Obec Pavlínov, Pavlínov 100, 594 01 Velké Meziříčí</t>
  </si>
  <si>
    <t>Obec Pyšel, Pyšel 120, 675 71 Náměšť nad Oslavou</t>
  </si>
  <si>
    <t>Obec Jakubov u Moravských Budějovic, Jakubov u Moravských Budějovic 155, 67544 Lesonice</t>
  </si>
  <si>
    <t>Obec Černá, Černá 87, 594 42 Měřín</t>
  </si>
  <si>
    <t>Obec Pohled, Revoluční 39, 582 21 Pohled</t>
  </si>
  <si>
    <t>Obec Rohozná 113, 588 44 Rohozná u Jihlavy</t>
  </si>
  <si>
    <t>Obec Libkova Voda, Libkova Voda 61, 394 62 Libkova Voda</t>
  </si>
  <si>
    <t>Kamenice nad Lipou</t>
  </si>
  <si>
    <t>Město Kamenice nad Lipouu, Náměstí Čsl. armády čp. 52, 394 81 Kamenice nad Lipou</t>
  </si>
  <si>
    <t>Obec Ruda, Ruda 32, 594 01 Velké Meziříčí</t>
  </si>
  <si>
    <t>Obec Tři Studně, Tři Studně 25, 592 04 Fryšava pod Žákovou horou</t>
  </si>
  <si>
    <t>Obec Čechočovice, Čechočovice 79, 675 22 Stařeč</t>
  </si>
  <si>
    <t>Obec Hroznatín, Hraoznatín 4, 675 05 Hroznatín</t>
  </si>
  <si>
    <t>Obec Lesonice, Lesonice 117, 675 44 Lesonice</t>
  </si>
  <si>
    <t>Obec Onšov, Onšov 10, 395 01 Pacov</t>
  </si>
  <si>
    <t>Obec Blízkov, Blízkov 79, 594 42 Blízkov</t>
  </si>
  <si>
    <t>Obec Radostín nad Oslavou, Radostín nad Oslavou 223, 594 44 Radostín nad Oslavou</t>
  </si>
  <si>
    <t>Obec Nová Ves, Nová Ves 11, 675 21 Nová Ves</t>
  </si>
  <si>
    <t>Obec Přeckov, Přeckov 5, 675 05 Rudíkov</t>
  </si>
  <si>
    <t>Obec Horní Heřmanice, Horní Heřmanice 13, 675 05 Rudíkov</t>
  </si>
  <si>
    <t>Obec Číhalín, Číhalín 68, 675 07 Čechtín</t>
  </si>
  <si>
    <t>Chotěboř</t>
  </si>
  <si>
    <t>Obec Hodov, Hodov 54, 675 04 Hodov</t>
  </si>
  <si>
    <t>Obec Lesná, Lesná 54, 675 26 Želetava</t>
  </si>
  <si>
    <t>Městys Božejov, Božejov 111, 394 61 Božejov</t>
  </si>
  <si>
    <t>Obec Ústí, Ústí 88, 588 42 Větrný Jeníkov</t>
  </si>
  <si>
    <t>Obec Hybrálec, Hybrálec 69, 586 01 Jihlava</t>
  </si>
  <si>
    <t>Obec Chlum, Chlum 38, 675 07 Čechtín</t>
  </si>
  <si>
    <t>Obec Lípa, Lípa 93, 582 57 Lípa</t>
  </si>
  <si>
    <t>ano</t>
  </si>
  <si>
    <t>Město Horní Cerekev, Náměstí T.G.Masaryka 41, 394 03 Horní Cerekev</t>
  </si>
  <si>
    <t>Obec Bohdalec, Bohdalec 101, 592 55 Bobrová</t>
  </si>
  <si>
    <t>Obec Víska, Víska 50, 583 01 Chotěboř</t>
  </si>
  <si>
    <t>Obec Nové Syrovice, Nové Syrovice 32, 675 41 Nové Syrovice</t>
  </si>
  <si>
    <t>Obec Kadov, Kadov 51, 592 03 Sněžné</t>
  </si>
  <si>
    <t>Obec Malá Losenice, Malá Losenice 30, 592 11 Velká Losenice</t>
  </si>
  <si>
    <t>Poř. č.</t>
  </si>
  <si>
    <t>CELKEM</t>
  </si>
  <si>
    <t>Horní Krupá</t>
  </si>
  <si>
    <t>Urbanov</t>
  </si>
  <si>
    <t>00286788</t>
  </si>
  <si>
    <t>Udělení znaku a praporu</t>
  </si>
  <si>
    <t>Obyčtov</t>
  </si>
  <si>
    <t>Litohoř</t>
  </si>
  <si>
    <t>Bobrůvka</t>
  </si>
  <si>
    <t>00378062</t>
  </si>
  <si>
    <t>Setkání rodáků 2016</t>
  </si>
  <si>
    <t>Častohostice</t>
  </si>
  <si>
    <t>60419466</t>
  </si>
  <si>
    <t>Setkání rodáků a přátel obce</t>
  </si>
  <si>
    <t>00546739</t>
  </si>
  <si>
    <t>675 let od první zmínky o obci Obyčtov a sraz rodáků</t>
  </si>
  <si>
    <t>Řečice</t>
  </si>
  <si>
    <t>00295353</t>
  </si>
  <si>
    <t>Výročí 650 let od založení obce a setkání rodáků</t>
  </si>
  <si>
    <t>00545376</t>
  </si>
  <si>
    <t>110. výročí založení SDH Bobrůvka</t>
  </si>
  <si>
    <t>Oslavy 730 let od založení obce spojené s představením a svěcením znaku a vlajky</t>
  </si>
  <si>
    <t>Rokytnice nad Rokytnou</t>
  </si>
  <si>
    <t>00290360</t>
  </si>
  <si>
    <t>Oslavy 130. výročí založení SDH Rokytnice nad Rokytnou</t>
  </si>
  <si>
    <t>Bačice</t>
  </si>
  <si>
    <t>00375365</t>
  </si>
  <si>
    <t>Oslava 80 let založení SDH Bačice</t>
  </si>
  <si>
    <t>Cidlina</t>
  </si>
  <si>
    <t>60418541</t>
  </si>
  <si>
    <t>Setkání rodáků obce Cidlina a 80. výročí založení SDH Cidlina</t>
  </si>
  <si>
    <t>Skorotice</t>
  </si>
  <si>
    <t>48895636</t>
  </si>
  <si>
    <t>2. setkání rodáků, pamětníků a přátel Chlébského</t>
  </si>
  <si>
    <t>Bohušice</t>
  </si>
  <si>
    <t>00376078</t>
  </si>
  <si>
    <t>Setkání rodáků u příležitosti výročí založení SDH</t>
  </si>
  <si>
    <t>Rozsochy</t>
  </si>
  <si>
    <t>00295311</t>
  </si>
  <si>
    <t>Výročí 120 let od založení SDH Rozsochy</t>
  </si>
  <si>
    <t>Nová Cerekev</t>
  </si>
  <si>
    <t>00248720</t>
  </si>
  <si>
    <t>Setkání rodáků obce Proseč-Obořiště</t>
  </si>
  <si>
    <t>Havlíčkova Borová</t>
  </si>
  <si>
    <t>00267431</t>
  </si>
  <si>
    <t>Oslava výročí Karla Havlíčka Borovského a znovu udělení titulu městyse</t>
  </si>
  <si>
    <t>Oslava výročí 120-ti let založení Sboru dobrovolných hasičů</t>
  </si>
  <si>
    <t>Čikov</t>
  </si>
  <si>
    <t>00376809</t>
  </si>
  <si>
    <t>Škrdlovice</t>
  </si>
  <si>
    <t>00295540</t>
  </si>
  <si>
    <t xml:space="preserve">Oslava 130. výročí založení Sboru dobrovolných hasičů ve Škrdlovicích </t>
  </si>
  <si>
    <t>Kamenice</t>
  </si>
  <si>
    <t>Kouty</t>
  </si>
  <si>
    <t>Dudín</t>
  </si>
  <si>
    <t>00488623</t>
  </si>
  <si>
    <t>Petrovice</t>
  </si>
  <si>
    <t>Opatov</t>
  </si>
  <si>
    <t>Pálovice</t>
  </si>
  <si>
    <t>Zhořec</t>
  </si>
  <si>
    <t>Lučice</t>
  </si>
  <si>
    <t>Bořetín</t>
  </si>
  <si>
    <t>Komorovice</t>
  </si>
  <si>
    <t>Zadní Zhořec</t>
  </si>
  <si>
    <t>Ždánice</t>
  </si>
  <si>
    <t>Martínkov</t>
  </si>
  <si>
    <t>Kojetín</t>
  </si>
  <si>
    <t>Jimramov</t>
  </si>
  <si>
    <t>Slavičky</t>
  </si>
  <si>
    <t>Ocmanice</t>
  </si>
  <si>
    <t>Studnice</t>
  </si>
  <si>
    <t>Stropešín</t>
  </si>
  <si>
    <t>Věžnice</t>
  </si>
  <si>
    <t>Podolí</t>
  </si>
  <si>
    <t>Kuklík</t>
  </si>
  <si>
    <t>Okříšky</t>
  </si>
  <si>
    <t>Česká Bělá</t>
  </si>
  <si>
    <t>Radostín</t>
  </si>
  <si>
    <t>Velké Janovice</t>
  </si>
  <si>
    <t>Pošná</t>
  </si>
  <si>
    <t>Jiřice</t>
  </si>
  <si>
    <t>00378470</t>
  </si>
  <si>
    <t>00290068</t>
  </si>
  <si>
    <t>První sraz rodáků městyse Opatov</t>
  </si>
  <si>
    <t>00378321</t>
  </si>
  <si>
    <t>Sraz rodáků Pálovice</t>
  </si>
  <si>
    <t>00248371</t>
  </si>
  <si>
    <t>700. výročí založení obce Kámen</t>
  </si>
  <si>
    <t>ŘEHOŘOV - 7. století, 7 písmen - setkání rodáků v Řehořově a připomenutí 635 let od první zmínky</t>
  </si>
  <si>
    <t>00584070</t>
  </si>
  <si>
    <t>Oslava výročí 700 let od první zmínky o obci 1316 - 2016</t>
  </si>
  <si>
    <t>00267830</t>
  </si>
  <si>
    <t xml:space="preserve">Sraz rodáků </t>
  </si>
  <si>
    <t>00476439</t>
  </si>
  <si>
    <t>Sraz rodáků obce Bořetín</t>
  </si>
  <si>
    <t>00248436</t>
  </si>
  <si>
    <t>Žehnání obecních symbolů Komorovice</t>
  </si>
  <si>
    <t>00599956</t>
  </si>
  <si>
    <t>Oslavy výročí 550let od první zmínky o obci</t>
  </si>
  <si>
    <t>00842176</t>
  </si>
  <si>
    <t>00378151</t>
  </si>
  <si>
    <t>3. setkání rodáků, přátel a občanů Martínkova</t>
  </si>
  <si>
    <t>00267651</t>
  </si>
  <si>
    <t>Setkání rodáků</t>
  </si>
  <si>
    <t>00294471</t>
  </si>
  <si>
    <t>Oslava 170. výročí narození Jana Karafiáta</t>
  </si>
  <si>
    <t>00378607</t>
  </si>
  <si>
    <t>80. let založení SDH Okrašovice, Slavičky</t>
  </si>
  <si>
    <t>00378267</t>
  </si>
  <si>
    <t>00378631</t>
  </si>
  <si>
    <t>Oslavy 90. výročí založení Sboru dobrovolných hasičů Studnice</t>
  </si>
  <si>
    <t>44065507</t>
  </si>
  <si>
    <t>Udělení praporu a znaku obce</t>
  </si>
  <si>
    <t>00268461</t>
  </si>
  <si>
    <t>Obecní slavnosti - oslava 660 let od první písemné zmínky o místní části Horní Věžnice</t>
  </si>
  <si>
    <t>00599689</t>
  </si>
  <si>
    <t>Oslava 80. výročí založení SDH obce Podolí</t>
  </si>
  <si>
    <t>00599514</t>
  </si>
  <si>
    <t>Oslava 80. výročí založení Sboru dobrovolných hasičů Kuklík</t>
  </si>
  <si>
    <t>00290050</t>
  </si>
  <si>
    <t xml:space="preserve">Oslava 645. výročí první písemné zmínky o Okříškách </t>
  </si>
  <si>
    <t>00267279</t>
  </si>
  <si>
    <t>Oslavy k příležitosti udělení praporu a znaku</t>
  </si>
  <si>
    <t>00531847</t>
  </si>
  <si>
    <t>Oslava 125 let SDH Radostín</t>
  </si>
  <si>
    <t>00840637</t>
  </si>
  <si>
    <t>Oslava 80. výročí od založení Sboru dobrovolných hasičů v obci Velké Janovice</t>
  </si>
  <si>
    <t>00248886</t>
  </si>
  <si>
    <t>Oslava 120 let založení SDH</t>
  </si>
  <si>
    <t>00248355</t>
  </si>
  <si>
    <t xml:space="preserve">XI. setkání rodáků v Jiřicích </t>
  </si>
  <si>
    <t>Stonařov</t>
  </si>
  <si>
    <t>00286656</t>
  </si>
  <si>
    <t>40. výročí založení Divadelního souboru Stonařov (1976 - 2015)</t>
  </si>
  <si>
    <t>Javorek</t>
  </si>
  <si>
    <t>00599441</t>
  </si>
  <si>
    <t>Setkání rodáků obce Javorek</t>
  </si>
  <si>
    <t>Herálec</t>
  </si>
  <si>
    <t>00267457</t>
  </si>
  <si>
    <t>Oslavy 790 let založení obce Herálec</t>
  </si>
  <si>
    <t>Vyskytná</t>
  </si>
  <si>
    <t>00249416</t>
  </si>
  <si>
    <t>Setkání rodáků ve Vyskytné 2016</t>
  </si>
  <si>
    <t>Dukovany</t>
  </si>
  <si>
    <t>Dlouhá Ves</t>
  </si>
  <si>
    <t>Rovečné</t>
  </si>
  <si>
    <t>Leškovice</t>
  </si>
  <si>
    <t>Mezilesí</t>
  </si>
  <si>
    <t>Vysoké Studnice</t>
  </si>
  <si>
    <t>Jemnice</t>
  </si>
  <si>
    <t>Vilémovice</t>
  </si>
  <si>
    <t>00289329</t>
  </si>
  <si>
    <t>Setkání rodáků z obcí Lipňany, Skryje a Heřmanice</t>
  </si>
  <si>
    <t>00267309</t>
  </si>
  <si>
    <t>Oslavy 760 let obce Dlouhá Ves</t>
  </si>
  <si>
    <t>00295281</t>
  </si>
  <si>
    <t>Sraz rodáků a přátel obce Rovečné</t>
  </si>
  <si>
    <t>00579947</t>
  </si>
  <si>
    <t>Výročí 80 let od založení Sboru dobrovolných hasičů v obci</t>
  </si>
  <si>
    <t>00248380</t>
  </si>
  <si>
    <t>00248631</t>
  </si>
  <si>
    <t>Setkání rodáků a přátel obce při příležitosti oslavy 80 let založení SDH</t>
  </si>
  <si>
    <t>42634610</t>
  </si>
  <si>
    <t>00289531</t>
  </si>
  <si>
    <t>Oslavy 120 let železnice Jemnice - Moravské Budějovice</t>
  </si>
  <si>
    <t>00268488</t>
  </si>
  <si>
    <t>Setkání rodáků, občanů a přátel obce Vilémovice</t>
  </si>
  <si>
    <t>00267538</t>
  </si>
  <si>
    <t>Oslavy výročí města k příležitosti 685. let od udělení městských práv</t>
  </si>
  <si>
    <t>00289655</t>
  </si>
  <si>
    <t>Setkání rodáků obce Kouty</t>
  </si>
  <si>
    <t>Oslavy k 20. výročí udělení městského znaku a praporu městu Kamenice nad Lipou</t>
  </si>
  <si>
    <t>Oslava 120 let založení SDH Ždánice a vysvěcení hasičského praporu</t>
  </si>
  <si>
    <t xml:space="preserve">Oslava 650 let od první zmínky o obci Ocmanice v zemských deskách brněnských </t>
  </si>
  <si>
    <t>počet stran: 4</t>
  </si>
  <si>
    <t>Oslavy výročí 80. let založení SDH v obci Petrovice</t>
  </si>
  <si>
    <t>Seznam žádostí dle Zásad Zastupitelstva Kraje Vysočina pro poskytování dotací na podporu společenských a kulturních aktivit obcí Kraje Vysočina souvisejících s oslavami či připomenutím významých výročí obcí - seřazených dle koeficientu</t>
  </si>
  <si>
    <t>ZK-02-2016-78,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</si>
</sst>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right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right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right"/>
    </xf>
    <xf numFmtId="0" fontId="0" fillId="33" borderId="34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0" fillId="33" borderId="29" xfId="0" applyFill="1" applyBorder="1" applyAlignment="1">
      <alignment wrapText="1"/>
    </xf>
    <xf numFmtId="49" fontId="0" fillId="33" borderId="29" xfId="0" applyNumberFormat="1" applyFill="1" applyBorder="1" applyAlignment="1">
      <alignment horizontal="right"/>
    </xf>
    <xf numFmtId="3" fontId="0" fillId="33" borderId="29" xfId="0" applyNumberForma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0" fontId="0" fillId="33" borderId="29" xfId="0" applyFill="1" applyBorder="1" applyAlignment="1">
      <alignment/>
    </xf>
    <xf numFmtId="2" fontId="0" fillId="33" borderId="29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right"/>
    </xf>
    <xf numFmtId="2" fontId="0" fillId="0" borderId="30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3" borderId="38" xfId="0" applyFill="1" applyBorder="1" applyAlignment="1">
      <alignment wrapText="1"/>
    </xf>
    <xf numFmtId="49" fontId="0" fillId="0" borderId="38" xfId="0" applyNumberFormat="1" applyFill="1" applyBorder="1" applyAlignment="1">
      <alignment horizontal="right"/>
    </xf>
    <xf numFmtId="49" fontId="0" fillId="33" borderId="38" xfId="0" applyNumberFormat="1" applyFill="1" applyBorder="1" applyAlignment="1">
      <alignment horizontal="right"/>
    </xf>
    <xf numFmtId="3" fontId="0" fillId="33" borderId="38" xfId="0" applyNumberFormat="1" applyFill="1" applyBorder="1" applyAlignment="1">
      <alignment/>
    </xf>
    <xf numFmtId="2" fontId="0" fillId="33" borderId="38" xfId="0" applyNumberFormat="1" applyFill="1" applyBorder="1" applyAlignment="1">
      <alignment/>
    </xf>
    <xf numFmtId="2" fontId="0" fillId="0" borderId="39" xfId="0" applyNumberForma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/>
    </xf>
    <xf numFmtId="0" fontId="0" fillId="33" borderId="3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8" xfId="0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" fillId="0" borderId="40" xfId="0" applyFont="1" applyFill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3.8515625" style="20" customWidth="1"/>
    <col min="2" max="2" width="12.28125" style="20" customWidth="1"/>
    <col min="3" max="3" width="4.00390625" style="20" hidden="1" customWidth="1"/>
    <col min="4" max="4" width="9.140625" style="20" customWidth="1"/>
    <col min="5" max="5" width="51.7109375" style="20" customWidth="1"/>
    <col min="6" max="8" width="9.140625" style="20" customWidth="1"/>
    <col min="9" max="10" width="6.421875" style="20" customWidth="1"/>
    <col min="11" max="11" width="5.140625" style="20" customWidth="1"/>
    <col min="12" max="12" width="12.7109375" style="20" customWidth="1"/>
    <col min="13" max="13" width="6.421875" style="20" hidden="1" customWidth="1"/>
    <col min="14" max="14" width="8.140625" style="20" hidden="1" customWidth="1"/>
    <col min="15" max="15" width="7.7109375" style="20" hidden="1" customWidth="1"/>
    <col min="16" max="16" width="6.421875" style="20" hidden="1" customWidth="1"/>
    <col min="17" max="17" width="7.7109375" style="20" hidden="1" customWidth="1"/>
    <col min="18" max="19" width="0" style="20" hidden="1" customWidth="1"/>
    <col min="20" max="20" width="5.57421875" style="20" hidden="1" customWidth="1"/>
    <col min="21" max="21" width="0" style="20" hidden="1" customWidth="1"/>
    <col min="22" max="16384" width="9.140625" style="20" customWidth="1"/>
  </cols>
  <sheetData>
    <row r="2" spans="10:12" ht="15">
      <c r="J2" s="38"/>
      <c r="K2" s="94"/>
      <c r="L2" s="95" t="s">
        <v>244</v>
      </c>
    </row>
    <row r="3" spans="10:12" ht="15">
      <c r="J3" s="38"/>
      <c r="K3" s="38"/>
      <c r="L3" s="95" t="s">
        <v>241</v>
      </c>
    </row>
    <row r="4" spans="13:19" ht="11.25" customHeight="1">
      <c r="M4" s="18"/>
      <c r="N4" s="18"/>
      <c r="O4" s="18"/>
      <c r="P4" s="18"/>
      <c r="Q4" s="18"/>
      <c r="R4" s="18"/>
      <c r="S4" s="18"/>
    </row>
    <row r="5" spans="1:12" ht="31.5" customHeight="1">
      <c r="A5" s="96" t="s">
        <v>243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ht="18.75" customHeight="1" thickBot="1"/>
    <row r="7" spans="1:12" ht="78" customHeight="1" thickBot="1">
      <c r="A7" s="26" t="s">
        <v>67</v>
      </c>
      <c r="B7" s="6" t="s">
        <v>14</v>
      </c>
      <c r="C7" s="19" t="s">
        <v>11</v>
      </c>
      <c r="D7" s="19" t="s">
        <v>11</v>
      </c>
      <c r="E7" s="6" t="s">
        <v>0</v>
      </c>
      <c r="F7" s="7" t="s">
        <v>1</v>
      </c>
      <c r="G7" s="7" t="s">
        <v>2</v>
      </c>
      <c r="H7" s="7" t="s">
        <v>3</v>
      </c>
      <c r="I7" s="5" t="s">
        <v>4</v>
      </c>
      <c r="J7" s="5" t="s">
        <v>5</v>
      </c>
      <c r="K7" s="6" t="s">
        <v>7</v>
      </c>
      <c r="L7" s="17" t="s">
        <v>6</v>
      </c>
    </row>
    <row r="8" spans="1:23" ht="25.5" customHeight="1">
      <c r="A8" s="39">
        <v>1</v>
      </c>
      <c r="B8" s="11" t="s">
        <v>98</v>
      </c>
      <c r="C8" s="32"/>
      <c r="D8" s="12" t="s">
        <v>99</v>
      </c>
      <c r="E8" s="62" t="s">
        <v>100</v>
      </c>
      <c r="F8" s="13">
        <v>97356</v>
      </c>
      <c r="G8" s="13">
        <v>13600</v>
      </c>
      <c r="H8" s="13">
        <f aca="true" t="shared" si="0" ref="H8:H22">F8-G8</f>
        <v>83756</v>
      </c>
      <c r="I8" s="14">
        <f aca="true" t="shared" si="1" ref="I8:I47">G8/F8*100</f>
        <v>13.969349603516989</v>
      </c>
      <c r="J8" s="14">
        <f aca="true" t="shared" si="2" ref="J8:J52">H8/F8*100</f>
        <v>86.03065039648301</v>
      </c>
      <c r="K8" s="15">
        <v>1</v>
      </c>
      <c r="L8" s="27">
        <v>86.03065039648301</v>
      </c>
      <c r="M8" s="30" t="s">
        <v>18</v>
      </c>
      <c r="N8" s="28" t="s">
        <v>12</v>
      </c>
      <c r="O8" s="29" t="s">
        <v>13</v>
      </c>
      <c r="P8" s="29" t="s">
        <v>15</v>
      </c>
      <c r="Q8" s="29" t="s">
        <v>16</v>
      </c>
      <c r="R8" s="28" t="s">
        <v>8</v>
      </c>
      <c r="S8" s="28" t="s">
        <v>9</v>
      </c>
      <c r="T8" s="31" t="s">
        <v>23</v>
      </c>
      <c r="U8" s="10" t="s">
        <v>10</v>
      </c>
      <c r="W8" s="90"/>
    </row>
    <row r="9" spans="1:23" ht="25.5" customHeight="1">
      <c r="A9" s="39">
        <v>2</v>
      </c>
      <c r="B9" s="11" t="s">
        <v>137</v>
      </c>
      <c r="C9" s="36"/>
      <c r="D9" s="12" t="s">
        <v>176</v>
      </c>
      <c r="E9" s="62" t="s">
        <v>177</v>
      </c>
      <c r="F9" s="13">
        <v>94650</v>
      </c>
      <c r="G9" s="13">
        <v>14100</v>
      </c>
      <c r="H9" s="13">
        <f t="shared" si="0"/>
        <v>80550</v>
      </c>
      <c r="I9" s="14">
        <f t="shared" si="1"/>
        <v>14.896988906497624</v>
      </c>
      <c r="J9" s="14">
        <f t="shared" si="2"/>
        <v>85.10301109350237</v>
      </c>
      <c r="K9" s="15">
        <v>1</v>
      </c>
      <c r="L9" s="27">
        <v>85.10301109350237</v>
      </c>
      <c r="M9" s="22">
        <v>391</v>
      </c>
      <c r="N9" s="9">
        <f>F21/100*10</f>
        <v>7640</v>
      </c>
      <c r="O9" s="9">
        <v>8025</v>
      </c>
      <c r="P9" s="9">
        <f>F21/100*10</f>
        <v>7640</v>
      </c>
      <c r="Q9" s="9">
        <v>8025</v>
      </c>
      <c r="R9" s="9">
        <f>M9*100</f>
        <v>39100</v>
      </c>
      <c r="S9" s="9">
        <v>27000</v>
      </c>
      <c r="T9" s="23" t="s">
        <v>24</v>
      </c>
      <c r="U9" s="24" t="s">
        <v>36</v>
      </c>
      <c r="V9" s="21"/>
      <c r="W9" s="90"/>
    </row>
    <row r="10" spans="1:23" ht="25.5" customHeight="1">
      <c r="A10" s="39">
        <v>3</v>
      </c>
      <c r="B10" s="11" t="s">
        <v>130</v>
      </c>
      <c r="C10" s="36"/>
      <c r="D10" s="12" t="s">
        <v>164</v>
      </c>
      <c r="E10" s="62" t="s">
        <v>165</v>
      </c>
      <c r="F10" s="13">
        <v>75600</v>
      </c>
      <c r="G10" s="13">
        <v>14700</v>
      </c>
      <c r="H10" s="13">
        <f t="shared" si="0"/>
        <v>60900</v>
      </c>
      <c r="I10" s="14">
        <f t="shared" si="1"/>
        <v>19.444444444444446</v>
      </c>
      <c r="J10" s="14">
        <f t="shared" si="2"/>
        <v>80.55555555555556</v>
      </c>
      <c r="K10" s="15">
        <v>1</v>
      </c>
      <c r="L10" s="27">
        <v>80.55555555555556</v>
      </c>
      <c r="M10" s="22">
        <v>154</v>
      </c>
      <c r="N10" s="9">
        <f>F8/100*10</f>
        <v>9735.599999999999</v>
      </c>
      <c r="O10" s="9">
        <v>30000</v>
      </c>
      <c r="P10" s="9">
        <f>F8/100*10</f>
        <v>9735.599999999999</v>
      </c>
      <c r="Q10" s="9">
        <v>35000</v>
      </c>
      <c r="R10" s="9">
        <f aca="true" t="shared" si="3" ref="R10:R50">M10*100</f>
        <v>15400</v>
      </c>
      <c r="S10" s="9">
        <v>15000</v>
      </c>
      <c r="T10" s="23" t="s">
        <v>24</v>
      </c>
      <c r="U10" s="24" t="s">
        <v>58</v>
      </c>
      <c r="V10" s="21"/>
      <c r="W10" s="90"/>
    </row>
    <row r="11" spans="1:23" ht="25.5" customHeight="1">
      <c r="A11" s="39">
        <v>4</v>
      </c>
      <c r="B11" s="11" t="s">
        <v>73</v>
      </c>
      <c r="C11" s="36"/>
      <c r="D11" s="12" t="s">
        <v>81</v>
      </c>
      <c r="E11" s="62" t="s">
        <v>82</v>
      </c>
      <c r="F11" s="13">
        <v>160000</v>
      </c>
      <c r="G11" s="13">
        <v>40300</v>
      </c>
      <c r="H11" s="13">
        <f t="shared" si="0"/>
        <v>119700</v>
      </c>
      <c r="I11" s="14">
        <f t="shared" si="1"/>
        <v>25.1875</v>
      </c>
      <c r="J11" s="14">
        <f t="shared" si="2"/>
        <v>74.8125</v>
      </c>
      <c r="K11" s="15">
        <v>1</v>
      </c>
      <c r="L11" s="27">
        <v>74.8125</v>
      </c>
      <c r="M11" s="22">
        <v>175</v>
      </c>
      <c r="N11" s="9">
        <f aca="true" t="shared" si="4" ref="N11:N38">F10/100*10</f>
        <v>7560</v>
      </c>
      <c r="O11" s="9">
        <v>7000</v>
      </c>
      <c r="P11" s="9">
        <f aca="true" t="shared" si="5" ref="P11:P38">F10/100*10</f>
        <v>7560</v>
      </c>
      <c r="Q11" s="9">
        <v>50000</v>
      </c>
      <c r="R11" s="9">
        <f t="shared" si="3"/>
        <v>17500</v>
      </c>
      <c r="S11" s="9">
        <v>17000</v>
      </c>
      <c r="T11" s="23" t="s">
        <v>24</v>
      </c>
      <c r="U11" s="24" t="s">
        <v>49</v>
      </c>
      <c r="V11" s="21"/>
      <c r="W11" s="90"/>
    </row>
    <row r="12" spans="1:23" ht="25.5" customHeight="1">
      <c r="A12" s="39">
        <v>5</v>
      </c>
      <c r="B12" s="11" t="s">
        <v>132</v>
      </c>
      <c r="C12" s="36"/>
      <c r="D12" s="12" t="s">
        <v>167</v>
      </c>
      <c r="E12" s="62" t="s">
        <v>168</v>
      </c>
      <c r="F12" s="13">
        <v>99000</v>
      </c>
      <c r="G12" s="13">
        <v>25000</v>
      </c>
      <c r="H12" s="13">
        <f t="shared" si="0"/>
        <v>74000</v>
      </c>
      <c r="I12" s="14">
        <f t="shared" si="1"/>
        <v>25.252525252525253</v>
      </c>
      <c r="J12" s="14">
        <f t="shared" si="2"/>
        <v>74.74747474747475</v>
      </c>
      <c r="K12" s="15">
        <v>1</v>
      </c>
      <c r="L12" s="27">
        <v>74.74747474747475</v>
      </c>
      <c r="M12" s="22">
        <v>72</v>
      </c>
      <c r="N12" s="9">
        <f t="shared" si="4"/>
        <v>16000</v>
      </c>
      <c r="O12" s="9">
        <v>3600</v>
      </c>
      <c r="P12" s="9">
        <f t="shared" si="5"/>
        <v>16000</v>
      </c>
      <c r="Q12" s="9">
        <v>3600</v>
      </c>
      <c r="R12" s="9">
        <f t="shared" si="3"/>
        <v>7200</v>
      </c>
      <c r="S12" s="9">
        <v>7200</v>
      </c>
      <c r="T12" s="23" t="s">
        <v>24</v>
      </c>
      <c r="U12" s="24" t="s">
        <v>63</v>
      </c>
      <c r="V12" s="21"/>
      <c r="W12" s="90"/>
    </row>
    <row r="13" spans="1:23" ht="25.5" customHeight="1">
      <c r="A13" s="39">
        <v>6</v>
      </c>
      <c r="B13" s="11" t="s">
        <v>95</v>
      </c>
      <c r="C13" s="36"/>
      <c r="D13" s="12" t="s">
        <v>96</v>
      </c>
      <c r="E13" s="62" t="s">
        <v>97</v>
      </c>
      <c r="F13" s="13">
        <v>35111</v>
      </c>
      <c r="G13" s="13">
        <v>9200</v>
      </c>
      <c r="H13" s="13">
        <f t="shared" si="0"/>
        <v>25911</v>
      </c>
      <c r="I13" s="14">
        <f t="shared" si="1"/>
        <v>26.202614565235965</v>
      </c>
      <c r="J13" s="14">
        <f t="shared" si="2"/>
        <v>73.79738543476402</v>
      </c>
      <c r="K13" s="15">
        <v>1</v>
      </c>
      <c r="L13" s="27">
        <v>73.79738543476402</v>
      </c>
      <c r="M13" s="22">
        <v>134</v>
      </c>
      <c r="N13" s="9">
        <f t="shared" si="4"/>
        <v>9900</v>
      </c>
      <c r="O13" s="9">
        <v>6125</v>
      </c>
      <c r="P13" s="9">
        <f t="shared" si="5"/>
        <v>9900</v>
      </c>
      <c r="Q13" s="9">
        <v>6125</v>
      </c>
      <c r="R13" s="9">
        <f t="shared" si="3"/>
        <v>13400</v>
      </c>
      <c r="S13" s="9">
        <v>13400</v>
      </c>
      <c r="T13" s="23" t="s">
        <v>24</v>
      </c>
      <c r="U13" s="24" t="s">
        <v>27</v>
      </c>
      <c r="V13" s="21"/>
      <c r="W13" s="90"/>
    </row>
    <row r="14" spans="1:23" ht="25.5" customHeight="1">
      <c r="A14" s="39">
        <v>7</v>
      </c>
      <c r="B14" s="11" t="s">
        <v>121</v>
      </c>
      <c r="C14" s="36"/>
      <c r="D14" s="12" t="s">
        <v>122</v>
      </c>
      <c r="E14" s="41" t="s">
        <v>77</v>
      </c>
      <c r="F14" s="13">
        <v>70800</v>
      </c>
      <c r="G14" s="13">
        <v>19800</v>
      </c>
      <c r="H14" s="13">
        <f t="shared" si="0"/>
        <v>51000</v>
      </c>
      <c r="I14" s="14">
        <f t="shared" si="1"/>
        <v>27.966101694915253</v>
      </c>
      <c r="J14" s="14">
        <f t="shared" si="2"/>
        <v>72.03389830508475</v>
      </c>
      <c r="K14" s="15">
        <v>1</v>
      </c>
      <c r="L14" s="27">
        <v>72.03389830508475</v>
      </c>
      <c r="M14" s="22">
        <v>309</v>
      </c>
      <c r="N14" s="9">
        <f t="shared" si="4"/>
        <v>3511.1000000000004</v>
      </c>
      <c r="O14" s="9">
        <v>33000</v>
      </c>
      <c r="P14" s="9">
        <f t="shared" si="5"/>
        <v>3511.1000000000004</v>
      </c>
      <c r="Q14" s="9">
        <v>22000</v>
      </c>
      <c r="R14" s="9">
        <f t="shared" si="3"/>
        <v>30900</v>
      </c>
      <c r="S14" s="9">
        <v>26500</v>
      </c>
      <c r="T14" s="23" t="s">
        <v>24</v>
      </c>
      <c r="U14" s="24" t="s">
        <v>50</v>
      </c>
      <c r="V14" s="21"/>
      <c r="W14" s="90"/>
    </row>
    <row r="15" spans="1:23" ht="25.5" customHeight="1">
      <c r="A15" s="39">
        <v>8</v>
      </c>
      <c r="B15" s="8" t="s">
        <v>125</v>
      </c>
      <c r="C15" s="36"/>
      <c r="D15" s="12" t="s">
        <v>151</v>
      </c>
      <c r="E15" s="62" t="s">
        <v>152</v>
      </c>
      <c r="F15" s="13">
        <v>56200</v>
      </c>
      <c r="G15" s="13">
        <v>16697</v>
      </c>
      <c r="H15" s="13">
        <f t="shared" si="0"/>
        <v>39503</v>
      </c>
      <c r="I15" s="14">
        <f t="shared" si="1"/>
        <v>29.70996441281139</v>
      </c>
      <c r="J15" s="14">
        <f t="shared" si="2"/>
        <v>70.29003558718861</v>
      </c>
      <c r="K15" s="15">
        <v>1</v>
      </c>
      <c r="L15" s="27">
        <v>70.29003558718861</v>
      </c>
      <c r="M15" s="22">
        <v>228</v>
      </c>
      <c r="N15" s="9">
        <f t="shared" si="4"/>
        <v>7080</v>
      </c>
      <c r="O15" s="9">
        <v>0</v>
      </c>
      <c r="P15" s="9">
        <f t="shared" si="5"/>
        <v>7080</v>
      </c>
      <c r="Q15" s="9">
        <v>0</v>
      </c>
      <c r="R15" s="9">
        <f t="shared" si="3"/>
        <v>22800</v>
      </c>
      <c r="S15" s="9">
        <v>22800</v>
      </c>
      <c r="T15" s="23" t="s">
        <v>24</v>
      </c>
      <c r="U15" s="24" t="s">
        <v>34</v>
      </c>
      <c r="V15" s="21"/>
      <c r="W15" s="90"/>
    </row>
    <row r="16" spans="1:23" ht="25.5" customHeight="1">
      <c r="A16" s="39">
        <v>9</v>
      </c>
      <c r="B16" s="11" t="s">
        <v>139</v>
      </c>
      <c r="C16" s="36"/>
      <c r="D16" s="12" t="s">
        <v>180</v>
      </c>
      <c r="E16" s="62" t="s">
        <v>181</v>
      </c>
      <c r="F16" s="13">
        <v>141000</v>
      </c>
      <c r="G16" s="13">
        <v>42000</v>
      </c>
      <c r="H16" s="13">
        <f t="shared" si="0"/>
        <v>99000</v>
      </c>
      <c r="I16" s="14">
        <f t="shared" si="1"/>
        <v>29.78723404255319</v>
      </c>
      <c r="J16" s="14">
        <f t="shared" si="2"/>
        <v>70.2127659574468</v>
      </c>
      <c r="K16" s="15">
        <v>1</v>
      </c>
      <c r="L16" s="27">
        <v>70.2127659574468</v>
      </c>
      <c r="M16" s="22">
        <v>129</v>
      </c>
      <c r="N16" s="9">
        <f t="shared" si="4"/>
        <v>5620</v>
      </c>
      <c r="O16" s="9">
        <v>4300</v>
      </c>
      <c r="P16" s="9">
        <f t="shared" si="5"/>
        <v>5620</v>
      </c>
      <c r="Q16" s="9">
        <v>0</v>
      </c>
      <c r="R16" s="9">
        <f t="shared" si="3"/>
        <v>12900</v>
      </c>
      <c r="S16" s="9">
        <v>13100</v>
      </c>
      <c r="T16" s="23" t="s">
        <v>24</v>
      </c>
      <c r="U16" s="24" t="s">
        <v>37</v>
      </c>
      <c r="V16" s="21"/>
      <c r="W16" s="90"/>
    </row>
    <row r="17" spans="1:23" ht="25.5" customHeight="1">
      <c r="A17" s="39">
        <v>10</v>
      </c>
      <c r="B17" s="11" t="s">
        <v>211</v>
      </c>
      <c r="C17" s="36"/>
      <c r="D17" s="12" t="s">
        <v>220</v>
      </c>
      <c r="E17" s="62" t="s">
        <v>221</v>
      </c>
      <c r="F17" s="13">
        <v>107778</v>
      </c>
      <c r="G17" s="13">
        <v>32334</v>
      </c>
      <c r="H17" s="13">
        <f t="shared" si="0"/>
        <v>75444</v>
      </c>
      <c r="I17" s="14">
        <f t="shared" si="1"/>
        <v>30.00055669988309</v>
      </c>
      <c r="J17" s="14">
        <f t="shared" si="2"/>
        <v>69.99944330011691</v>
      </c>
      <c r="K17" s="15">
        <v>1</v>
      </c>
      <c r="L17" s="27">
        <v>69.99944330011691</v>
      </c>
      <c r="M17" s="22">
        <v>103</v>
      </c>
      <c r="N17" s="9" t="e">
        <f>#REF!/100*10</f>
        <v>#REF!</v>
      </c>
      <c r="O17" s="9">
        <v>2300</v>
      </c>
      <c r="P17" s="9" t="e">
        <f>#REF!/100*10</f>
        <v>#REF!</v>
      </c>
      <c r="Q17" s="9">
        <v>0</v>
      </c>
      <c r="R17" s="9">
        <f t="shared" si="3"/>
        <v>10300</v>
      </c>
      <c r="S17" s="9">
        <v>8100</v>
      </c>
      <c r="T17" s="23" t="s">
        <v>24</v>
      </c>
      <c r="U17" s="24" t="s">
        <v>42</v>
      </c>
      <c r="V17" s="21"/>
      <c r="W17" s="90"/>
    </row>
    <row r="18" spans="1:23" ht="25.5" customHeight="1">
      <c r="A18" s="39">
        <v>11</v>
      </c>
      <c r="B18" s="11" t="s">
        <v>133</v>
      </c>
      <c r="C18" s="36"/>
      <c r="D18" s="12" t="s">
        <v>169</v>
      </c>
      <c r="E18" s="62" t="s">
        <v>170</v>
      </c>
      <c r="F18" s="13">
        <v>52000</v>
      </c>
      <c r="G18" s="13">
        <v>15800</v>
      </c>
      <c r="H18" s="13">
        <f t="shared" si="0"/>
        <v>36200</v>
      </c>
      <c r="I18" s="14">
        <f t="shared" si="1"/>
        <v>30.384615384615383</v>
      </c>
      <c r="J18" s="14">
        <f t="shared" si="2"/>
        <v>69.61538461538461</v>
      </c>
      <c r="K18" s="15">
        <v>1</v>
      </c>
      <c r="L18" s="27">
        <v>69.61538461538461</v>
      </c>
      <c r="M18" s="22">
        <v>256</v>
      </c>
      <c r="N18" s="9">
        <f t="shared" si="4"/>
        <v>10777.8</v>
      </c>
      <c r="O18" s="9">
        <v>40000</v>
      </c>
      <c r="P18" s="9">
        <f t="shared" si="5"/>
        <v>10777.8</v>
      </c>
      <c r="Q18" s="9">
        <v>100000</v>
      </c>
      <c r="R18" s="9">
        <f t="shared" si="3"/>
        <v>25600</v>
      </c>
      <c r="S18" s="9">
        <v>25600</v>
      </c>
      <c r="T18" s="23" t="s">
        <v>24</v>
      </c>
      <c r="U18" s="24" t="s">
        <v>41</v>
      </c>
      <c r="V18" s="21"/>
      <c r="W18" s="90"/>
    </row>
    <row r="19" spans="1:23" ht="25.5" customHeight="1">
      <c r="A19" s="39">
        <v>12</v>
      </c>
      <c r="B19" s="11" t="s">
        <v>217</v>
      </c>
      <c r="C19" s="36"/>
      <c r="D19" s="12" t="s">
        <v>232</v>
      </c>
      <c r="E19" s="62" t="s">
        <v>233</v>
      </c>
      <c r="F19" s="13">
        <v>74000</v>
      </c>
      <c r="G19" s="13">
        <v>23500</v>
      </c>
      <c r="H19" s="13">
        <f t="shared" si="0"/>
        <v>50500</v>
      </c>
      <c r="I19" s="14">
        <f t="shared" si="1"/>
        <v>31.756756756756754</v>
      </c>
      <c r="J19" s="14">
        <f t="shared" si="2"/>
        <v>68.24324324324324</v>
      </c>
      <c r="K19" s="15">
        <v>1</v>
      </c>
      <c r="L19" s="27">
        <v>68.24324324324324</v>
      </c>
      <c r="M19" s="22">
        <v>214</v>
      </c>
      <c r="N19" s="9">
        <f t="shared" si="4"/>
        <v>5200</v>
      </c>
      <c r="O19" s="9">
        <v>6749</v>
      </c>
      <c r="P19" s="9">
        <f t="shared" si="5"/>
        <v>5200</v>
      </c>
      <c r="Q19" s="9">
        <v>6749</v>
      </c>
      <c r="R19" s="9">
        <f t="shared" si="3"/>
        <v>21400</v>
      </c>
      <c r="S19" s="9">
        <v>21000</v>
      </c>
      <c r="T19" s="23" t="s">
        <v>24</v>
      </c>
      <c r="U19" s="24" t="s">
        <v>31</v>
      </c>
      <c r="V19" s="21"/>
      <c r="W19" s="90"/>
    </row>
    <row r="20" spans="1:23" ht="25.5" customHeight="1">
      <c r="A20" s="91">
        <v>13</v>
      </c>
      <c r="B20" s="11" t="s">
        <v>131</v>
      </c>
      <c r="C20" s="36"/>
      <c r="D20" s="12" t="s">
        <v>166</v>
      </c>
      <c r="E20" s="62" t="s">
        <v>239</v>
      </c>
      <c r="F20" s="13">
        <v>60000</v>
      </c>
      <c r="G20" s="13">
        <v>20500</v>
      </c>
      <c r="H20" s="13">
        <f t="shared" si="0"/>
        <v>39500</v>
      </c>
      <c r="I20" s="14">
        <f t="shared" si="1"/>
        <v>34.166666666666664</v>
      </c>
      <c r="J20" s="14">
        <f t="shared" si="2"/>
        <v>65.83333333333333</v>
      </c>
      <c r="K20" s="15">
        <v>1</v>
      </c>
      <c r="L20" s="27">
        <v>65.83333333333333</v>
      </c>
      <c r="M20" s="22">
        <v>229</v>
      </c>
      <c r="N20" s="9">
        <f t="shared" si="4"/>
        <v>7400</v>
      </c>
      <c r="O20" s="9">
        <v>5650</v>
      </c>
      <c r="P20" s="9">
        <f t="shared" si="5"/>
        <v>7400</v>
      </c>
      <c r="Q20" s="9">
        <v>5650</v>
      </c>
      <c r="R20" s="9">
        <f t="shared" si="3"/>
        <v>22900</v>
      </c>
      <c r="S20" s="9">
        <v>21695</v>
      </c>
      <c r="T20" s="23" t="s">
        <v>24</v>
      </c>
      <c r="U20" s="24" t="s">
        <v>48</v>
      </c>
      <c r="V20" s="21"/>
      <c r="W20" s="90"/>
    </row>
    <row r="21" spans="1:23" ht="25.5" customHeight="1">
      <c r="A21" s="92">
        <v>14</v>
      </c>
      <c r="B21" s="11" t="s">
        <v>120</v>
      </c>
      <c r="C21" s="36"/>
      <c r="D21" s="12" t="s">
        <v>236</v>
      </c>
      <c r="E21" s="62" t="s">
        <v>237</v>
      </c>
      <c r="F21" s="13">
        <v>76400</v>
      </c>
      <c r="G21" s="13">
        <v>26740</v>
      </c>
      <c r="H21" s="13">
        <f t="shared" si="0"/>
        <v>49660</v>
      </c>
      <c r="I21" s="14">
        <f t="shared" si="1"/>
        <v>35</v>
      </c>
      <c r="J21" s="14">
        <f t="shared" si="2"/>
        <v>65</v>
      </c>
      <c r="K21" s="15">
        <v>1</v>
      </c>
      <c r="L21" s="27">
        <v>65</v>
      </c>
      <c r="M21" s="22">
        <v>72</v>
      </c>
      <c r="N21" s="9">
        <f t="shared" si="4"/>
        <v>6000</v>
      </c>
      <c r="O21" s="9">
        <v>15000</v>
      </c>
      <c r="P21" s="9">
        <f t="shared" si="5"/>
        <v>6000</v>
      </c>
      <c r="Q21" s="9">
        <v>7000</v>
      </c>
      <c r="R21" s="9">
        <f t="shared" si="3"/>
        <v>7200</v>
      </c>
      <c r="S21" s="9">
        <v>7200</v>
      </c>
      <c r="T21" s="23" t="s">
        <v>24</v>
      </c>
      <c r="U21" s="24" t="s">
        <v>56</v>
      </c>
      <c r="V21" s="21"/>
      <c r="W21" s="90"/>
    </row>
    <row r="22" spans="1:23" ht="25.5" customHeight="1">
      <c r="A22" s="39">
        <v>15</v>
      </c>
      <c r="B22" s="11" t="s">
        <v>83</v>
      </c>
      <c r="C22" s="36"/>
      <c r="D22" s="12" t="s">
        <v>84</v>
      </c>
      <c r="E22" s="62" t="s">
        <v>85</v>
      </c>
      <c r="F22" s="13">
        <v>118500</v>
      </c>
      <c r="G22" s="13">
        <v>42660</v>
      </c>
      <c r="H22" s="13">
        <f t="shared" si="0"/>
        <v>75840</v>
      </c>
      <c r="I22" s="14">
        <f t="shared" si="1"/>
        <v>36</v>
      </c>
      <c r="J22" s="14">
        <f t="shared" si="2"/>
        <v>64</v>
      </c>
      <c r="K22" s="2">
        <v>1</v>
      </c>
      <c r="L22" s="27">
        <v>64</v>
      </c>
      <c r="M22" s="22">
        <v>441</v>
      </c>
      <c r="N22" s="9">
        <f>F9/100*10</f>
        <v>9465</v>
      </c>
      <c r="O22" s="9">
        <v>100000</v>
      </c>
      <c r="P22" s="9">
        <f>F9/100*10</f>
        <v>9465</v>
      </c>
      <c r="Q22" s="9">
        <v>87000</v>
      </c>
      <c r="R22" s="9">
        <f t="shared" si="3"/>
        <v>44100</v>
      </c>
      <c r="S22" s="9">
        <v>141960</v>
      </c>
      <c r="T22" s="23" t="s">
        <v>24</v>
      </c>
      <c r="U22" s="24" t="s">
        <v>57</v>
      </c>
      <c r="V22" s="21"/>
      <c r="W22" s="90"/>
    </row>
    <row r="23" spans="1:23" ht="25.5" customHeight="1">
      <c r="A23" s="39">
        <v>16</v>
      </c>
      <c r="B23" s="11" t="s">
        <v>70</v>
      </c>
      <c r="C23" s="36"/>
      <c r="D23" s="12" t="s">
        <v>71</v>
      </c>
      <c r="E23" s="62" t="s">
        <v>72</v>
      </c>
      <c r="F23" s="13">
        <v>35700</v>
      </c>
      <c r="G23" s="13">
        <v>12900</v>
      </c>
      <c r="H23" s="13">
        <v>22800</v>
      </c>
      <c r="I23" s="14">
        <f t="shared" si="1"/>
        <v>36.134453781512605</v>
      </c>
      <c r="J23" s="14">
        <f t="shared" si="2"/>
        <v>63.86554621848739</v>
      </c>
      <c r="K23" s="15">
        <v>1</v>
      </c>
      <c r="L23" s="27">
        <v>63.86554621848739</v>
      </c>
      <c r="M23" s="22">
        <v>87</v>
      </c>
      <c r="N23" s="9">
        <f t="shared" si="4"/>
        <v>11850</v>
      </c>
      <c r="O23" s="9">
        <v>2400</v>
      </c>
      <c r="P23" s="9">
        <f t="shared" si="5"/>
        <v>11850</v>
      </c>
      <c r="Q23" s="9">
        <v>2400</v>
      </c>
      <c r="R23" s="9">
        <f t="shared" si="3"/>
        <v>8700</v>
      </c>
      <c r="S23" s="9">
        <v>8300</v>
      </c>
      <c r="T23" s="23" t="s">
        <v>24</v>
      </c>
      <c r="U23" s="24" t="s">
        <v>54</v>
      </c>
      <c r="V23" s="21"/>
      <c r="W23" s="90"/>
    </row>
    <row r="24" spans="1:23" ht="25.5" customHeight="1">
      <c r="A24" s="39">
        <v>17</v>
      </c>
      <c r="B24" s="11" t="s">
        <v>78</v>
      </c>
      <c r="C24" s="36"/>
      <c r="D24" s="12" t="s">
        <v>79</v>
      </c>
      <c r="E24" s="62" t="s">
        <v>80</v>
      </c>
      <c r="F24" s="13">
        <v>48000</v>
      </c>
      <c r="G24" s="13">
        <v>17900</v>
      </c>
      <c r="H24" s="13">
        <f aca="true" t="shared" si="6" ref="H24:H48">F24-G24</f>
        <v>30100</v>
      </c>
      <c r="I24" s="14">
        <f t="shared" si="1"/>
        <v>37.291666666666664</v>
      </c>
      <c r="J24" s="14">
        <f t="shared" si="2"/>
        <v>62.708333333333336</v>
      </c>
      <c r="K24" s="15">
        <v>1</v>
      </c>
      <c r="L24" s="27">
        <v>62.708333333333336</v>
      </c>
      <c r="M24" s="22">
        <v>379</v>
      </c>
      <c r="N24" s="9">
        <f t="shared" si="4"/>
        <v>3570</v>
      </c>
      <c r="O24" s="9">
        <v>10000</v>
      </c>
      <c r="P24" s="9">
        <f t="shared" si="5"/>
        <v>3570</v>
      </c>
      <c r="Q24" s="9">
        <v>0</v>
      </c>
      <c r="R24" s="9">
        <f t="shared" si="3"/>
        <v>37900</v>
      </c>
      <c r="S24" s="9">
        <v>36720</v>
      </c>
      <c r="T24" s="23" t="s">
        <v>24</v>
      </c>
      <c r="U24" s="24" t="s">
        <v>19</v>
      </c>
      <c r="V24" s="21"/>
      <c r="W24" s="90"/>
    </row>
    <row r="25" spans="1:23" ht="25.5" customHeight="1">
      <c r="A25" s="39">
        <v>18</v>
      </c>
      <c r="B25" s="11" t="s">
        <v>215</v>
      </c>
      <c r="C25" s="36"/>
      <c r="D25" s="12" t="s">
        <v>229</v>
      </c>
      <c r="E25" s="62" t="s">
        <v>170</v>
      </c>
      <c r="F25" s="13">
        <v>93000</v>
      </c>
      <c r="G25" s="13">
        <v>35247</v>
      </c>
      <c r="H25" s="13">
        <f t="shared" si="6"/>
        <v>57753</v>
      </c>
      <c r="I25" s="14">
        <f t="shared" si="1"/>
        <v>37.9</v>
      </c>
      <c r="J25" s="14">
        <f t="shared" si="2"/>
        <v>62.1</v>
      </c>
      <c r="K25" s="15">
        <v>1</v>
      </c>
      <c r="L25" s="27">
        <v>62.1</v>
      </c>
      <c r="M25" s="22">
        <v>190</v>
      </c>
      <c r="N25" s="9">
        <f t="shared" si="4"/>
        <v>4800</v>
      </c>
      <c r="O25" s="9">
        <v>5000</v>
      </c>
      <c r="P25" s="9">
        <f t="shared" si="5"/>
        <v>4800</v>
      </c>
      <c r="Q25" s="9">
        <v>5000</v>
      </c>
      <c r="R25" s="9">
        <f t="shared" si="3"/>
        <v>19000</v>
      </c>
      <c r="S25" s="9">
        <v>18500</v>
      </c>
      <c r="T25" s="23" t="s">
        <v>24</v>
      </c>
      <c r="U25" s="24" t="s">
        <v>51</v>
      </c>
      <c r="V25" s="21"/>
      <c r="W25" s="90"/>
    </row>
    <row r="26" spans="1:23" ht="25.5" customHeight="1">
      <c r="A26" s="39">
        <v>19</v>
      </c>
      <c r="B26" s="11" t="s">
        <v>214</v>
      </c>
      <c r="C26" s="36"/>
      <c r="D26" s="12" t="s">
        <v>227</v>
      </c>
      <c r="E26" s="62" t="s">
        <v>228</v>
      </c>
      <c r="F26" s="13">
        <v>22876</v>
      </c>
      <c r="G26" s="13">
        <v>8820</v>
      </c>
      <c r="H26" s="13">
        <f t="shared" si="6"/>
        <v>14056</v>
      </c>
      <c r="I26" s="14">
        <f t="shared" si="1"/>
        <v>38.555691554467565</v>
      </c>
      <c r="J26" s="14">
        <f t="shared" si="2"/>
        <v>61.444308445532435</v>
      </c>
      <c r="K26" s="15">
        <v>1</v>
      </c>
      <c r="L26" s="27">
        <v>61.44</v>
      </c>
      <c r="M26" s="22">
        <v>128</v>
      </c>
      <c r="N26" s="9">
        <f t="shared" si="4"/>
        <v>9300</v>
      </c>
      <c r="O26" s="9">
        <v>3000</v>
      </c>
      <c r="P26" s="9">
        <f t="shared" si="5"/>
        <v>9300</v>
      </c>
      <c r="Q26" s="9">
        <v>3000</v>
      </c>
      <c r="R26" s="9">
        <f t="shared" si="3"/>
        <v>12800</v>
      </c>
      <c r="S26" s="9">
        <v>12500</v>
      </c>
      <c r="T26" s="23" t="s">
        <v>24</v>
      </c>
      <c r="U26" s="24" t="s">
        <v>65</v>
      </c>
      <c r="V26" s="21"/>
      <c r="W26" s="90"/>
    </row>
    <row r="27" spans="1:23" ht="25.5" customHeight="1">
      <c r="A27" s="39">
        <v>20</v>
      </c>
      <c r="B27" s="11" t="s">
        <v>92</v>
      </c>
      <c r="C27" s="36"/>
      <c r="D27" s="12" t="s">
        <v>93</v>
      </c>
      <c r="E27" s="62" t="s">
        <v>94</v>
      </c>
      <c r="F27" s="13">
        <v>50000</v>
      </c>
      <c r="G27" s="13">
        <v>19700</v>
      </c>
      <c r="H27" s="13">
        <f t="shared" si="6"/>
        <v>30300</v>
      </c>
      <c r="I27" s="14">
        <f t="shared" si="1"/>
        <v>39.4</v>
      </c>
      <c r="J27" s="14">
        <f t="shared" si="2"/>
        <v>60.6</v>
      </c>
      <c r="K27" s="15">
        <v>1</v>
      </c>
      <c r="L27" s="27">
        <v>60.6</v>
      </c>
      <c r="M27" s="22">
        <v>269</v>
      </c>
      <c r="N27" s="9">
        <f t="shared" si="4"/>
        <v>2287.6</v>
      </c>
      <c r="O27" s="9">
        <v>7300</v>
      </c>
      <c r="P27" s="9">
        <f t="shared" si="5"/>
        <v>2287.6</v>
      </c>
      <c r="Q27" s="9">
        <v>7300</v>
      </c>
      <c r="R27" s="9">
        <f t="shared" si="3"/>
        <v>26900</v>
      </c>
      <c r="S27" s="9">
        <v>26145</v>
      </c>
      <c r="T27" s="23" t="s">
        <v>24</v>
      </c>
      <c r="U27" s="24" t="s">
        <v>20</v>
      </c>
      <c r="V27" s="21"/>
      <c r="W27" s="90"/>
    </row>
    <row r="28" spans="1:23" ht="25.5" customHeight="1">
      <c r="A28" s="39">
        <v>21</v>
      </c>
      <c r="B28" s="11" t="s">
        <v>213</v>
      </c>
      <c r="C28" s="36"/>
      <c r="D28" s="12" t="s">
        <v>224</v>
      </c>
      <c r="E28" s="62" t="s">
        <v>225</v>
      </c>
      <c r="F28" s="13">
        <v>15750</v>
      </c>
      <c r="G28" s="13">
        <v>6213</v>
      </c>
      <c r="H28" s="13">
        <f t="shared" si="6"/>
        <v>9537</v>
      </c>
      <c r="I28" s="14">
        <f t="shared" si="1"/>
        <v>39.44761904761905</v>
      </c>
      <c r="J28" s="14">
        <f t="shared" si="2"/>
        <v>60.55238095238096</v>
      </c>
      <c r="K28" s="15">
        <v>1</v>
      </c>
      <c r="L28" s="27">
        <v>60.55238095238096</v>
      </c>
      <c r="M28" s="22">
        <v>362</v>
      </c>
      <c r="N28" s="9">
        <f t="shared" si="4"/>
        <v>5000</v>
      </c>
      <c r="O28" s="9">
        <v>6000</v>
      </c>
      <c r="P28" s="9">
        <f t="shared" si="5"/>
        <v>5000</v>
      </c>
      <c r="Q28" s="9">
        <v>6000</v>
      </c>
      <c r="R28" s="9">
        <f t="shared" si="3"/>
        <v>36200</v>
      </c>
      <c r="S28" s="9">
        <v>21070</v>
      </c>
      <c r="T28" s="23" t="s">
        <v>24</v>
      </c>
      <c r="U28" s="24" t="s">
        <v>40</v>
      </c>
      <c r="V28" s="21"/>
      <c r="W28" s="90"/>
    </row>
    <row r="29" spans="1:23" ht="25.5" customHeight="1">
      <c r="A29" s="39">
        <v>22</v>
      </c>
      <c r="B29" s="11" t="s">
        <v>123</v>
      </c>
      <c r="C29" s="36"/>
      <c r="D29" s="12" t="s">
        <v>148</v>
      </c>
      <c r="E29" s="62" t="s">
        <v>242</v>
      </c>
      <c r="F29" s="13">
        <v>74500</v>
      </c>
      <c r="G29" s="13">
        <v>29500</v>
      </c>
      <c r="H29" s="13">
        <f t="shared" si="6"/>
        <v>45000</v>
      </c>
      <c r="I29" s="14">
        <f t="shared" si="1"/>
        <v>39.59731543624161</v>
      </c>
      <c r="J29" s="14">
        <f t="shared" si="2"/>
        <v>60.40268456375839</v>
      </c>
      <c r="K29" s="15">
        <v>1</v>
      </c>
      <c r="L29" s="27">
        <v>60.40268456375839</v>
      </c>
      <c r="M29" s="22">
        <v>157</v>
      </c>
      <c r="N29" s="9">
        <f t="shared" si="4"/>
        <v>1575</v>
      </c>
      <c r="O29" s="9">
        <v>3375</v>
      </c>
      <c r="P29" s="9">
        <f t="shared" si="5"/>
        <v>1575</v>
      </c>
      <c r="Q29" s="9">
        <v>3375</v>
      </c>
      <c r="R29" s="9">
        <f t="shared" si="3"/>
        <v>15700</v>
      </c>
      <c r="S29" s="9">
        <v>11813</v>
      </c>
      <c r="T29" s="23" t="s">
        <v>24</v>
      </c>
      <c r="U29" s="24" t="s">
        <v>29</v>
      </c>
      <c r="V29" s="21"/>
      <c r="W29" s="90"/>
    </row>
    <row r="30" spans="1:23" ht="25.5" customHeight="1">
      <c r="A30" s="39">
        <v>23</v>
      </c>
      <c r="B30" s="11" t="s">
        <v>138</v>
      </c>
      <c r="C30" s="36"/>
      <c r="D30" s="12" t="s">
        <v>178</v>
      </c>
      <c r="E30" s="62" t="s">
        <v>179</v>
      </c>
      <c r="F30" s="13">
        <v>30000</v>
      </c>
      <c r="G30" s="13">
        <v>11900</v>
      </c>
      <c r="H30" s="13">
        <f t="shared" si="6"/>
        <v>18100</v>
      </c>
      <c r="I30" s="14">
        <f t="shared" si="1"/>
        <v>39.666666666666664</v>
      </c>
      <c r="J30" s="14">
        <f t="shared" si="2"/>
        <v>60.333333333333336</v>
      </c>
      <c r="K30" s="15">
        <v>1</v>
      </c>
      <c r="L30" s="27">
        <v>60.333333333333336</v>
      </c>
      <c r="M30" s="22">
        <v>174</v>
      </c>
      <c r="N30" s="9">
        <f t="shared" si="4"/>
        <v>7450</v>
      </c>
      <c r="O30" s="9">
        <v>5000</v>
      </c>
      <c r="P30" s="9">
        <f t="shared" si="5"/>
        <v>7450</v>
      </c>
      <c r="Q30" s="9">
        <v>3000</v>
      </c>
      <c r="R30" s="9">
        <f t="shared" si="3"/>
        <v>17400</v>
      </c>
      <c r="S30" s="9">
        <v>17400</v>
      </c>
      <c r="T30" s="23" t="s">
        <v>24</v>
      </c>
      <c r="U30" s="24" t="s">
        <v>22</v>
      </c>
      <c r="V30" s="21"/>
      <c r="W30" s="90"/>
    </row>
    <row r="31" spans="1:23" ht="25.5" customHeight="1">
      <c r="A31" s="39">
        <v>24</v>
      </c>
      <c r="B31" s="11" t="s">
        <v>114</v>
      </c>
      <c r="C31" s="36"/>
      <c r="D31" s="12" t="s">
        <v>115</v>
      </c>
      <c r="E31" s="62" t="s">
        <v>113</v>
      </c>
      <c r="F31" s="13">
        <v>49000</v>
      </c>
      <c r="G31" s="13">
        <v>19500</v>
      </c>
      <c r="H31" s="13">
        <f t="shared" si="6"/>
        <v>29500</v>
      </c>
      <c r="I31" s="14">
        <f t="shared" si="1"/>
        <v>39.795918367346935</v>
      </c>
      <c r="J31" s="14">
        <f t="shared" si="2"/>
        <v>60.204081632653065</v>
      </c>
      <c r="K31" s="15">
        <v>1</v>
      </c>
      <c r="L31" s="27">
        <v>60.204081632653065</v>
      </c>
      <c r="M31" s="22">
        <v>160</v>
      </c>
      <c r="N31" s="9">
        <f t="shared" si="4"/>
        <v>3000</v>
      </c>
      <c r="O31" s="9">
        <v>4500</v>
      </c>
      <c r="P31" s="9">
        <f t="shared" si="5"/>
        <v>3000</v>
      </c>
      <c r="Q31" s="9">
        <v>4500</v>
      </c>
      <c r="R31" s="9">
        <f t="shared" si="3"/>
        <v>16000</v>
      </c>
      <c r="S31" s="9">
        <v>16000</v>
      </c>
      <c r="T31" s="23" t="s">
        <v>24</v>
      </c>
      <c r="U31" s="24" t="s">
        <v>26</v>
      </c>
      <c r="V31" s="21"/>
      <c r="W31" s="90"/>
    </row>
    <row r="32" spans="1:23" ht="25.5" customHeight="1">
      <c r="A32" s="39">
        <v>25</v>
      </c>
      <c r="B32" s="11" t="s">
        <v>75</v>
      </c>
      <c r="C32" s="36"/>
      <c r="D32" s="12" t="s">
        <v>86</v>
      </c>
      <c r="E32" s="62" t="s">
        <v>87</v>
      </c>
      <c r="F32" s="13">
        <v>30000</v>
      </c>
      <c r="G32" s="13">
        <v>12000</v>
      </c>
      <c r="H32" s="13">
        <f t="shared" si="6"/>
        <v>18000</v>
      </c>
      <c r="I32" s="14">
        <f t="shared" si="1"/>
        <v>40</v>
      </c>
      <c r="J32" s="14">
        <f t="shared" si="2"/>
        <v>60</v>
      </c>
      <c r="K32" s="15">
        <v>1</v>
      </c>
      <c r="L32" s="27">
        <v>60</v>
      </c>
      <c r="M32" s="22">
        <v>778</v>
      </c>
      <c r="N32" s="9">
        <f t="shared" si="4"/>
        <v>4900</v>
      </c>
      <c r="O32" s="9">
        <v>10000</v>
      </c>
      <c r="P32" s="9">
        <f t="shared" si="5"/>
        <v>4900</v>
      </c>
      <c r="Q32" s="9">
        <v>35000</v>
      </c>
      <c r="R32" s="9">
        <f t="shared" si="3"/>
        <v>77800</v>
      </c>
      <c r="S32" s="9">
        <v>76900</v>
      </c>
      <c r="T32" s="23" t="s">
        <v>24</v>
      </c>
      <c r="U32" s="24" t="s">
        <v>35</v>
      </c>
      <c r="V32" s="21"/>
      <c r="W32" s="90"/>
    </row>
    <row r="33" spans="1:23" ht="25.5" customHeight="1">
      <c r="A33" s="39">
        <v>26</v>
      </c>
      <c r="B33" s="66" t="s">
        <v>101</v>
      </c>
      <c r="C33" s="36"/>
      <c r="D33" s="12" t="s">
        <v>102</v>
      </c>
      <c r="E33" s="62" t="s">
        <v>103</v>
      </c>
      <c r="F33" s="13">
        <v>36000</v>
      </c>
      <c r="G33" s="13">
        <v>14400</v>
      </c>
      <c r="H33" s="13">
        <f t="shared" si="6"/>
        <v>21600</v>
      </c>
      <c r="I33" s="14">
        <f t="shared" si="1"/>
        <v>40</v>
      </c>
      <c r="J33" s="14">
        <f t="shared" si="2"/>
        <v>60</v>
      </c>
      <c r="K33" s="15">
        <v>1</v>
      </c>
      <c r="L33" s="27">
        <v>60</v>
      </c>
      <c r="M33" s="22">
        <v>292</v>
      </c>
      <c r="N33" s="9">
        <f t="shared" si="4"/>
        <v>3000</v>
      </c>
      <c r="O33" s="9">
        <v>6500</v>
      </c>
      <c r="P33" s="9">
        <f t="shared" si="5"/>
        <v>3000</v>
      </c>
      <c r="Q33" s="9">
        <v>6500</v>
      </c>
      <c r="R33" s="9">
        <f t="shared" si="3"/>
        <v>29200</v>
      </c>
      <c r="S33" s="9">
        <v>25000</v>
      </c>
      <c r="T33" s="23" t="s">
        <v>24</v>
      </c>
      <c r="U33" s="24" t="s">
        <v>62</v>
      </c>
      <c r="V33" s="21"/>
      <c r="W33" s="90"/>
    </row>
    <row r="34" spans="1:23" ht="25.5" customHeight="1">
      <c r="A34" s="39">
        <v>27</v>
      </c>
      <c r="B34" s="11" t="s">
        <v>128</v>
      </c>
      <c r="C34" s="36"/>
      <c r="D34" s="12" t="s">
        <v>160</v>
      </c>
      <c r="E34" s="62" t="s">
        <v>161</v>
      </c>
      <c r="F34" s="13">
        <v>20000</v>
      </c>
      <c r="G34" s="13">
        <v>8000</v>
      </c>
      <c r="H34" s="13">
        <f t="shared" si="6"/>
        <v>12000</v>
      </c>
      <c r="I34" s="14">
        <f t="shared" si="1"/>
        <v>40</v>
      </c>
      <c r="J34" s="14">
        <f t="shared" si="2"/>
        <v>60</v>
      </c>
      <c r="K34" s="15">
        <v>1</v>
      </c>
      <c r="L34" s="27">
        <v>60</v>
      </c>
      <c r="M34" s="22">
        <v>466</v>
      </c>
      <c r="N34" s="9">
        <f t="shared" si="4"/>
        <v>3600</v>
      </c>
      <c r="O34" s="9">
        <v>2500</v>
      </c>
      <c r="P34" s="9">
        <f t="shared" si="5"/>
        <v>3600</v>
      </c>
      <c r="Q34" s="9">
        <v>6450</v>
      </c>
      <c r="R34" s="9">
        <f t="shared" si="3"/>
        <v>46600</v>
      </c>
      <c r="S34" s="9">
        <v>30000</v>
      </c>
      <c r="T34" s="23" t="s">
        <v>24</v>
      </c>
      <c r="U34" s="24" t="s">
        <v>32</v>
      </c>
      <c r="V34" s="21"/>
      <c r="W34" s="90"/>
    </row>
    <row r="35" spans="1:23" ht="25.5" customHeight="1">
      <c r="A35" s="39">
        <v>28</v>
      </c>
      <c r="B35" s="11" t="s">
        <v>201</v>
      </c>
      <c r="C35" s="36"/>
      <c r="D35" s="12" t="s">
        <v>202</v>
      </c>
      <c r="E35" s="62" t="s">
        <v>203</v>
      </c>
      <c r="F35" s="13">
        <v>25000</v>
      </c>
      <c r="G35" s="13">
        <v>10000</v>
      </c>
      <c r="H35" s="13">
        <f t="shared" si="6"/>
        <v>15000</v>
      </c>
      <c r="I35" s="14">
        <f t="shared" si="1"/>
        <v>40</v>
      </c>
      <c r="J35" s="14">
        <f t="shared" si="2"/>
        <v>60</v>
      </c>
      <c r="K35" s="15">
        <v>1</v>
      </c>
      <c r="L35" s="27">
        <v>60</v>
      </c>
      <c r="M35" s="22">
        <v>606</v>
      </c>
      <c r="N35" s="9">
        <f t="shared" si="4"/>
        <v>2000</v>
      </c>
      <c r="O35" s="9">
        <v>17000</v>
      </c>
      <c r="P35" s="9">
        <f t="shared" si="5"/>
        <v>2000</v>
      </c>
      <c r="Q35" s="9">
        <v>17000</v>
      </c>
      <c r="R35" s="9">
        <f t="shared" si="3"/>
        <v>60600</v>
      </c>
      <c r="S35" s="9">
        <v>41280</v>
      </c>
      <c r="T35" s="23" t="s">
        <v>24</v>
      </c>
      <c r="U35" s="24" t="s">
        <v>33</v>
      </c>
      <c r="V35" s="21"/>
      <c r="W35" s="90"/>
    </row>
    <row r="36" spans="1:23" ht="25.5" customHeight="1">
      <c r="A36" s="44">
        <v>29</v>
      </c>
      <c r="B36" s="11" t="s">
        <v>17</v>
      </c>
      <c r="C36" s="36"/>
      <c r="D36" s="12" t="s">
        <v>153</v>
      </c>
      <c r="E36" s="62" t="s">
        <v>154</v>
      </c>
      <c r="F36" s="13">
        <v>64000</v>
      </c>
      <c r="G36" s="13">
        <v>25600</v>
      </c>
      <c r="H36" s="13">
        <f t="shared" si="6"/>
        <v>38400</v>
      </c>
      <c r="I36" s="14">
        <f t="shared" si="1"/>
        <v>40</v>
      </c>
      <c r="J36" s="14">
        <f t="shared" si="2"/>
        <v>60</v>
      </c>
      <c r="K36" s="15">
        <v>1</v>
      </c>
      <c r="L36" s="27">
        <v>60</v>
      </c>
      <c r="M36" s="22">
        <v>182</v>
      </c>
      <c r="N36" s="9" t="e">
        <f>#REF!/100*10</f>
        <v>#REF!</v>
      </c>
      <c r="O36" s="9">
        <v>4000</v>
      </c>
      <c r="P36" s="9" t="e">
        <f>#REF!/100*10</f>
        <v>#REF!</v>
      </c>
      <c r="Q36" s="9">
        <v>0</v>
      </c>
      <c r="R36" s="9">
        <f t="shared" si="3"/>
        <v>18200</v>
      </c>
      <c r="S36" s="9">
        <v>18000</v>
      </c>
      <c r="T36" s="23" t="s">
        <v>24</v>
      </c>
      <c r="U36" s="24" t="s">
        <v>46</v>
      </c>
      <c r="V36" s="21"/>
      <c r="W36" s="90"/>
    </row>
    <row r="37" spans="1:23" ht="25.5" customHeight="1">
      <c r="A37" s="39">
        <v>30</v>
      </c>
      <c r="B37" s="11" t="s">
        <v>129</v>
      </c>
      <c r="C37" s="36"/>
      <c r="D37" s="12" t="s">
        <v>162</v>
      </c>
      <c r="E37" s="62" t="s">
        <v>163</v>
      </c>
      <c r="F37" s="13">
        <v>40000</v>
      </c>
      <c r="G37" s="13">
        <v>16000</v>
      </c>
      <c r="H37" s="13">
        <f t="shared" si="6"/>
        <v>24000</v>
      </c>
      <c r="I37" s="14">
        <f t="shared" si="1"/>
        <v>40</v>
      </c>
      <c r="J37" s="14">
        <f t="shared" si="2"/>
        <v>60</v>
      </c>
      <c r="K37" s="15">
        <v>1</v>
      </c>
      <c r="L37" s="27">
        <v>60</v>
      </c>
      <c r="M37" s="22">
        <v>104</v>
      </c>
      <c r="N37" s="9">
        <f t="shared" si="4"/>
        <v>6400</v>
      </c>
      <c r="O37" s="9">
        <v>0</v>
      </c>
      <c r="P37" s="9">
        <f t="shared" si="5"/>
        <v>6400</v>
      </c>
      <c r="Q37" s="9">
        <v>0</v>
      </c>
      <c r="R37" s="9">
        <f t="shared" si="3"/>
        <v>10400</v>
      </c>
      <c r="S37" s="9">
        <v>10400</v>
      </c>
      <c r="T37" s="23" t="s">
        <v>24</v>
      </c>
      <c r="U37" s="24" t="s">
        <v>43</v>
      </c>
      <c r="V37" s="21"/>
      <c r="W37" s="90"/>
    </row>
    <row r="38" spans="1:23" ht="25.5" customHeight="1">
      <c r="A38" s="39">
        <v>31</v>
      </c>
      <c r="B38" s="11" t="s">
        <v>141</v>
      </c>
      <c r="C38" s="36"/>
      <c r="D38" s="12" t="s">
        <v>184</v>
      </c>
      <c r="E38" s="62" t="s">
        <v>185</v>
      </c>
      <c r="F38" s="13">
        <v>39400</v>
      </c>
      <c r="G38" s="13">
        <v>15760</v>
      </c>
      <c r="H38" s="13">
        <f t="shared" si="6"/>
        <v>23640</v>
      </c>
      <c r="I38" s="14">
        <f t="shared" si="1"/>
        <v>40</v>
      </c>
      <c r="J38" s="14">
        <f t="shared" si="2"/>
        <v>60</v>
      </c>
      <c r="K38" s="15">
        <v>1</v>
      </c>
      <c r="L38" s="27">
        <v>60</v>
      </c>
      <c r="M38" s="22">
        <v>460</v>
      </c>
      <c r="N38" s="9">
        <f t="shared" si="4"/>
        <v>4000</v>
      </c>
      <c r="O38" s="9">
        <v>3000</v>
      </c>
      <c r="P38" s="9">
        <f t="shared" si="5"/>
        <v>4000</v>
      </c>
      <c r="Q38" s="9">
        <v>3000</v>
      </c>
      <c r="R38" s="9">
        <f t="shared" si="3"/>
        <v>46000</v>
      </c>
      <c r="S38" s="9">
        <v>18400</v>
      </c>
      <c r="T38" s="23" t="s">
        <v>24</v>
      </c>
      <c r="U38" s="24" t="s">
        <v>44</v>
      </c>
      <c r="V38" s="21"/>
      <c r="W38" s="90"/>
    </row>
    <row r="39" spans="1:23" ht="25.5" customHeight="1">
      <c r="A39" s="39">
        <v>32</v>
      </c>
      <c r="B39" s="11" t="s">
        <v>136</v>
      </c>
      <c r="C39" s="36"/>
      <c r="D39" s="12" t="s">
        <v>175</v>
      </c>
      <c r="E39" s="62" t="s">
        <v>240</v>
      </c>
      <c r="F39" s="13">
        <v>50000</v>
      </c>
      <c r="G39" s="13">
        <v>20000</v>
      </c>
      <c r="H39" s="13">
        <f t="shared" si="6"/>
        <v>30000</v>
      </c>
      <c r="I39" s="14">
        <f t="shared" si="1"/>
        <v>40</v>
      </c>
      <c r="J39" s="14">
        <f t="shared" si="2"/>
        <v>60</v>
      </c>
      <c r="K39" s="15">
        <v>1</v>
      </c>
      <c r="L39" s="27">
        <v>60</v>
      </c>
      <c r="M39" s="22">
        <v>266</v>
      </c>
      <c r="N39" s="9">
        <f aca="true" t="shared" si="7" ref="N39:N50">F38/100*10</f>
        <v>3940</v>
      </c>
      <c r="O39" s="9">
        <v>5700</v>
      </c>
      <c r="P39" s="9">
        <f aca="true" t="shared" si="8" ref="P39:P50">F38/100*10</f>
        <v>3940</v>
      </c>
      <c r="Q39" s="9">
        <v>5700</v>
      </c>
      <c r="R39" s="9">
        <f t="shared" si="3"/>
        <v>26600</v>
      </c>
      <c r="S39" s="9">
        <v>22960</v>
      </c>
      <c r="T39" s="23" t="s">
        <v>24</v>
      </c>
      <c r="U39" s="24" t="s">
        <v>66</v>
      </c>
      <c r="V39" s="21"/>
      <c r="W39" s="90"/>
    </row>
    <row r="40" spans="1:23" ht="25.5" customHeight="1">
      <c r="A40" s="39">
        <v>33</v>
      </c>
      <c r="B40" s="11" t="s">
        <v>140</v>
      </c>
      <c r="C40" s="36"/>
      <c r="D40" s="12" t="s">
        <v>182</v>
      </c>
      <c r="E40" s="62" t="s">
        <v>183</v>
      </c>
      <c r="F40" s="13">
        <v>24750</v>
      </c>
      <c r="G40" s="13">
        <v>9900</v>
      </c>
      <c r="H40" s="13">
        <f t="shared" si="6"/>
        <v>14850</v>
      </c>
      <c r="I40" s="14">
        <f t="shared" si="1"/>
        <v>40</v>
      </c>
      <c r="J40" s="14">
        <f t="shared" si="2"/>
        <v>60</v>
      </c>
      <c r="K40" s="15">
        <v>1</v>
      </c>
      <c r="L40" s="27">
        <v>60</v>
      </c>
      <c r="M40" s="22">
        <v>640</v>
      </c>
      <c r="N40" s="9">
        <f t="shared" si="7"/>
        <v>5000</v>
      </c>
      <c r="O40" s="9">
        <v>8000</v>
      </c>
      <c r="P40" s="9">
        <f t="shared" si="8"/>
        <v>5000</v>
      </c>
      <c r="Q40" s="9">
        <v>5000</v>
      </c>
      <c r="R40" s="9">
        <f t="shared" si="3"/>
        <v>64000</v>
      </c>
      <c r="S40" s="9">
        <v>22000</v>
      </c>
      <c r="T40" s="23" t="s">
        <v>24</v>
      </c>
      <c r="U40" s="24" t="s">
        <v>28</v>
      </c>
      <c r="V40" s="21"/>
      <c r="W40" s="90"/>
    </row>
    <row r="41" spans="1:23" ht="25.5" customHeight="1">
      <c r="A41" s="39">
        <v>34</v>
      </c>
      <c r="B41" s="11" t="s">
        <v>146</v>
      </c>
      <c r="C41" s="36"/>
      <c r="D41" s="12" t="s">
        <v>194</v>
      </c>
      <c r="E41" s="62" t="s">
        <v>195</v>
      </c>
      <c r="F41" s="13">
        <v>33750</v>
      </c>
      <c r="G41" s="13">
        <v>13500</v>
      </c>
      <c r="H41" s="13">
        <f t="shared" si="6"/>
        <v>20250</v>
      </c>
      <c r="I41" s="14">
        <f t="shared" si="1"/>
        <v>40</v>
      </c>
      <c r="J41" s="14">
        <f t="shared" si="2"/>
        <v>60</v>
      </c>
      <c r="K41" s="15">
        <v>1</v>
      </c>
      <c r="L41" s="27">
        <v>60</v>
      </c>
      <c r="M41" s="22">
        <v>224</v>
      </c>
      <c r="N41" s="9" t="e">
        <f>#REF!/100*10</f>
        <v>#REF!</v>
      </c>
      <c r="O41" s="9">
        <v>6000</v>
      </c>
      <c r="P41" s="9" t="e">
        <f>#REF!/100*10</f>
        <v>#REF!</v>
      </c>
      <c r="Q41" s="9">
        <v>0</v>
      </c>
      <c r="R41" s="9">
        <f t="shared" si="3"/>
        <v>22400</v>
      </c>
      <c r="S41" s="9">
        <v>22000</v>
      </c>
      <c r="T41" s="23" t="s">
        <v>24</v>
      </c>
      <c r="U41" s="24" t="s">
        <v>45</v>
      </c>
      <c r="V41" s="21"/>
      <c r="W41" s="90"/>
    </row>
    <row r="42" spans="1:23" ht="25.5" customHeight="1">
      <c r="A42" s="39">
        <v>35</v>
      </c>
      <c r="B42" s="11" t="s">
        <v>144</v>
      </c>
      <c r="C42" s="36"/>
      <c r="D42" s="12" t="s">
        <v>190</v>
      </c>
      <c r="E42" s="62" t="s">
        <v>191</v>
      </c>
      <c r="F42" s="13">
        <v>35000</v>
      </c>
      <c r="G42" s="13">
        <v>14000</v>
      </c>
      <c r="H42" s="13">
        <f t="shared" si="6"/>
        <v>21000</v>
      </c>
      <c r="I42" s="14">
        <f t="shared" si="1"/>
        <v>40</v>
      </c>
      <c r="J42" s="14">
        <f t="shared" si="2"/>
        <v>60</v>
      </c>
      <c r="K42" s="15">
        <v>1</v>
      </c>
      <c r="L42" s="27">
        <v>60</v>
      </c>
      <c r="M42" s="22">
        <v>290</v>
      </c>
      <c r="N42" s="9" t="e">
        <f>#REF!/100*10</f>
        <v>#REF!</v>
      </c>
      <c r="O42" s="9">
        <v>5000</v>
      </c>
      <c r="P42" s="9" t="e">
        <f>#REF!/100*10</f>
        <v>#REF!</v>
      </c>
      <c r="Q42" s="9">
        <v>0</v>
      </c>
      <c r="R42" s="9">
        <f t="shared" si="3"/>
        <v>29000</v>
      </c>
      <c r="S42" s="9">
        <v>12000</v>
      </c>
      <c r="T42" s="23" t="s">
        <v>24</v>
      </c>
      <c r="U42" s="24" t="s">
        <v>53</v>
      </c>
      <c r="V42" s="21"/>
      <c r="W42" s="90"/>
    </row>
    <row r="43" spans="1:23" ht="25.5" customHeight="1">
      <c r="A43" s="39">
        <v>36</v>
      </c>
      <c r="B43" s="11" t="s">
        <v>135</v>
      </c>
      <c r="C43" s="36"/>
      <c r="D43" s="12" t="s">
        <v>173</v>
      </c>
      <c r="E43" s="65" t="s">
        <v>174</v>
      </c>
      <c r="F43" s="13">
        <v>43000</v>
      </c>
      <c r="G43" s="13">
        <v>17200</v>
      </c>
      <c r="H43" s="13">
        <f t="shared" si="6"/>
        <v>25800</v>
      </c>
      <c r="I43" s="14">
        <f t="shared" si="1"/>
        <v>40</v>
      </c>
      <c r="J43" s="14">
        <f t="shared" si="2"/>
        <v>60</v>
      </c>
      <c r="K43" s="15">
        <v>1</v>
      </c>
      <c r="L43" s="27">
        <v>60</v>
      </c>
      <c r="M43" s="22">
        <v>637</v>
      </c>
      <c r="N43" s="9">
        <f t="shared" si="7"/>
        <v>3500</v>
      </c>
      <c r="O43" s="9">
        <v>2945</v>
      </c>
      <c r="P43" s="9">
        <f t="shared" si="8"/>
        <v>3500</v>
      </c>
      <c r="Q43" s="9">
        <v>2945</v>
      </c>
      <c r="R43" s="9">
        <f t="shared" si="3"/>
        <v>63700</v>
      </c>
      <c r="S43" s="9">
        <v>7500</v>
      </c>
      <c r="T43" s="23" t="s">
        <v>24</v>
      </c>
      <c r="U43" s="24" t="s">
        <v>55</v>
      </c>
      <c r="V43" s="21"/>
      <c r="W43" s="90"/>
    </row>
    <row r="44" spans="1:23" ht="25.5" customHeight="1">
      <c r="A44" s="39">
        <v>37</v>
      </c>
      <c r="B44" s="11" t="s">
        <v>145</v>
      </c>
      <c r="C44" s="36"/>
      <c r="D44" s="12" t="s">
        <v>192</v>
      </c>
      <c r="E44" s="62" t="s">
        <v>193</v>
      </c>
      <c r="F44" s="13">
        <v>19500</v>
      </c>
      <c r="G44" s="13">
        <v>7800</v>
      </c>
      <c r="H44" s="13">
        <f t="shared" si="6"/>
        <v>11700</v>
      </c>
      <c r="I44" s="14">
        <f t="shared" si="1"/>
        <v>40</v>
      </c>
      <c r="J44" s="14">
        <f t="shared" si="2"/>
        <v>60</v>
      </c>
      <c r="K44" s="15">
        <v>1</v>
      </c>
      <c r="L44" s="27">
        <v>60</v>
      </c>
      <c r="M44" s="22">
        <v>766</v>
      </c>
      <c r="N44" s="9" t="e">
        <f>#REF!/100*10</f>
        <v>#REF!</v>
      </c>
      <c r="O44" s="9">
        <v>4575</v>
      </c>
      <c r="P44" s="9" t="e">
        <f>#REF!/100*10</f>
        <v>#REF!</v>
      </c>
      <c r="Q44" s="9">
        <v>4575</v>
      </c>
      <c r="R44" s="9">
        <f t="shared" si="3"/>
        <v>76600</v>
      </c>
      <c r="S44" s="9">
        <v>13725</v>
      </c>
      <c r="T44" s="23" t="s">
        <v>24</v>
      </c>
      <c r="U44" s="24" t="s">
        <v>25</v>
      </c>
      <c r="V44" s="21"/>
      <c r="W44" s="90"/>
    </row>
    <row r="45" spans="1:23" ht="25.5" customHeight="1">
      <c r="A45" s="39">
        <v>38</v>
      </c>
      <c r="B45" s="11" t="s">
        <v>126</v>
      </c>
      <c r="C45" s="36"/>
      <c r="D45" s="12" t="s">
        <v>156</v>
      </c>
      <c r="E45" s="62" t="s">
        <v>157</v>
      </c>
      <c r="F45" s="13">
        <v>28750</v>
      </c>
      <c r="G45" s="13">
        <v>11500</v>
      </c>
      <c r="H45" s="13">
        <f t="shared" si="6"/>
        <v>17250</v>
      </c>
      <c r="I45" s="14">
        <f t="shared" si="1"/>
        <v>40</v>
      </c>
      <c r="J45" s="14">
        <f t="shared" si="2"/>
        <v>60</v>
      </c>
      <c r="K45" s="15">
        <v>1</v>
      </c>
      <c r="L45" s="27">
        <v>60</v>
      </c>
      <c r="M45" s="22">
        <v>947</v>
      </c>
      <c r="N45" s="9">
        <f t="shared" si="7"/>
        <v>1950</v>
      </c>
      <c r="O45" s="9">
        <v>0</v>
      </c>
      <c r="P45" s="9">
        <f t="shared" si="8"/>
        <v>1950</v>
      </c>
      <c r="Q45" s="9">
        <v>176000</v>
      </c>
      <c r="R45" s="9">
        <f t="shared" si="3"/>
        <v>94700</v>
      </c>
      <c r="S45" s="9">
        <v>94700</v>
      </c>
      <c r="T45" s="23" t="s">
        <v>24</v>
      </c>
      <c r="U45" s="24" t="s">
        <v>47</v>
      </c>
      <c r="V45" s="21"/>
      <c r="W45" s="90"/>
    </row>
    <row r="46" spans="1:23" ht="25.5" customHeight="1">
      <c r="A46" s="39">
        <v>39</v>
      </c>
      <c r="B46" s="11" t="s">
        <v>147</v>
      </c>
      <c r="C46" s="37"/>
      <c r="D46" s="12" t="s">
        <v>196</v>
      </c>
      <c r="E46" s="62" t="s">
        <v>197</v>
      </c>
      <c r="F46" s="13">
        <v>76500</v>
      </c>
      <c r="G46" s="13">
        <v>21420</v>
      </c>
      <c r="H46" s="13">
        <f t="shared" si="6"/>
        <v>55080</v>
      </c>
      <c r="I46" s="14">
        <f t="shared" si="1"/>
        <v>28.000000000000004</v>
      </c>
      <c r="J46" s="14">
        <f t="shared" si="2"/>
        <v>72</v>
      </c>
      <c r="K46" s="15">
        <v>0.8</v>
      </c>
      <c r="L46" s="27">
        <v>57.6</v>
      </c>
      <c r="M46" s="22">
        <v>21669</v>
      </c>
      <c r="N46" s="9">
        <f t="shared" si="7"/>
        <v>2875</v>
      </c>
      <c r="O46" s="9">
        <v>20000</v>
      </c>
      <c r="P46" s="9">
        <f t="shared" si="8"/>
        <v>2875</v>
      </c>
      <c r="Q46" s="9">
        <v>0</v>
      </c>
      <c r="R46" s="9">
        <f t="shared" si="3"/>
        <v>2166900</v>
      </c>
      <c r="S46" s="9">
        <v>40000</v>
      </c>
      <c r="T46" s="23" t="s">
        <v>24</v>
      </c>
      <c r="U46" s="24" t="s">
        <v>30</v>
      </c>
      <c r="V46" s="21"/>
      <c r="W46" s="90"/>
    </row>
    <row r="47" spans="1:23" ht="25.5" customHeight="1">
      <c r="A47" s="45">
        <v>40</v>
      </c>
      <c r="B47" s="11" t="s">
        <v>52</v>
      </c>
      <c r="C47" s="42"/>
      <c r="D47" s="12" t="s">
        <v>234</v>
      </c>
      <c r="E47" s="62" t="s">
        <v>235</v>
      </c>
      <c r="F47" s="13">
        <v>285500</v>
      </c>
      <c r="G47" s="13">
        <v>54245</v>
      </c>
      <c r="H47" s="13">
        <f t="shared" si="6"/>
        <v>231255</v>
      </c>
      <c r="I47" s="14">
        <f t="shared" si="1"/>
        <v>19</v>
      </c>
      <c r="J47" s="14">
        <f t="shared" si="2"/>
        <v>81</v>
      </c>
      <c r="K47" s="15">
        <v>0.7</v>
      </c>
      <c r="L47" s="43">
        <v>56.699999999999996</v>
      </c>
      <c r="M47" s="22">
        <v>1829</v>
      </c>
      <c r="N47" s="9">
        <f t="shared" si="7"/>
        <v>7650</v>
      </c>
      <c r="O47" s="9">
        <v>15000</v>
      </c>
      <c r="P47" s="9">
        <f t="shared" si="8"/>
        <v>7650</v>
      </c>
      <c r="Q47" s="9">
        <v>10000</v>
      </c>
      <c r="R47" s="9">
        <f t="shared" si="3"/>
        <v>182900</v>
      </c>
      <c r="S47" s="9">
        <v>15000</v>
      </c>
      <c r="T47" s="23" t="s">
        <v>24</v>
      </c>
      <c r="U47" s="24" t="s">
        <v>61</v>
      </c>
      <c r="V47" s="21"/>
      <c r="W47" s="90"/>
    </row>
    <row r="48" spans="1:23" ht="25.5" customHeight="1">
      <c r="A48" s="39">
        <v>41</v>
      </c>
      <c r="B48" s="11" t="s">
        <v>207</v>
      </c>
      <c r="C48" s="36"/>
      <c r="D48" s="12" t="s">
        <v>208</v>
      </c>
      <c r="E48" s="62" t="s">
        <v>209</v>
      </c>
      <c r="F48" s="13">
        <v>76500</v>
      </c>
      <c r="G48" s="13">
        <v>22950</v>
      </c>
      <c r="H48" s="13">
        <f t="shared" si="6"/>
        <v>53550</v>
      </c>
      <c r="I48" s="14">
        <v>30</v>
      </c>
      <c r="J48" s="14">
        <f t="shared" si="2"/>
        <v>70</v>
      </c>
      <c r="K48" s="15">
        <v>0.8</v>
      </c>
      <c r="L48" s="27">
        <v>56</v>
      </c>
      <c r="M48" s="22">
        <v>524</v>
      </c>
      <c r="N48" s="9" t="e">
        <f>#REF!/100*10</f>
        <v>#REF!</v>
      </c>
      <c r="O48" s="9">
        <v>5000</v>
      </c>
      <c r="P48" s="9" t="e">
        <f>#REF!/100*10</f>
        <v>#REF!</v>
      </c>
      <c r="Q48" s="9">
        <v>0</v>
      </c>
      <c r="R48" s="9">
        <f t="shared" si="3"/>
        <v>52400</v>
      </c>
      <c r="S48" s="9">
        <v>30000</v>
      </c>
      <c r="T48" s="23" t="s">
        <v>24</v>
      </c>
      <c r="U48" s="24" t="s">
        <v>21</v>
      </c>
      <c r="V48" s="21"/>
      <c r="W48" s="90"/>
    </row>
    <row r="49" spans="1:23" ht="25.5" customHeight="1">
      <c r="A49" s="39">
        <v>42</v>
      </c>
      <c r="B49" s="11" t="s">
        <v>74</v>
      </c>
      <c r="C49" s="36"/>
      <c r="D49" s="12" t="s">
        <v>76</v>
      </c>
      <c r="E49" s="62" t="s">
        <v>77</v>
      </c>
      <c r="F49" s="13">
        <v>130000</v>
      </c>
      <c r="G49" s="13">
        <v>40001</v>
      </c>
      <c r="H49" s="13">
        <v>89999</v>
      </c>
      <c r="I49" s="14">
        <f>G49/F49*100</f>
        <v>30.769999999999996</v>
      </c>
      <c r="J49" s="14">
        <f t="shared" si="2"/>
        <v>69.23</v>
      </c>
      <c r="K49" s="15">
        <v>0.8</v>
      </c>
      <c r="L49" s="27">
        <v>55.38400000000001</v>
      </c>
      <c r="M49" s="46">
        <v>951</v>
      </c>
      <c r="N49" s="47">
        <f t="shared" si="7"/>
        <v>7650</v>
      </c>
      <c r="O49" s="47">
        <v>3500</v>
      </c>
      <c r="P49" s="47">
        <f t="shared" si="8"/>
        <v>7650</v>
      </c>
      <c r="Q49" s="47">
        <v>3500</v>
      </c>
      <c r="R49" s="47">
        <f t="shared" si="3"/>
        <v>95100</v>
      </c>
      <c r="S49" s="47">
        <v>14000</v>
      </c>
      <c r="T49" s="48" t="s">
        <v>24</v>
      </c>
      <c r="U49" s="49" t="s">
        <v>64</v>
      </c>
      <c r="V49" s="21"/>
      <c r="W49" s="90"/>
    </row>
    <row r="50" spans="1:23" s="25" customFormat="1" ht="25.5" customHeight="1">
      <c r="A50" s="50">
        <v>43</v>
      </c>
      <c r="B50" s="68" t="s">
        <v>89</v>
      </c>
      <c r="C50" s="51"/>
      <c r="D50" s="63" t="s">
        <v>90</v>
      </c>
      <c r="E50" s="64" t="s">
        <v>91</v>
      </c>
      <c r="F50" s="70">
        <v>57222</v>
      </c>
      <c r="G50" s="70">
        <v>18023</v>
      </c>
      <c r="H50" s="70">
        <f>F50-G50</f>
        <v>39199</v>
      </c>
      <c r="I50" s="74">
        <f>G50/F50*100</f>
        <v>31.49662717136766</v>
      </c>
      <c r="J50" s="74">
        <f t="shared" si="2"/>
        <v>68.50337282863235</v>
      </c>
      <c r="K50" s="15">
        <v>0.8</v>
      </c>
      <c r="L50" s="52">
        <v>54.802698262905885</v>
      </c>
      <c r="M50" s="58">
        <v>1123</v>
      </c>
      <c r="N50" s="59">
        <f t="shared" si="7"/>
        <v>13000</v>
      </c>
      <c r="O50" s="59">
        <v>8000</v>
      </c>
      <c r="P50" s="59">
        <f t="shared" si="8"/>
        <v>13000</v>
      </c>
      <c r="Q50" s="59">
        <v>13000</v>
      </c>
      <c r="R50" s="59">
        <f t="shared" si="3"/>
        <v>112300</v>
      </c>
      <c r="S50" s="59">
        <v>54000</v>
      </c>
      <c r="T50" s="60" t="s">
        <v>24</v>
      </c>
      <c r="U50" s="61" t="s">
        <v>59</v>
      </c>
      <c r="V50" s="57"/>
      <c r="W50" s="90"/>
    </row>
    <row r="51" spans="1:23" s="25" customFormat="1" ht="25.5" customHeight="1">
      <c r="A51" s="50">
        <v>44</v>
      </c>
      <c r="B51" s="11" t="s">
        <v>204</v>
      </c>
      <c r="C51" s="51"/>
      <c r="D51" s="12" t="s">
        <v>205</v>
      </c>
      <c r="E51" s="62" t="s">
        <v>206</v>
      </c>
      <c r="F51" s="13">
        <v>253500</v>
      </c>
      <c r="G51" s="13">
        <v>86190</v>
      </c>
      <c r="H51" s="13">
        <f>F51-G51</f>
        <v>167310</v>
      </c>
      <c r="I51" s="14">
        <f>G51/F51*100</f>
        <v>34</v>
      </c>
      <c r="J51" s="14">
        <f t="shared" si="2"/>
        <v>66</v>
      </c>
      <c r="K51" s="15">
        <v>0.8</v>
      </c>
      <c r="L51" s="52">
        <v>52.800000000000004</v>
      </c>
      <c r="M51" s="53"/>
      <c r="N51" s="54"/>
      <c r="O51" s="54"/>
      <c r="P51" s="54"/>
      <c r="Q51" s="54"/>
      <c r="R51" s="54"/>
      <c r="S51" s="54"/>
      <c r="T51" s="55"/>
      <c r="U51" s="56"/>
      <c r="V51" s="93">
        <f>SUM(G8:G51)</f>
        <v>957100</v>
      </c>
      <c r="W51" s="90"/>
    </row>
    <row r="52" spans="1:23" s="25" customFormat="1" ht="25.5" customHeight="1" thickBot="1">
      <c r="A52" s="79">
        <v>45</v>
      </c>
      <c r="B52" s="80" t="s">
        <v>124</v>
      </c>
      <c r="C52" s="81"/>
      <c r="D52" s="82" t="s">
        <v>149</v>
      </c>
      <c r="E52" s="87" t="s">
        <v>150</v>
      </c>
      <c r="F52" s="83">
        <v>198889</v>
      </c>
      <c r="G52" s="83">
        <v>68962</v>
      </c>
      <c r="H52" s="83">
        <f>F52-G52</f>
        <v>129927</v>
      </c>
      <c r="I52" s="84">
        <f>G52/F52*100</f>
        <v>34.67361191418329</v>
      </c>
      <c r="J52" s="84">
        <f t="shared" si="2"/>
        <v>65.32638808581672</v>
      </c>
      <c r="K52" s="89">
        <v>0.8</v>
      </c>
      <c r="L52" s="85">
        <v>52.26111046865338</v>
      </c>
      <c r="M52" s="53"/>
      <c r="N52" s="54"/>
      <c r="O52" s="54"/>
      <c r="P52" s="54"/>
      <c r="Q52" s="54"/>
      <c r="R52" s="54"/>
      <c r="S52" s="54"/>
      <c r="T52" s="55"/>
      <c r="U52" s="56"/>
      <c r="V52" s="86">
        <f>SUM(G8:G52)</f>
        <v>1026062</v>
      </c>
      <c r="W52" s="90"/>
    </row>
    <row r="53" spans="1:23" s="25" customFormat="1" ht="25.5" customHeight="1">
      <c r="A53" s="50">
        <v>46</v>
      </c>
      <c r="B53" s="68" t="s">
        <v>107</v>
      </c>
      <c r="C53" s="77"/>
      <c r="D53" s="69" t="s">
        <v>108</v>
      </c>
      <c r="E53" s="88" t="s">
        <v>109</v>
      </c>
      <c r="F53" s="70">
        <v>36376</v>
      </c>
      <c r="G53" s="70">
        <v>13500</v>
      </c>
      <c r="H53" s="70">
        <f aca="true" t="shared" si="9" ref="H53:H67">F53-G53</f>
        <v>22876</v>
      </c>
      <c r="I53" s="71">
        <f aca="true" t="shared" si="10" ref="I53:I67">G53/F53*100</f>
        <v>37.112381790191336</v>
      </c>
      <c r="J53" s="72">
        <f aca="true" t="shared" si="11" ref="J53:J67">H53/F53*100</f>
        <v>62.88761820980866</v>
      </c>
      <c r="K53" s="73">
        <v>0.8</v>
      </c>
      <c r="L53" s="78">
        <v>50.31009456784693</v>
      </c>
      <c r="M53" s="53"/>
      <c r="N53" s="54"/>
      <c r="O53" s="54"/>
      <c r="P53" s="54"/>
      <c r="Q53" s="54"/>
      <c r="R53" s="54"/>
      <c r="S53" s="54"/>
      <c r="T53" s="55"/>
      <c r="U53" s="56"/>
      <c r="V53" s="57"/>
      <c r="W53" s="90"/>
    </row>
    <row r="54" spans="1:23" s="25" customFormat="1" ht="22.5" customHeight="1">
      <c r="A54" s="39">
        <v>47</v>
      </c>
      <c r="B54" s="11" t="s">
        <v>119</v>
      </c>
      <c r="C54" s="75"/>
      <c r="D54" s="15">
        <v>286079</v>
      </c>
      <c r="E54" s="62" t="s">
        <v>155</v>
      </c>
      <c r="F54" s="13">
        <v>78750</v>
      </c>
      <c r="G54" s="13">
        <v>29925</v>
      </c>
      <c r="H54" s="13">
        <f t="shared" si="9"/>
        <v>48825</v>
      </c>
      <c r="I54" s="3">
        <f t="shared" si="10"/>
        <v>38</v>
      </c>
      <c r="J54" s="4">
        <f t="shared" si="11"/>
        <v>62</v>
      </c>
      <c r="K54" s="15">
        <v>0.8</v>
      </c>
      <c r="L54" s="76">
        <v>49.6</v>
      </c>
      <c r="M54" s="53"/>
      <c r="N54" s="54"/>
      <c r="O54" s="54"/>
      <c r="P54" s="54"/>
      <c r="Q54" s="54"/>
      <c r="R54" s="54"/>
      <c r="S54" s="54"/>
      <c r="T54" s="55"/>
      <c r="U54" s="56"/>
      <c r="V54" s="57"/>
      <c r="W54" s="90"/>
    </row>
    <row r="55" spans="1:23" s="25" customFormat="1" ht="25.5" customHeight="1">
      <c r="A55" s="39">
        <v>48</v>
      </c>
      <c r="B55" s="11" t="s">
        <v>142</v>
      </c>
      <c r="C55" s="75"/>
      <c r="D55" s="12" t="s">
        <v>186</v>
      </c>
      <c r="E55" s="62" t="s">
        <v>187</v>
      </c>
      <c r="F55" s="13">
        <v>60000</v>
      </c>
      <c r="G55" s="13">
        <v>23014</v>
      </c>
      <c r="H55" s="13">
        <f t="shared" si="9"/>
        <v>36986</v>
      </c>
      <c r="I55" s="3">
        <f t="shared" si="10"/>
        <v>38.35666666666667</v>
      </c>
      <c r="J55" s="4">
        <f t="shared" si="11"/>
        <v>61.64333333333334</v>
      </c>
      <c r="K55" s="15">
        <v>0.8</v>
      </c>
      <c r="L55" s="76">
        <v>49.31395918367347</v>
      </c>
      <c r="M55" s="53"/>
      <c r="N55" s="54"/>
      <c r="O55" s="54"/>
      <c r="P55" s="54"/>
      <c r="Q55" s="54"/>
      <c r="R55" s="54"/>
      <c r="S55" s="54"/>
      <c r="T55" s="55"/>
      <c r="U55" s="56"/>
      <c r="V55" s="57"/>
      <c r="W55" s="90"/>
    </row>
    <row r="56" spans="1:23" s="25" customFormat="1" ht="25.5" customHeight="1">
      <c r="A56" s="39">
        <v>49</v>
      </c>
      <c r="B56" s="11" t="s">
        <v>134</v>
      </c>
      <c r="C56" s="75"/>
      <c r="D56" s="12" t="s">
        <v>171</v>
      </c>
      <c r="E56" s="62" t="s">
        <v>172</v>
      </c>
      <c r="F56" s="13">
        <v>66600</v>
      </c>
      <c r="G56" s="13">
        <v>26000</v>
      </c>
      <c r="H56" s="13">
        <f t="shared" si="9"/>
        <v>40600</v>
      </c>
      <c r="I56" s="3">
        <f t="shared" si="10"/>
        <v>39.03903903903904</v>
      </c>
      <c r="J56" s="4">
        <f t="shared" si="11"/>
        <v>60.96096096096096</v>
      </c>
      <c r="K56" s="15">
        <v>0.8</v>
      </c>
      <c r="L56" s="76">
        <v>48.76876876876877</v>
      </c>
      <c r="M56" s="53"/>
      <c r="N56" s="54"/>
      <c r="O56" s="54"/>
      <c r="P56" s="54"/>
      <c r="Q56" s="54"/>
      <c r="R56" s="54"/>
      <c r="S56" s="54"/>
      <c r="T56" s="55"/>
      <c r="U56" s="56"/>
      <c r="V56" s="57"/>
      <c r="W56" s="90"/>
    </row>
    <row r="57" spans="1:23" s="25" customFormat="1" ht="25.5" customHeight="1">
      <c r="A57" s="39">
        <v>50</v>
      </c>
      <c r="B57" s="11" t="s">
        <v>116</v>
      </c>
      <c r="C57" s="75"/>
      <c r="D57" s="12" t="s">
        <v>117</v>
      </c>
      <c r="E57" s="62" t="s">
        <v>118</v>
      </c>
      <c r="F57" s="13">
        <v>152900</v>
      </c>
      <c r="G57" s="13">
        <v>60000</v>
      </c>
      <c r="H57" s="13">
        <f t="shared" si="9"/>
        <v>92900</v>
      </c>
      <c r="I57" s="3">
        <f t="shared" si="10"/>
        <v>39.24133420536298</v>
      </c>
      <c r="J57" s="4">
        <f t="shared" si="11"/>
        <v>60.75866579463701</v>
      </c>
      <c r="K57" s="15">
        <v>0.8</v>
      </c>
      <c r="L57" s="76">
        <v>48.60693263570961</v>
      </c>
      <c r="M57" s="53"/>
      <c r="N57" s="54"/>
      <c r="O57" s="54"/>
      <c r="P57" s="54"/>
      <c r="Q57" s="54"/>
      <c r="R57" s="54"/>
      <c r="S57" s="54"/>
      <c r="T57" s="55"/>
      <c r="U57" s="56"/>
      <c r="V57" s="57"/>
      <c r="W57" s="90"/>
    </row>
    <row r="58" spans="1:23" s="25" customFormat="1" ht="25.5" customHeight="1">
      <c r="A58" s="39">
        <v>51</v>
      </c>
      <c r="B58" s="11" t="s">
        <v>210</v>
      </c>
      <c r="C58" s="75"/>
      <c r="D58" s="12" t="s">
        <v>218</v>
      </c>
      <c r="E58" s="62" t="s">
        <v>219</v>
      </c>
      <c r="F58" s="13">
        <v>154311</v>
      </c>
      <c r="G58" s="13">
        <v>61724</v>
      </c>
      <c r="H58" s="13">
        <f t="shared" si="9"/>
        <v>92587</v>
      </c>
      <c r="I58" s="3">
        <f t="shared" si="10"/>
        <v>39.999740783223494</v>
      </c>
      <c r="J58" s="4">
        <f t="shared" si="11"/>
        <v>60.000259216776506</v>
      </c>
      <c r="K58" s="15">
        <v>0.8</v>
      </c>
      <c r="L58" s="76">
        <v>48.000207373421205</v>
      </c>
      <c r="M58" s="53"/>
      <c r="N58" s="54"/>
      <c r="O58" s="54"/>
      <c r="P58" s="54"/>
      <c r="Q58" s="54"/>
      <c r="R58" s="54"/>
      <c r="S58" s="54"/>
      <c r="T58" s="55"/>
      <c r="U58" s="56"/>
      <c r="V58" s="57"/>
      <c r="W58" s="90"/>
    </row>
    <row r="59" spans="1:23" s="25" customFormat="1" ht="25.5" customHeight="1">
      <c r="A59" s="39">
        <v>52</v>
      </c>
      <c r="B59" s="11" t="s">
        <v>143</v>
      </c>
      <c r="C59" s="75"/>
      <c r="D59" s="12" t="s">
        <v>188</v>
      </c>
      <c r="E59" s="62" t="s">
        <v>189</v>
      </c>
      <c r="F59" s="13">
        <v>160000</v>
      </c>
      <c r="G59" s="13">
        <v>64000</v>
      </c>
      <c r="H59" s="13">
        <f t="shared" si="9"/>
        <v>96000</v>
      </c>
      <c r="I59" s="3">
        <f t="shared" si="10"/>
        <v>40</v>
      </c>
      <c r="J59" s="4">
        <f t="shared" si="11"/>
        <v>60</v>
      </c>
      <c r="K59" s="15">
        <v>0.8</v>
      </c>
      <c r="L59" s="76">
        <v>48</v>
      </c>
      <c r="M59" s="53"/>
      <c r="N59" s="54"/>
      <c r="O59" s="54"/>
      <c r="P59" s="54"/>
      <c r="Q59" s="54"/>
      <c r="R59" s="54"/>
      <c r="S59" s="54"/>
      <c r="T59" s="55"/>
      <c r="U59" s="56"/>
      <c r="V59" s="57"/>
      <c r="W59" s="90"/>
    </row>
    <row r="60" spans="1:23" s="25" customFormat="1" ht="25.5" customHeight="1">
      <c r="A60" s="39">
        <v>53</v>
      </c>
      <c r="B60" s="11" t="s">
        <v>110</v>
      </c>
      <c r="C60" s="75"/>
      <c r="D60" s="12" t="s">
        <v>111</v>
      </c>
      <c r="E60" s="62" t="s">
        <v>112</v>
      </c>
      <c r="F60" s="13">
        <v>60000</v>
      </c>
      <c r="G60" s="13">
        <v>24000</v>
      </c>
      <c r="H60" s="13">
        <f t="shared" si="9"/>
        <v>36000</v>
      </c>
      <c r="I60" s="14">
        <f t="shared" si="10"/>
        <v>40</v>
      </c>
      <c r="J60" s="14">
        <f t="shared" si="11"/>
        <v>60</v>
      </c>
      <c r="K60" s="15">
        <v>0.8</v>
      </c>
      <c r="L60" s="76">
        <v>48</v>
      </c>
      <c r="M60" s="53"/>
      <c r="N60" s="54"/>
      <c r="O60" s="54"/>
      <c r="P60" s="54"/>
      <c r="Q60" s="54"/>
      <c r="R60" s="54"/>
      <c r="S60" s="54"/>
      <c r="T60" s="55"/>
      <c r="U60" s="56"/>
      <c r="V60" s="57"/>
      <c r="W60" s="90"/>
    </row>
    <row r="61" spans="1:23" s="25" customFormat="1" ht="25.5" customHeight="1">
      <c r="A61" s="39">
        <v>54</v>
      </c>
      <c r="B61" s="1" t="s">
        <v>69</v>
      </c>
      <c r="C61" s="75"/>
      <c r="D61" s="67">
        <v>839582</v>
      </c>
      <c r="E61" s="40" t="s">
        <v>88</v>
      </c>
      <c r="F61" s="16">
        <v>64000</v>
      </c>
      <c r="G61" s="16">
        <v>25600</v>
      </c>
      <c r="H61" s="16">
        <f t="shared" si="9"/>
        <v>38400</v>
      </c>
      <c r="I61" s="3">
        <f t="shared" si="10"/>
        <v>40</v>
      </c>
      <c r="J61" s="4">
        <f t="shared" si="11"/>
        <v>60</v>
      </c>
      <c r="K61" s="2">
        <v>0.8</v>
      </c>
      <c r="L61" s="76">
        <v>48</v>
      </c>
      <c r="M61" s="53"/>
      <c r="N61" s="54"/>
      <c r="O61" s="54"/>
      <c r="P61" s="54"/>
      <c r="Q61" s="54"/>
      <c r="R61" s="54"/>
      <c r="S61" s="54"/>
      <c r="T61" s="55"/>
      <c r="U61" s="56"/>
      <c r="V61" s="57"/>
      <c r="W61" s="90"/>
    </row>
    <row r="62" spans="1:23" s="25" customFormat="1" ht="25.5" customHeight="1">
      <c r="A62" s="39">
        <v>55</v>
      </c>
      <c r="B62" s="8" t="s">
        <v>127</v>
      </c>
      <c r="C62" s="75"/>
      <c r="D62" s="12" t="s">
        <v>158</v>
      </c>
      <c r="E62" s="62" t="s">
        <v>159</v>
      </c>
      <c r="F62" s="13">
        <v>30000</v>
      </c>
      <c r="G62" s="13">
        <v>12000</v>
      </c>
      <c r="H62" s="13">
        <f t="shared" si="9"/>
        <v>18000</v>
      </c>
      <c r="I62" s="3">
        <f t="shared" si="10"/>
        <v>40</v>
      </c>
      <c r="J62" s="4">
        <f t="shared" si="11"/>
        <v>60</v>
      </c>
      <c r="K62" s="15">
        <v>0.8</v>
      </c>
      <c r="L62" s="76">
        <v>48</v>
      </c>
      <c r="M62" s="53"/>
      <c r="N62" s="54"/>
      <c r="O62" s="54"/>
      <c r="P62" s="54"/>
      <c r="Q62" s="54"/>
      <c r="R62" s="54"/>
      <c r="S62" s="54"/>
      <c r="T62" s="55"/>
      <c r="U62" s="56"/>
      <c r="V62" s="57"/>
      <c r="W62" s="90"/>
    </row>
    <row r="63" spans="1:23" s="25" customFormat="1" ht="25.5" customHeight="1">
      <c r="A63" s="39">
        <v>56</v>
      </c>
      <c r="B63" s="11" t="s">
        <v>212</v>
      </c>
      <c r="C63" s="75"/>
      <c r="D63" s="12" t="s">
        <v>222</v>
      </c>
      <c r="E63" s="62" t="s">
        <v>223</v>
      </c>
      <c r="F63" s="13">
        <v>80600</v>
      </c>
      <c r="G63" s="13">
        <v>32240</v>
      </c>
      <c r="H63" s="13">
        <f t="shared" si="9"/>
        <v>48360</v>
      </c>
      <c r="I63" s="3">
        <f t="shared" si="10"/>
        <v>40</v>
      </c>
      <c r="J63" s="4">
        <f t="shared" si="11"/>
        <v>60</v>
      </c>
      <c r="K63" s="15">
        <v>0.8</v>
      </c>
      <c r="L63" s="76">
        <v>48</v>
      </c>
      <c r="M63" s="53"/>
      <c r="N63" s="54"/>
      <c r="O63" s="54"/>
      <c r="P63" s="54"/>
      <c r="Q63" s="54"/>
      <c r="R63" s="54"/>
      <c r="S63" s="54"/>
      <c r="T63" s="55"/>
      <c r="U63" s="56"/>
      <c r="V63" s="57"/>
      <c r="W63" s="90"/>
    </row>
    <row r="64" spans="1:23" s="25" customFormat="1" ht="25.5" customHeight="1">
      <c r="A64" s="39">
        <v>57</v>
      </c>
      <c r="B64" s="11" t="s">
        <v>104</v>
      </c>
      <c r="C64" s="75"/>
      <c r="D64" s="12" t="s">
        <v>105</v>
      </c>
      <c r="E64" s="62" t="s">
        <v>106</v>
      </c>
      <c r="F64" s="13">
        <v>36000</v>
      </c>
      <c r="G64" s="13">
        <v>14400</v>
      </c>
      <c r="H64" s="13">
        <f t="shared" si="9"/>
        <v>21600</v>
      </c>
      <c r="I64" s="3">
        <f t="shared" si="10"/>
        <v>40</v>
      </c>
      <c r="J64" s="4">
        <f t="shared" si="11"/>
        <v>60</v>
      </c>
      <c r="K64" s="15">
        <v>0.8</v>
      </c>
      <c r="L64" s="76">
        <v>48</v>
      </c>
      <c r="M64" s="53"/>
      <c r="N64" s="54"/>
      <c r="O64" s="54"/>
      <c r="P64" s="54"/>
      <c r="Q64" s="54"/>
      <c r="R64" s="54"/>
      <c r="S64" s="54"/>
      <c r="T64" s="55"/>
      <c r="U64" s="56"/>
      <c r="V64" s="57"/>
      <c r="W64" s="90"/>
    </row>
    <row r="65" spans="1:23" s="25" customFormat="1" ht="25.5" customHeight="1">
      <c r="A65" s="39">
        <v>58</v>
      </c>
      <c r="B65" s="11" t="s">
        <v>198</v>
      </c>
      <c r="C65" s="75"/>
      <c r="D65" s="12" t="s">
        <v>199</v>
      </c>
      <c r="E65" s="62" t="s">
        <v>200</v>
      </c>
      <c r="F65" s="13">
        <v>170200</v>
      </c>
      <c r="G65" s="13">
        <v>68080</v>
      </c>
      <c r="H65" s="13">
        <f t="shared" si="9"/>
        <v>102120</v>
      </c>
      <c r="I65" s="3">
        <f t="shared" si="10"/>
        <v>40</v>
      </c>
      <c r="J65" s="4">
        <f t="shared" si="11"/>
        <v>60</v>
      </c>
      <c r="K65" s="15">
        <v>0.8</v>
      </c>
      <c r="L65" s="76">
        <v>48</v>
      </c>
      <c r="M65" s="53"/>
      <c r="N65" s="54"/>
      <c r="O65" s="54"/>
      <c r="P65" s="54"/>
      <c r="Q65" s="54"/>
      <c r="R65" s="54"/>
      <c r="S65" s="54"/>
      <c r="T65" s="55"/>
      <c r="U65" s="56"/>
      <c r="V65" s="57"/>
      <c r="W65" s="90"/>
    </row>
    <row r="66" spans="1:23" s="25" customFormat="1" ht="25.5" customHeight="1">
      <c r="A66" s="39">
        <v>59</v>
      </c>
      <c r="B66" s="11" t="s">
        <v>216</v>
      </c>
      <c r="C66" s="75"/>
      <c r="D66" s="12" t="s">
        <v>230</v>
      </c>
      <c r="E66" s="62" t="s">
        <v>231</v>
      </c>
      <c r="F66" s="13">
        <v>212000</v>
      </c>
      <c r="G66" s="13">
        <v>70000</v>
      </c>
      <c r="H66" s="13">
        <f t="shared" si="9"/>
        <v>142000</v>
      </c>
      <c r="I66" s="14">
        <f t="shared" si="10"/>
        <v>33.0188679245283</v>
      </c>
      <c r="J66" s="14">
        <f t="shared" si="11"/>
        <v>66.98113207547169</v>
      </c>
      <c r="K66" s="15">
        <v>0.7</v>
      </c>
      <c r="L66" s="76">
        <v>46.88679245283018</v>
      </c>
      <c r="M66" s="53"/>
      <c r="N66" s="54"/>
      <c r="O66" s="54"/>
      <c r="P66" s="54"/>
      <c r="Q66" s="54"/>
      <c r="R66" s="54"/>
      <c r="S66" s="54"/>
      <c r="T66" s="55"/>
      <c r="U66" s="56"/>
      <c r="V66" s="57"/>
      <c r="W66" s="90"/>
    </row>
    <row r="67" spans="1:23" s="25" customFormat="1" ht="25.5" customHeight="1" thickBot="1">
      <c r="A67" s="39">
        <v>60</v>
      </c>
      <c r="B67" s="11" t="s">
        <v>38</v>
      </c>
      <c r="C67" s="75"/>
      <c r="D67" s="12" t="s">
        <v>226</v>
      </c>
      <c r="E67" s="62" t="s">
        <v>238</v>
      </c>
      <c r="F67" s="13">
        <v>264000</v>
      </c>
      <c r="G67" s="13">
        <v>97778</v>
      </c>
      <c r="H67" s="13">
        <f t="shared" si="9"/>
        <v>166222</v>
      </c>
      <c r="I67" s="3">
        <f t="shared" si="10"/>
        <v>37.03712121212121</v>
      </c>
      <c r="J67" s="4">
        <f t="shared" si="11"/>
        <v>62.962878787878786</v>
      </c>
      <c r="K67" s="15">
        <v>0.7</v>
      </c>
      <c r="L67" s="76">
        <v>44.07407407407407</v>
      </c>
      <c r="M67" s="53"/>
      <c r="N67" s="54"/>
      <c r="O67" s="54"/>
      <c r="P67" s="54"/>
      <c r="Q67" s="54"/>
      <c r="R67" s="54"/>
      <c r="S67" s="54"/>
      <c r="T67" s="55"/>
      <c r="U67" s="56"/>
      <c r="V67" s="57"/>
      <c r="W67" s="90"/>
    </row>
    <row r="68" spans="1:21" ht="25.5" customHeight="1" thickBot="1" thickTop="1">
      <c r="A68" s="98" t="s">
        <v>68</v>
      </c>
      <c r="B68" s="99"/>
      <c r="C68" s="99"/>
      <c r="D68" s="99"/>
      <c r="E68" s="99"/>
      <c r="F68" s="100"/>
      <c r="G68" s="33">
        <f>SUM(G8:G67)</f>
        <v>1648323</v>
      </c>
      <c r="H68" s="34"/>
      <c r="I68" s="34"/>
      <c r="J68" s="34"/>
      <c r="K68" s="34"/>
      <c r="L68" s="35"/>
      <c r="M68" s="22">
        <v>3174</v>
      </c>
      <c r="N68" s="9" t="e">
        <f>#REF!/100*10</f>
        <v>#REF!</v>
      </c>
      <c r="O68" s="9">
        <v>1000</v>
      </c>
      <c r="P68" s="9" t="e">
        <f>#REF!/100*10</f>
        <v>#REF!</v>
      </c>
      <c r="Q68" s="9">
        <v>10000</v>
      </c>
      <c r="R68" s="9">
        <f>M68*100</f>
        <v>317400</v>
      </c>
      <c r="S68" s="9">
        <v>41000</v>
      </c>
      <c r="T68" s="23" t="s">
        <v>60</v>
      </c>
      <c r="U68" s="24" t="s">
        <v>39</v>
      </c>
    </row>
    <row r="69" ht="25.5" customHeight="1"/>
    <row r="70" spans="5:7" ht="12.75">
      <c r="E70" s="25"/>
      <c r="F70" s="21"/>
      <c r="G70" s="21"/>
    </row>
    <row r="71" spans="5:7" ht="12.75">
      <c r="E71" s="25"/>
      <c r="F71" s="21"/>
      <c r="G71" s="21"/>
    </row>
    <row r="72" ht="12.75">
      <c r="G72" s="21"/>
    </row>
  </sheetData>
  <sheetProtection/>
  <mergeCells count="2">
    <mergeCell ref="A5:L5"/>
    <mergeCell ref="A68:F68"/>
  </mergeCells>
  <conditionalFormatting sqref="I8:I52">
    <cfRule type="cellIs" priority="2" dxfId="0" operator="greaterThan" stopIfTrue="1">
      <formula>40</formula>
    </cfRule>
  </conditionalFormatting>
  <conditionalFormatting sqref="I53:I67">
    <cfRule type="cellIs" priority="1" dxfId="0" operator="greaterThan" stopIfTrue="1">
      <formula>40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Komínová Jana DiS.</dc:creator>
  <cp:keywords/>
  <dc:description/>
  <cp:lastModifiedBy>Jakoubková Marie</cp:lastModifiedBy>
  <cp:lastPrinted>2016-03-16T12:13:21Z</cp:lastPrinted>
  <dcterms:created xsi:type="dcterms:W3CDTF">2012-04-16T16:10:30Z</dcterms:created>
  <dcterms:modified xsi:type="dcterms:W3CDTF">2016-03-16T12:13:25Z</dcterms:modified>
  <cp:category/>
  <cp:version/>
  <cp:contentType/>
  <cp:contentStatus/>
</cp:coreProperties>
</file>