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52" windowWidth="9420" windowHeight="3780" tabRatio="916" activeTab="0"/>
  </bookViews>
  <sheets>
    <sheet name="ZK-02-2015-06, př. 1" sheetId="1" r:id="rId1"/>
  </sheets>
  <definedNames>
    <definedName name="_xlnm.Print_Area" localSheetId="0">'ZK-02-2015-06, př. 1'!$A$1:$V$29</definedName>
  </definedNames>
  <calcPr fullCalcOnLoad="1"/>
</workbook>
</file>

<file path=xl/sharedStrings.xml><?xml version="1.0" encoding="utf-8"?>
<sst xmlns="http://schemas.openxmlformats.org/spreadsheetml/2006/main" count="120" uniqueCount="73">
  <si>
    <t>Seznam žadatelů a bodové hodnocení</t>
  </si>
  <si>
    <t>Žadatel</t>
  </si>
  <si>
    <t>Počet získaných bodů</t>
  </si>
  <si>
    <t>Základní kritéria</t>
  </si>
  <si>
    <t>ANO/NE</t>
  </si>
  <si>
    <t>Specifická kriteria</t>
  </si>
  <si>
    <t>Doplňková kriteria</t>
  </si>
  <si>
    <t>Celkem doplňková + specifická kriteria</t>
  </si>
  <si>
    <t>Obec</t>
  </si>
  <si>
    <t>Kraj</t>
  </si>
  <si>
    <t>Jiné zdroje</t>
  </si>
  <si>
    <t>Kč</t>
  </si>
  <si>
    <t>%</t>
  </si>
  <si>
    <t>Pořadí</t>
  </si>
  <si>
    <t>Okrouhlice</t>
  </si>
  <si>
    <t>ANO</t>
  </si>
  <si>
    <t>NE</t>
  </si>
  <si>
    <t>Plátce DPH</t>
  </si>
  <si>
    <t>Velké Meziříčí</t>
  </si>
  <si>
    <t>Celkový rozpočet akce vč. DPH [Kč]</t>
  </si>
  <si>
    <t>Celkový rozpočet akce bez DPH [Kč]</t>
  </si>
  <si>
    <t>IČO</t>
  </si>
  <si>
    <t>00267953</t>
  </si>
  <si>
    <t>00295671</t>
  </si>
  <si>
    <t>Nové Veselí</t>
  </si>
  <si>
    <t>00294926</t>
  </si>
  <si>
    <t>Bez DPH</t>
  </si>
  <si>
    <t>Včetně DPH</t>
  </si>
  <si>
    <t>Svatoslav</t>
  </si>
  <si>
    <t>00290548</t>
  </si>
  <si>
    <t>Humpolec</t>
  </si>
  <si>
    <t>00248266</t>
  </si>
  <si>
    <t>Hojkov</t>
  </si>
  <si>
    <t>00373699</t>
  </si>
  <si>
    <t>Nové Město na Moravě</t>
  </si>
  <si>
    <t>00294900</t>
  </si>
  <si>
    <t>Košetice</t>
  </si>
  <si>
    <t>00248444</t>
  </si>
  <si>
    <t>Pozďatín</t>
  </si>
  <si>
    <t>00378356</t>
  </si>
  <si>
    <t>Červená Řečice</t>
  </si>
  <si>
    <t>00248045</t>
  </si>
  <si>
    <t>Chotěboř</t>
  </si>
  <si>
    <t>00267538</t>
  </si>
  <si>
    <t>Horní Dubenky</t>
  </si>
  <si>
    <t>00285889</t>
  </si>
  <si>
    <t>Přibyslavice</t>
  </si>
  <si>
    <t>00290203</t>
  </si>
  <si>
    <t>Lesonice</t>
  </si>
  <si>
    <t>00289752</t>
  </si>
  <si>
    <t>Police</t>
  </si>
  <si>
    <t>00290149</t>
  </si>
  <si>
    <t>Kožlí</t>
  </si>
  <si>
    <t>00267678</t>
  </si>
  <si>
    <t>Dolní Cerekev</t>
  </si>
  <si>
    <t>00285765</t>
  </si>
  <si>
    <t>Olešná</t>
  </si>
  <si>
    <t>00515761</t>
  </si>
  <si>
    <t>Poznámka</t>
  </si>
  <si>
    <t>Nedodržen podíl spolufinancování obce 50 %</t>
  </si>
  <si>
    <t>Požadovaná
výše dotace
[Kč]</t>
  </si>
  <si>
    <t>Obec v žádosti provedla výpočet procentních podílů dotace z ceny projektu včetně DPH. U plátců se výpočet provádí z ceny bez DPH. Při přepočtu na cenu projektu bez DPH není dodržen limit min. výše dotace 150 tis od kraje.</t>
  </si>
  <si>
    <t>∑</t>
  </si>
  <si>
    <t>Navržená
dotace
[Kč]</t>
  </si>
  <si>
    <r>
      <t>Podíl na financování akce</t>
    </r>
    <r>
      <rPr>
        <b/>
        <vertAlign val="superscript"/>
        <sz val="9"/>
        <rFont val="Arial CE"/>
        <family val="0"/>
      </rPr>
      <t>*)</t>
    </r>
  </si>
  <si>
    <t>Dotace požadována vyšší, než je dané rozmezí (150-250 tis.). Proveden přepočet dle uvedených procentích podílů v žádosti.</t>
  </si>
  <si>
    <t>Obec v žádosti provedla výpočet procentních podílů dotace z ceny projektu včetně DPH. U plátců se výpočet provádí z ceny bez DPH. Výše dotace vypočtená z ceny projektu bez DPH.</t>
  </si>
  <si>
    <t xml:space="preserve">Celkový rozpočet akce včetně DPH 151.701,76 Kč. Vypočtená dotace od kraje nedosahuje limitu 150 tis. Kč </t>
  </si>
  <si>
    <t>Nesplněna podmínka zásad</t>
  </si>
  <si>
    <t>Podmínky zásad splněny</t>
  </si>
  <si>
    <t>*) Dle zásad se u plátců DPH podíl financování  a výše dotace vypočítává z celkových nákladů na akci z ceny bez DPH.</t>
  </si>
  <si>
    <t>počet stran: 1</t>
  </si>
  <si>
    <t>ZK-02-2015-06,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</si>
</sst>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9"/>
      <name val="Arial CE"/>
      <family val="0"/>
    </font>
    <font>
      <b/>
      <sz val="9"/>
      <name val="Calibri"/>
      <family val="2"/>
    </font>
    <font>
      <vertAlign val="superscript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0"/>
    </font>
    <font>
      <sz val="9"/>
      <color indexed="9"/>
      <name val="Arial CE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0"/>
    </font>
    <font>
      <sz val="9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ck">
        <color rgb="FFC00000"/>
      </bottom>
    </border>
    <border>
      <left/>
      <right style="thin"/>
      <top style="thin"/>
      <bottom style="thick">
        <color rgb="FFC00000"/>
      </bottom>
    </border>
    <border>
      <left style="thin"/>
      <right style="thin"/>
      <top style="thin"/>
      <bottom style="thick">
        <color rgb="FFC00000"/>
      </bottom>
    </border>
    <border>
      <left style="thin"/>
      <right/>
      <top style="thin"/>
      <bottom style="thick">
        <color rgb="FFC00000"/>
      </bottom>
    </border>
    <border>
      <left style="medium"/>
      <right style="thin"/>
      <top style="thin"/>
      <bottom style="thick">
        <color rgb="FFC00000"/>
      </bottom>
    </border>
    <border>
      <left style="thin"/>
      <right style="medium"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ck">
        <color theme="5" tint="-0.2499700039625167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right" vertical="center"/>
    </xf>
    <xf numFmtId="4" fontId="4" fillId="7" borderId="19" xfId="0" applyNumberFormat="1" applyFont="1" applyFill="1" applyBorder="1" applyAlignment="1">
      <alignment vertical="center"/>
    </xf>
    <xf numFmtId="4" fontId="4" fillId="19" borderId="19" xfId="0" applyNumberFormat="1" applyFont="1" applyFill="1" applyBorder="1" applyAlignment="1">
      <alignment vertical="center"/>
    </xf>
    <xf numFmtId="3" fontId="4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4" fontId="4" fillId="34" borderId="21" xfId="0" applyNumberFormat="1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right" vertical="center"/>
    </xf>
    <xf numFmtId="4" fontId="4" fillId="7" borderId="12" xfId="0" applyNumberFormat="1" applyFont="1" applyFill="1" applyBorder="1" applyAlignment="1">
      <alignment vertical="center"/>
    </xf>
    <xf numFmtId="4" fontId="4" fillId="19" borderId="12" xfId="0" applyNumberFormat="1" applyFont="1" applyFill="1" applyBorder="1" applyAlignment="1">
      <alignment vertical="center"/>
    </xf>
    <xf numFmtId="3" fontId="4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" fontId="4" fillId="34" borderId="11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right" vertical="center"/>
    </xf>
    <xf numFmtId="4" fontId="4" fillId="7" borderId="32" xfId="0" applyNumberFormat="1" applyFont="1" applyFill="1" applyBorder="1" applyAlignment="1">
      <alignment vertical="center"/>
    </xf>
    <xf numFmtId="4" fontId="4" fillId="19" borderId="32" xfId="0" applyNumberFormat="1" applyFont="1" applyFill="1" applyBorder="1" applyAlignment="1">
      <alignment vertical="center"/>
    </xf>
    <xf numFmtId="3" fontId="4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/>
    </xf>
    <xf numFmtId="4" fontId="4" fillId="34" borderId="34" xfId="0" applyNumberFormat="1" applyFont="1" applyFill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36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4" fontId="4" fillId="34" borderId="19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34" borderId="32" xfId="0" applyNumberFormat="1" applyFont="1" applyFill="1" applyBorder="1" applyAlignment="1">
      <alignment vertical="center"/>
    </xf>
    <xf numFmtId="4" fontId="4" fillId="36" borderId="21" xfId="0" applyNumberFormat="1" applyFont="1" applyFill="1" applyBorder="1" applyAlignment="1">
      <alignment vertical="center"/>
    </xf>
    <xf numFmtId="3" fontId="3" fillId="37" borderId="18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" fontId="4" fillId="36" borderId="11" xfId="0" applyNumberFormat="1" applyFont="1" applyFill="1" applyBorder="1" applyAlignment="1">
      <alignment vertical="center"/>
    </xf>
    <xf numFmtId="3" fontId="3" fillId="37" borderId="26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164" fontId="4" fillId="36" borderId="28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right" vertical="center"/>
    </xf>
    <xf numFmtId="4" fontId="4" fillId="7" borderId="14" xfId="0" applyNumberFormat="1" applyFont="1" applyFill="1" applyBorder="1" applyAlignment="1">
      <alignment vertical="center"/>
    </xf>
    <xf numFmtId="4" fontId="4" fillId="19" borderId="14" xfId="0" applyNumberFormat="1" applyFont="1" applyFill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36" borderId="14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5" borderId="41" xfId="0" applyFont="1" applyFill="1" applyBorder="1" applyAlignment="1">
      <alignment horizontal="center" vertical="center"/>
    </xf>
    <xf numFmtId="3" fontId="3" fillId="37" borderId="39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6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44" fillId="11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3" fontId="4" fillId="34" borderId="42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/>
    </xf>
    <xf numFmtId="0" fontId="3" fillId="33" borderId="50" xfId="0" applyFont="1" applyFill="1" applyBorder="1" applyAlignment="1">
      <alignment horizontal="center" vertical="center" textRotation="180"/>
    </xf>
    <xf numFmtId="0" fontId="3" fillId="33" borderId="51" xfId="0" applyFont="1" applyFill="1" applyBorder="1" applyAlignment="1">
      <alignment horizontal="center" vertical="center" textRotation="180"/>
    </xf>
    <xf numFmtId="0" fontId="3" fillId="33" borderId="52" xfId="0" applyFont="1" applyFill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view="pageLayout" zoomScaleSheetLayoutView="100" workbookViewId="0" topLeftCell="K1">
      <selection activeCell="V1" sqref="V1"/>
    </sheetView>
  </sheetViews>
  <sheetFormatPr defaultColWidth="9.125" defaultRowHeight="12.75"/>
  <cols>
    <col min="1" max="1" width="3.50390625" style="5" bestFit="1" customWidth="1"/>
    <col min="2" max="2" width="12.00390625" style="5" bestFit="1" customWidth="1"/>
    <col min="3" max="3" width="9.00390625" style="5" bestFit="1" customWidth="1"/>
    <col min="4" max="4" width="11.125" style="5" customWidth="1"/>
    <col min="5" max="5" width="11.375" style="5" customWidth="1"/>
    <col min="6" max="6" width="6.625" style="5" bestFit="1" customWidth="1"/>
    <col min="7" max="7" width="10.625" style="5" customWidth="1"/>
    <col min="8" max="8" width="9.875" style="5" bestFit="1" customWidth="1"/>
    <col min="9" max="9" width="11.375" style="5" bestFit="1" customWidth="1"/>
    <col min="10" max="10" width="4.50390625" style="5" bestFit="1" customWidth="1"/>
    <col min="11" max="11" width="9.875" style="5" bestFit="1" customWidth="1"/>
    <col min="12" max="12" width="10.50390625" style="5" bestFit="1" customWidth="1"/>
    <col min="13" max="13" width="4.50390625" style="5" bestFit="1" customWidth="1"/>
    <col min="14" max="14" width="11.375" style="5" customWidth="1"/>
    <col min="15" max="15" width="3.00390625" style="5" bestFit="1" customWidth="1"/>
    <col min="16" max="16" width="8.625" style="5" bestFit="1" customWidth="1"/>
    <col min="17" max="17" width="10.00390625" style="5" customWidth="1"/>
    <col min="18" max="18" width="9.125" style="5" customWidth="1"/>
    <col min="19" max="19" width="10.50390625" style="5" customWidth="1"/>
    <col min="20" max="20" width="9.625" style="5" customWidth="1"/>
    <col min="21" max="21" width="29.125" style="5" customWidth="1"/>
    <col min="22" max="22" width="8.875" style="5" bestFit="1" customWidth="1"/>
    <col min="23" max="23" width="11.625" style="5" customWidth="1"/>
    <col min="24" max="24" width="13.50390625" style="5" customWidth="1"/>
    <col min="25" max="16384" width="9.125" style="5" customWidth="1"/>
  </cols>
  <sheetData>
    <row r="1" spans="1:21" ht="12.75">
      <c r="A1" s="1" t="s">
        <v>0</v>
      </c>
      <c r="B1" s="2"/>
      <c r="C1" s="2"/>
      <c r="D1" s="3"/>
      <c r="E1" s="3"/>
      <c r="F1" s="3"/>
      <c r="G1" s="3"/>
      <c r="H1" s="4"/>
      <c r="U1" s="157" t="s">
        <v>72</v>
      </c>
    </row>
    <row r="2" ht="13.5" thickBot="1">
      <c r="U2" s="157" t="s">
        <v>71</v>
      </c>
    </row>
    <row r="3" spans="1:22" ht="24" thickBot="1">
      <c r="A3" s="118" t="s">
        <v>13</v>
      </c>
      <c r="B3" s="135" t="s">
        <v>1</v>
      </c>
      <c r="C3" s="132" t="s">
        <v>21</v>
      </c>
      <c r="D3" s="110" t="s">
        <v>20</v>
      </c>
      <c r="E3" s="110" t="s">
        <v>19</v>
      </c>
      <c r="F3" s="110" t="s">
        <v>17</v>
      </c>
      <c r="G3" s="129" t="s">
        <v>60</v>
      </c>
      <c r="H3" s="126" t="s">
        <v>64</v>
      </c>
      <c r="I3" s="127"/>
      <c r="J3" s="127"/>
      <c r="K3" s="127"/>
      <c r="L3" s="127"/>
      <c r="M3" s="127"/>
      <c r="N3" s="127"/>
      <c r="O3" s="128"/>
      <c r="P3" s="6" t="s">
        <v>3</v>
      </c>
      <c r="Q3" s="123" t="s">
        <v>2</v>
      </c>
      <c r="R3" s="124"/>
      <c r="S3" s="125"/>
      <c r="T3" s="132" t="s">
        <v>63</v>
      </c>
      <c r="U3" s="111" t="s">
        <v>58</v>
      </c>
      <c r="V3" s="138" t="s">
        <v>62</v>
      </c>
    </row>
    <row r="4" spans="1:22" ht="12">
      <c r="A4" s="119"/>
      <c r="B4" s="136"/>
      <c r="C4" s="133"/>
      <c r="D4" s="121"/>
      <c r="E4" s="121"/>
      <c r="F4" s="121"/>
      <c r="G4" s="130"/>
      <c r="H4" s="109" t="s">
        <v>8</v>
      </c>
      <c r="I4" s="110"/>
      <c r="J4" s="111"/>
      <c r="K4" s="109" t="s">
        <v>9</v>
      </c>
      <c r="L4" s="110"/>
      <c r="M4" s="111"/>
      <c r="N4" s="147" t="s">
        <v>10</v>
      </c>
      <c r="O4" s="148"/>
      <c r="P4" s="151" t="s">
        <v>4</v>
      </c>
      <c r="Q4" s="154" t="s">
        <v>5</v>
      </c>
      <c r="R4" s="114" t="s">
        <v>6</v>
      </c>
      <c r="S4" s="142" t="s">
        <v>7</v>
      </c>
      <c r="T4" s="133"/>
      <c r="U4" s="145"/>
      <c r="V4" s="139"/>
    </row>
    <row r="5" spans="1:22" ht="12">
      <c r="A5" s="119"/>
      <c r="B5" s="136"/>
      <c r="C5" s="133"/>
      <c r="D5" s="121"/>
      <c r="E5" s="121"/>
      <c r="F5" s="121"/>
      <c r="G5" s="130"/>
      <c r="H5" s="7" t="s">
        <v>26</v>
      </c>
      <c r="I5" s="8" t="s">
        <v>27</v>
      </c>
      <c r="J5" s="112" t="s">
        <v>12</v>
      </c>
      <c r="K5" s="9" t="s">
        <v>26</v>
      </c>
      <c r="L5" s="8" t="s">
        <v>27</v>
      </c>
      <c r="M5" s="112" t="s">
        <v>12</v>
      </c>
      <c r="N5" s="149"/>
      <c r="O5" s="150"/>
      <c r="P5" s="152"/>
      <c r="Q5" s="155"/>
      <c r="R5" s="115"/>
      <c r="S5" s="143"/>
      <c r="T5" s="133"/>
      <c r="U5" s="145"/>
      <c r="V5" s="139"/>
    </row>
    <row r="6" spans="1:22" ht="12" thickBot="1">
      <c r="A6" s="120"/>
      <c r="B6" s="137"/>
      <c r="C6" s="134"/>
      <c r="D6" s="122"/>
      <c r="E6" s="122"/>
      <c r="F6" s="122"/>
      <c r="G6" s="131"/>
      <c r="H6" s="10" t="s">
        <v>11</v>
      </c>
      <c r="I6" s="11" t="s">
        <v>11</v>
      </c>
      <c r="J6" s="113"/>
      <c r="K6" s="10" t="s">
        <v>11</v>
      </c>
      <c r="L6" s="11" t="s">
        <v>11</v>
      </c>
      <c r="M6" s="113"/>
      <c r="N6" s="12" t="s">
        <v>11</v>
      </c>
      <c r="O6" s="13" t="s">
        <v>12</v>
      </c>
      <c r="P6" s="153"/>
      <c r="Q6" s="156"/>
      <c r="R6" s="116"/>
      <c r="S6" s="144"/>
      <c r="T6" s="134"/>
      <c r="U6" s="146"/>
      <c r="V6" s="140"/>
    </row>
    <row r="7" spans="1:24" s="32" customFormat="1" ht="68.25">
      <c r="A7" s="14">
        <v>1</v>
      </c>
      <c r="B7" s="15" t="s">
        <v>14</v>
      </c>
      <c r="C7" s="16" t="s">
        <v>22</v>
      </c>
      <c r="D7" s="17">
        <v>580000</v>
      </c>
      <c r="E7" s="18">
        <v>701800</v>
      </c>
      <c r="F7" s="19" t="s">
        <v>15</v>
      </c>
      <c r="G7" s="20">
        <v>250000</v>
      </c>
      <c r="H7" s="21">
        <v>371200</v>
      </c>
      <c r="I7" s="22"/>
      <c r="J7" s="23">
        <v>64</v>
      </c>
      <c r="K7" s="21">
        <v>208800</v>
      </c>
      <c r="L7" s="22"/>
      <c r="M7" s="23">
        <v>36</v>
      </c>
      <c r="N7" s="24">
        <v>0</v>
      </c>
      <c r="O7" s="25">
        <v>0</v>
      </c>
      <c r="P7" s="26" t="s">
        <v>15</v>
      </c>
      <c r="Q7" s="27">
        <v>11</v>
      </c>
      <c r="R7" s="28">
        <v>5.5</v>
      </c>
      <c r="S7" s="29">
        <v>16.5</v>
      </c>
      <c r="T7" s="30">
        <v>208800</v>
      </c>
      <c r="U7" s="75" t="s">
        <v>66</v>
      </c>
      <c r="V7" s="31">
        <f>SUM(T7)</f>
        <v>208800</v>
      </c>
      <c r="W7" s="108"/>
      <c r="X7" s="108"/>
    </row>
    <row r="8" spans="1:24" s="32" customFormat="1" ht="12">
      <c r="A8" s="33">
        <v>2</v>
      </c>
      <c r="B8" s="34" t="s">
        <v>36</v>
      </c>
      <c r="C8" s="35" t="s">
        <v>37</v>
      </c>
      <c r="D8" s="36">
        <v>675015</v>
      </c>
      <c r="E8" s="37">
        <v>816768</v>
      </c>
      <c r="F8" s="38" t="s">
        <v>16</v>
      </c>
      <c r="G8" s="39">
        <v>250000</v>
      </c>
      <c r="H8" s="40"/>
      <c r="I8" s="41">
        <v>566837</v>
      </c>
      <c r="J8" s="42">
        <v>69.4</v>
      </c>
      <c r="K8" s="40"/>
      <c r="L8" s="41">
        <v>249931</v>
      </c>
      <c r="M8" s="42">
        <v>30.6</v>
      </c>
      <c r="N8" s="43">
        <v>0</v>
      </c>
      <c r="O8" s="44">
        <v>0</v>
      </c>
      <c r="P8" s="45" t="s">
        <v>15</v>
      </c>
      <c r="Q8" s="46">
        <v>13</v>
      </c>
      <c r="R8" s="47">
        <v>3.5</v>
      </c>
      <c r="S8" s="44">
        <v>16.5</v>
      </c>
      <c r="T8" s="48">
        <v>249931</v>
      </c>
      <c r="U8" s="75"/>
      <c r="V8" s="31">
        <f>SUM(T7:T8)</f>
        <v>458731</v>
      </c>
      <c r="W8" s="108"/>
      <c r="X8" s="108"/>
    </row>
    <row r="9" spans="1:24" s="32" customFormat="1" ht="45">
      <c r="A9" s="33">
        <v>3</v>
      </c>
      <c r="B9" s="34" t="s">
        <v>54</v>
      </c>
      <c r="C9" s="35" t="s">
        <v>55</v>
      </c>
      <c r="D9" s="36">
        <v>434500</v>
      </c>
      <c r="E9" s="37">
        <v>550000</v>
      </c>
      <c r="F9" s="38" t="s">
        <v>15</v>
      </c>
      <c r="G9" s="39">
        <v>550000</v>
      </c>
      <c r="H9" s="49">
        <v>282425</v>
      </c>
      <c r="I9" s="50"/>
      <c r="J9" s="42">
        <v>65</v>
      </c>
      <c r="K9" s="49">
        <v>152075</v>
      </c>
      <c r="L9" s="50"/>
      <c r="M9" s="42">
        <v>35</v>
      </c>
      <c r="N9" s="43">
        <v>0</v>
      </c>
      <c r="O9" s="44">
        <v>0</v>
      </c>
      <c r="P9" s="45" t="s">
        <v>15</v>
      </c>
      <c r="Q9" s="46">
        <v>13</v>
      </c>
      <c r="R9" s="47">
        <v>3</v>
      </c>
      <c r="S9" s="44">
        <v>16</v>
      </c>
      <c r="T9" s="48">
        <v>152075</v>
      </c>
      <c r="U9" s="75" t="s">
        <v>65</v>
      </c>
      <c r="V9" s="31">
        <f>SUM(T7:T9)</f>
        <v>610806</v>
      </c>
      <c r="W9" s="108"/>
      <c r="X9" s="108"/>
    </row>
    <row r="10" spans="1:24" s="32" customFormat="1" ht="12">
      <c r="A10" s="33">
        <v>4</v>
      </c>
      <c r="B10" s="34" t="s">
        <v>48</v>
      </c>
      <c r="C10" s="35" t="s">
        <v>49</v>
      </c>
      <c r="D10" s="36">
        <v>280991.74</v>
      </c>
      <c r="E10" s="37">
        <v>340000</v>
      </c>
      <c r="F10" s="38" t="s">
        <v>16</v>
      </c>
      <c r="G10" s="39">
        <v>170000</v>
      </c>
      <c r="H10" s="46"/>
      <c r="I10" s="41">
        <v>170000</v>
      </c>
      <c r="J10" s="42">
        <v>50</v>
      </c>
      <c r="K10" s="46"/>
      <c r="L10" s="41">
        <v>170000</v>
      </c>
      <c r="M10" s="42">
        <v>50</v>
      </c>
      <c r="N10" s="43">
        <v>0</v>
      </c>
      <c r="O10" s="44">
        <v>0</v>
      </c>
      <c r="P10" s="45" t="s">
        <v>15</v>
      </c>
      <c r="Q10" s="46">
        <v>14</v>
      </c>
      <c r="R10" s="47">
        <v>1.5</v>
      </c>
      <c r="S10" s="44">
        <v>15.5</v>
      </c>
      <c r="T10" s="48">
        <v>170000</v>
      </c>
      <c r="U10" s="75"/>
      <c r="V10" s="31">
        <f>SUM(T7:T10)</f>
        <v>780806</v>
      </c>
      <c r="W10" s="108"/>
      <c r="X10" s="108"/>
    </row>
    <row r="11" spans="1:24" s="32" customFormat="1" ht="12">
      <c r="A11" s="33">
        <v>5</v>
      </c>
      <c r="B11" s="34" t="s">
        <v>28</v>
      </c>
      <c r="C11" s="35" t="s">
        <v>29</v>
      </c>
      <c r="D11" s="36">
        <v>477863</v>
      </c>
      <c r="E11" s="37">
        <v>578216</v>
      </c>
      <c r="F11" s="38" t="s">
        <v>16</v>
      </c>
      <c r="G11" s="39">
        <v>250000</v>
      </c>
      <c r="H11" s="40"/>
      <c r="I11" s="41">
        <v>329583</v>
      </c>
      <c r="J11" s="42">
        <v>57</v>
      </c>
      <c r="K11" s="40"/>
      <c r="L11" s="41">
        <v>248633</v>
      </c>
      <c r="M11" s="42">
        <v>43</v>
      </c>
      <c r="N11" s="43">
        <v>0</v>
      </c>
      <c r="O11" s="44">
        <v>0</v>
      </c>
      <c r="P11" s="45" t="s">
        <v>15</v>
      </c>
      <c r="Q11" s="46">
        <v>12</v>
      </c>
      <c r="R11" s="47">
        <v>2.5</v>
      </c>
      <c r="S11" s="44">
        <v>14.5</v>
      </c>
      <c r="T11" s="48">
        <v>248633</v>
      </c>
      <c r="U11" s="75"/>
      <c r="V11" s="31">
        <f>SUM(T7:T11)</f>
        <v>1029439</v>
      </c>
      <c r="W11" s="108"/>
      <c r="X11" s="108"/>
    </row>
    <row r="12" spans="1:24" s="32" customFormat="1" ht="68.25">
      <c r="A12" s="33">
        <v>6</v>
      </c>
      <c r="B12" s="34" t="s">
        <v>30</v>
      </c>
      <c r="C12" s="35" t="s">
        <v>31</v>
      </c>
      <c r="D12" s="36">
        <v>381735</v>
      </c>
      <c r="E12" s="37">
        <v>461735</v>
      </c>
      <c r="F12" s="38" t="s">
        <v>15</v>
      </c>
      <c r="G12" s="39">
        <v>225000</v>
      </c>
      <c r="H12" s="49">
        <v>194685</v>
      </c>
      <c r="I12" s="50"/>
      <c r="J12" s="42">
        <v>51</v>
      </c>
      <c r="K12" s="49">
        <v>187050</v>
      </c>
      <c r="L12" s="50"/>
      <c r="M12" s="42">
        <v>49</v>
      </c>
      <c r="N12" s="43">
        <v>0</v>
      </c>
      <c r="O12" s="44">
        <v>0</v>
      </c>
      <c r="P12" s="45" t="s">
        <v>15</v>
      </c>
      <c r="Q12" s="46">
        <v>12</v>
      </c>
      <c r="R12" s="47">
        <v>2</v>
      </c>
      <c r="S12" s="44">
        <v>14</v>
      </c>
      <c r="T12" s="48">
        <v>187050</v>
      </c>
      <c r="U12" s="75" t="s">
        <v>66</v>
      </c>
      <c r="V12" s="31">
        <f>SUM(T7:T12)</f>
        <v>1216489</v>
      </c>
      <c r="W12" s="108"/>
      <c r="X12" s="108"/>
    </row>
    <row r="13" spans="1:24" s="32" customFormat="1" ht="69" thickBot="1">
      <c r="A13" s="33">
        <v>7</v>
      </c>
      <c r="B13" s="51" t="s">
        <v>42</v>
      </c>
      <c r="C13" s="52" t="s">
        <v>43</v>
      </c>
      <c r="D13" s="53">
        <v>1198347.1</v>
      </c>
      <c r="E13" s="54">
        <v>1450000</v>
      </c>
      <c r="F13" s="55" t="s">
        <v>15</v>
      </c>
      <c r="G13" s="56">
        <v>250000</v>
      </c>
      <c r="H13" s="57">
        <v>992231</v>
      </c>
      <c r="I13" s="58"/>
      <c r="J13" s="59">
        <v>82.8</v>
      </c>
      <c r="K13" s="57">
        <v>206116</v>
      </c>
      <c r="L13" s="58"/>
      <c r="M13" s="59">
        <v>17.2</v>
      </c>
      <c r="N13" s="60">
        <v>0</v>
      </c>
      <c r="O13" s="61">
        <v>0</v>
      </c>
      <c r="P13" s="62" t="s">
        <v>15</v>
      </c>
      <c r="Q13" s="63">
        <v>9</v>
      </c>
      <c r="R13" s="64">
        <v>5</v>
      </c>
      <c r="S13" s="61">
        <v>14</v>
      </c>
      <c r="T13" s="30">
        <v>206116</v>
      </c>
      <c r="U13" s="102" t="s">
        <v>66</v>
      </c>
      <c r="V13" s="106">
        <f>SUM(T7:T13)</f>
        <v>1422605</v>
      </c>
      <c r="W13" s="108"/>
      <c r="X13" s="108"/>
    </row>
    <row r="14" spans="1:24" s="32" customFormat="1" ht="12" thickTop="1">
      <c r="A14" s="33">
        <v>8</v>
      </c>
      <c r="B14" s="15" t="s">
        <v>50</v>
      </c>
      <c r="C14" s="16" t="s">
        <v>51</v>
      </c>
      <c r="D14" s="17">
        <v>276500</v>
      </c>
      <c r="E14" s="18">
        <v>350000</v>
      </c>
      <c r="F14" s="19" t="s">
        <v>16</v>
      </c>
      <c r="G14" s="20">
        <v>175000</v>
      </c>
      <c r="H14" s="27"/>
      <c r="I14" s="66">
        <v>175000</v>
      </c>
      <c r="J14" s="23">
        <v>50</v>
      </c>
      <c r="K14" s="27"/>
      <c r="L14" s="66">
        <v>175000</v>
      </c>
      <c r="M14" s="23">
        <v>50</v>
      </c>
      <c r="N14" s="24">
        <v>0</v>
      </c>
      <c r="O14" s="29"/>
      <c r="P14" s="26" t="s">
        <v>15</v>
      </c>
      <c r="Q14" s="27">
        <v>12</v>
      </c>
      <c r="R14" s="28">
        <v>1.5</v>
      </c>
      <c r="S14" s="29">
        <v>13.5</v>
      </c>
      <c r="T14" s="30">
        <v>175000</v>
      </c>
      <c r="U14" s="72"/>
      <c r="V14" s="67">
        <f>SUM(T7:T14)</f>
        <v>1597605</v>
      </c>
      <c r="W14" s="108"/>
      <c r="X14" s="108"/>
    </row>
    <row r="15" spans="1:24" s="32" customFormat="1" ht="12">
      <c r="A15" s="33">
        <v>9</v>
      </c>
      <c r="B15" s="34" t="s">
        <v>52</v>
      </c>
      <c r="C15" s="35" t="s">
        <v>53</v>
      </c>
      <c r="D15" s="36">
        <v>330578.5</v>
      </c>
      <c r="E15" s="37">
        <v>400000</v>
      </c>
      <c r="F15" s="38" t="s">
        <v>16</v>
      </c>
      <c r="G15" s="39">
        <v>200000</v>
      </c>
      <c r="H15" s="46"/>
      <c r="I15" s="41">
        <v>200000</v>
      </c>
      <c r="J15" s="42">
        <v>50</v>
      </c>
      <c r="K15" s="46"/>
      <c r="L15" s="41">
        <v>200000</v>
      </c>
      <c r="M15" s="42">
        <v>50</v>
      </c>
      <c r="N15" s="43">
        <v>0</v>
      </c>
      <c r="O15" s="44">
        <v>0</v>
      </c>
      <c r="P15" s="45" t="s">
        <v>15</v>
      </c>
      <c r="Q15" s="46">
        <v>12</v>
      </c>
      <c r="R15" s="47">
        <v>1.5</v>
      </c>
      <c r="S15" s="44">
        <v>13.5</v>
      </c>
      <c r="T15" s="48">
        <v>200000</v>
      </c>
      <c r="U15" s="75"/>
      <c r="V15" s="31">
        <f>SUM(T7:T15)</f>
        <v>1797605</v>
      </c>
      <c r="W15" s="108"/>
      <c r="X15" s="108"/>
    </row>
    <row r="16" spans="1:24" s="32" customFormat="1" ht="12" thickBot="1">
      <c r="A16" s="33">
        <v>10</v>
      </c>
      <c r="B16" s="51" t="s">
        <v>38</v>
      </c>
      <c r="C16" s="52" t="s">
        <v>39</v>
      </c>
      <c r="D16" s="53">
        <v>445500</v>
      </c>
      <c r="E16" s="54">
        <v>539055</v>
      </c>
      <c r="F16" s="55" t="s">
        <v>16</v>
      </c>
      <c r="G16" s="56">
        <v>247965.3</v>
      </c>
      <c r="H16" s="68"/>
      <c r="I16" s="69">
        <v>291090</v>
      </c>
      <c r="J16" s="59">
        <v>54</v>
      </c>
      <c r="K16" s="68"/>
      <c r="L16" s="69">
        <v>247965</v>
      </c>
      <c r="M16" s="59">
        <v>46</v>
      </c>
      <c r="N16" s="60">
        <v>0</v>
      </c>
      <c r="O16" s="61">
        <v>0</v>
      </c>
      <c r="P16" s="62" t="s">
        <v>15</v>
      </c>
      <c r="Q16" s="63">
        <v>11</v>
      </c>
      <c r="R16" s="64">
        <v>2</v>
      </c>
      <c r="S16" s="61">
        <v>13</v>
      </c>
      <c r="T16" s="65">
        <v>247965</v>
      </c>
      <c r="U16" s="102"/>
      <c r="V16" s="106">
        <f>SUM(T7:T16)</f>
        <v>2045570</v>
      </c>
      <c r="W16" s="108"/>
      <c r="X16" s="108"/>
    </row>
    <row r="17" spans="1:24" s="32" customFormat="1" ht="12" thickTop="1">
      <c r="A17" s="33">
        <v>11</v>
      </c>
      <c r="B17" s="15" t="s">
        <v>32</v>
      </c>
      <c r="C17" s="16" t="s">
        <v>33</v>
      </c>
      <c r="D17" s="17">
        <v>300000</v>
      </c>
      <c r="E17" s="18">
        <v>363000</v>
      </c>
      <c r="F17" s="19" t="s">
        <v>15</v>
      </c>
      <c r="G17" s="20">
        <v>300000</v>
      </c>
      <c r="H17" s="21">
        <v>150000</v>
      </c>
      <c r="I17" s="22"/>
      <c r="J17" s="23">
        <v>50</v>
      </c>
      <c r="K17" s="21">
        <v>150000</v>
      </c>
      <c r="L17" s="22"/>
      <c r="M17" s="23">
        <v>50</v>
      </c>
      <c r="N17" s="24">
        <v>0</v>
      </c>
      <c r="O17" s="29">
        <v>0</v>
      </c>
      <c r="P17" s="26" t="s">
        <v>15</v>
      </c>
      <c r="Q17" s="27">
        <v>11</v>
      </c>
      <c r="R17" s="28">
        <v>1.5</v>
      </c>
      <c r="S17" s="29">
        <v>12.5</v>
      </c>
      <c r="T17" s="30">
        <v>150000</v>
      </c>
      <c r="U17" s="72"/>
      <c r="V17" s="67">
        <f>SUM(T7:T17)</f>
        <v>2195570</v>
      </c>
      <c r="W17" s="108"/>
      <c r="X17" s="108"/>
    </row>
    <row r="18" spans="1:24" s="32" customFormat="1" ht="22.5">
      <c r="A18" s="33">
        <v>12</v>
      </c>
      <c r="B18" s="15" t="s">
        <v>34</v>
      </c>
      <c r="C18" s="16" t="s">
        <v>35</v>
      </c>
      <c r="D18" s="17">
        <v>413223</v>
      </c>
      <c r="E18" s="18">
        <v>500000</v>
      </c>
      <c r="F18" s="19" t="s">
        <v>15</v>
      </c>
      <c r="G18" s="20">
        <v>250000</v>
      </c>
      <c r="H18" s="21">
        <v>206611.57</v>
      </c>
      <c r="I18" s="22"/>
      <c r="J18" s="23">
        <v>50</v>
      </c>
      <c r="K18" s="21">
        <v>206611.57</v>
      </c>
      <c r="L18" s="22"/>
      <c r="M18" s="23">
        <v>50</v>
      </c>
      <c r="N18" s="24">
        <v>0</v>
      </c>
      <c r="O18" s="29">
        <v>0</v>
      </c>
      <c r="P18" s="26" t="s">
        <v>15</v>
      </c>
      <c r="Q18" s="27">
        <v>11</v>
      </c>
      <c r="R18" s="28">
        <v>1.5</v>
      </c>
      <c r="S18" s="29">
        <v>12.5</v>
      </c>
      <c r="T18" s="30">
        <v>206612</v>
      </c>
      <c r="U18" s="75"/>
      <c r="V18" s="31">
        <f>SUM(T7:T18)</f>
        <v>2402182</v>
      </c>
      <c r="W18" s="108"/>
      <c r="X18" s="108"/>
    </row>
    <row r="19" spans="1:24" s="32" customFormat="1" ht="12">
      <c r="A19" s="33">
        <v>13</v>
      </c>
      <c r="B19" s="34" t="s">
        <v>44</v>
      </c>
      <c r="C19" s="35" t="s">
        <v>45</v>
      </c>
      <c r="D19" s="36">
        <v>413223</v>
      </c>
      <c r="E19" s="37">
        <v>500000</v>
      </c>
      <c r="F19" s="38" t="s">
        <v>15</v>
      </c>
      <c r="G19" s="39">
        <v>250000</v>
      </c>
      <c r="H19" s="49">
        <v>206611.5</v>
      </c>
      <c r="I19" s="50"/>
      <c r="J19" s="42">
        <v>50</v>
      </c>
      <c r="K19" s="49">
        <v>206611.5</v>
      </c>
      <c r="L19" s="50"/>
      <c r="M19" s="42">
        <v>50</v>
      </c>
      <c r="N19" s="43">
        <v>0</v>
      </c>
      <c r="O19" s="44">
        <v>0</v>
      </c>
      <c r="P19" s="45" t="s">
        <v>15</v>
      </c>
      <c r="Q19" s="46">
        <v>11</v>
      </c>
      <c r="R19" s="47">
        <v>1.5</v>
      </c>
      <c r="S19" s="44">
        <v>12.5</v>
      </c>
      <c r="T19" s="30">
        <v>206612</v>
      </c>
      <c r="U19" s="75"/>
      <c r="V19" s="31">
        <f>SUM(T7:T19)</f>
        <v>2608794</v>
      </c>
      <c r="W19" s="108"/>
      <c r="X19" s="108"/>
    </row>
    <row r="20" spans="1:24" s="32" customFormat="1" ht="12" thickBot="1">
      <c r="A20" s="33">
        <v>14</v>
      </c>
      <c r="B20" s="51" t="s">
        <v>18</v>
      </c>
      <c r="C20" s="52" t="s">
        <v>23</v>
      </c>
      <c r="D20" s="53">
        <v>413223</v>
      </c>
      <c r="E20" s="54">
        <v>500000</v>
      </c>
      <c r="F20" s="55" t="s">
        <v>15</v>
      </c>
      <c r="G20" s="56">
        <v>250000</v>
      </c>
      <c r="H20" s="57">
        <v>206611.5</v>
      </c>
      <c r="I20" s="58"/>
      <c r="J20" s="59">
        <v>50</v>
      </c>
      <c r="K20" s="57">
        <v>206611.5</v>
      </c>
      <c r="L20" s="58"/>
      <c r="M20" s="59">
        <v>50</v>
      </c>
      <c r="N20" s="60">
        <v>0</v>
      </c>
      <c r="O20" s="61">
        <v>0</v>
      </c>
      <c r="P20" s="62" t="s">
        <v>15</v>
      </c>
      <c r="Q20" s="63">
        <v>10</v>
      </c>
      <c r="R20" s="64">
        <v>1.5</v>
      </c>
      <c r="S20" s="61">
        <v>11.5</v>
      </c>
      <c r="T20" s="30">
        <v>206612</v>
      </c>
      <c r="U20" s="102"/>
      <c r="V20" s="106">
        <f>SUM(T7:T20)</f>
        <v>2815406</v>
      </c>
      <c r="W20" s="108"/>
      <c r="X20" s="108"/>
    </row>
    <row r="21" spans="1:21" s="32" customFormat="1" ht="80.25" thickTop="1">
      <c r="A21" s="33">
        <v>15</v>
      </c>
      <c r="B21" s="15" t="s">
        <v>24</v>
      </c>
      <c r="C21" s="16" t="s">
        <v>25</v>
      </c>
      <c r="D21" s="17">
        <v>300000</v>
      </c>
      <c r="E21" s="18">
        <v>363000</v>
      </c>
      <c r="F21" s="19" t="s">
        <v>15</v>
      </c>
      <c r="G21" s="20">
        <v>150000</v>
      </c>
      <c r="H21" s="21">
        <f>D21*J21/100</f>
        <v>176100</v>
      </c>
      <c r="I21" s="22"/>
      <c r="J21" s="23">
        <v>58.7</v>
      </c>
      <c r="K21" s="70">
        <f>D21*M21/100</f>
        <v>123900</v>
      </c>
      <c r="L21" s="22"/>
      <c r="M21" s="23">
        <v>41.3</v>
      </c>
      <c r="N21" s="24">
        <v>0</v>
      </c>
      <c r="O21" s="29">
        <v>0</v>
      </c>
      <c r="P21" s="26" t="s">
        <v>16</v>
      </c>
      <c r="Q21" s="27"/>
      <c r="R21" s="28"/>
      <c r="S21" s="29"/>
      <c r="T21" s="71">
        <v>0</v>
      </c>
      <c r="U21" s="72" t="s">
        <v>61</v>
      </c>
    </row>
    <row r="22" spans="1:21" s="32" customFormat="1" ht="79.5">
      <c r="A22" s="33">
        <v>16</v>
      </c>
      <c r="B22" s="34" t="s">
        <v>40</v>
      </c>
      <c r="C22" s="35" t="s">
        <v>41</v>
      </c>
      <c r="D22" s="36">
        <v>270248</v>
      </c>
      <c r="E22" s="37">
        <v>327000</v>
      </c>
      <c r="F22" s="38" t="s">
        <v>15</v>
      </c>
      <c r="G22" s="39">
        <v>160000</v>
      </c>
      <c r="H22" s="49">
        <v>138016.52</v>
      </c>
      <c r="I22" s="50"/>
      <c r="J22" s="42">
        <v>51</v>
      </c>
      <c r="K22" s="73">
        <v>132231.4</v>
      </c>
      <c r="L22" s="50"/>
      <c r="M22" s="42">
        <v>49</v>
      </c>
      <c r="N22" s="43">
        <v>0</v>
      </c>
      <c r="O22" s="44">
        <v>0</v>
      </c>
      <c r="P22" s="45" t="s">
        <v>16</v>
      </c>
      <c r="Q22" s="46"/>
      <c r="R22" s="47"/>
      <c r="S22" s="44"/>
      <c r="T22" s="74">
        <v>0</v>
      </c>
      <c r="U22" s="75" t="s">
        <v>61</v>
      </c>
    </row>
    <row r="23" spans="1:21" s="32" customFormat="1" ht="22.5">
      <c r="A23" s="33">
        <v>17</v>
      </c>
      <c r="B23" s="34" t="s">
        <v>46</v>
      </c>
      <c r="C23" s="35" t="s">
        <v>47</v>
      </c>
      <c r="D23" s="36">
        <v>2479339</v>
      </c>
      <c r="E23" s="37">
        <v>3000000</v>
      </c>
      <c r="F23" s="38" t="s">
        <v>16</v>
      </c>
      <c r="G23" s="39">
        <v>250000</v>
      </c>
      <c r="H23" s="40"/>
      <c r="I23" s="41">
        <v>1251000</v>
      </c>
      <c r="J23" s="76">
        <v>41.66</v>
      </c>
      <c r="K23" s="40"/>
      <c r="L23" s="41">
        <v>249000</v>
      </c>
      <c r="M23" s="42">
        <v>8.33</v>
      </c>
      <c r="N23" s="43">
        <v>1500000</v>
      </c>
      <c r="O23" s="44">
        <v>50</v>
      </c>
      <c r="P23" s="45" t="s">
        <v>16</v>
      </c>
      <c r="Q23" s="46"/>
      <c r="R23" s="47"/>
      <c r="S23" s="44"/>
      <c r="T23" s="74">
        <v>0</v>
      </c>
      <c r="U23" s="75" t="s">
        <v>59</v>
      </c>
    </row>
    <row r="24" spans="1:21" s="32" customFormat="1" ht="34.5" thickBot="1">
      <c r="A24" s="77">
        <v>18</v>
      </c>
      <c r="B24" s="78" t="s">
        <v>56</v>
      </c>
      <c r="C24" s="79" t="s">
        <v>57</v>
      </c>
      <c r="D24" s="80"/>
      <c r="E24" s="81">
        <v>151701.76</v>
      </c>
      <c r="F24" s="82" t="s">
        <v>16</v>
      </c>
      <c r="G24" s="83">
        <v>75850</v>
      </c>
      <c r="H24" s="84"/>
      <c r="I24" s="85">
        <v>75851</v>
      </c>
      <c r="J24" s="86">
        <v>50</v>
      </c>
      <c r="K24" s="84"/>
      <c r="L24" s="85">
        <v>75851</v>
      </c>
      <c r="M24" s="86">
        <v>50</v>
      </c>
      <c r="N24" s="87"/>
      <c r="O24" s="88"/>
      <c r="P24" s="89" t="s">
        <v>16</v>
      </c>
      <c r="Q24" s="84"/>
      <c r="R24" s="103"/>
      <c r="S24" s="88"/>
      <c r="T24" s="90">
        <v>0</v>
      </c>
      <c r="U24" s="104" t="s">
        <v>67</v>
      </c>
    </row>
    <row r="25" spans="3:20" ht="12">
      <c r="C25" s="91"/>
      <c r="D25" s="92"/>
      <c r="E25" s="92"/>
      <c r="F25" s="93"/>
      <c r="G25" s="117"/>
      <c r="H25" s="117"/>
      <c r="I25" s="92"/>
      <c r="K25" s="92"/>
      <c r="L25" s="92"/>
      <c r="N25" s="92"/>
      <c r="P25" s="94"/>
      <c r="T25" s="97"/>
    </row>
    <row r="26" spans="1:16" ht="11.25">
      <c r="A26" s="95"/>
      <c r="B26" s="141" t="s">
        <v>68</v>
      </c>
      <c r="C26" s="141"/>
      <c r="D26" s="141"/>
      <c r="E26" s="92"/>
      <c r="F26" s="93"/>
      <c r="G26" s="92"/>
      <c r="H26" s="96"/>
      <c r="I26" s="92"/>
      <c r="K26" s="96"/>
      <c r="L26" s="92"/>
      <c r="N26" s="92"/>
      <c r="P26" s="94"/>
    </row>
    <row r="27" spans="1:21" ht="12.75">
      <c r="A27" s="49"/>
      <c r="B27" s="141" t="s">
        <v>69</v>
      </c>
      <c r="C27" s="141"/>
      <c r="D27" s="141"/>
      <c r="E27" s="98"/>
      <c r="F27" s="98"/>
      <c r="G27" s="98"/>
      <c r="H27" s="98"/>
      <c r="I27" s="98"/>
      <c r="U27" s="107"/>
    </row>
    <row r="28" spans="1:21" ht="11.25">
      <c r="A28" s="99"/>
      <c r="B28" s="141" t="s">
        <v>17</v>
      </c>
      <c r="C28" s="141"/>
      <c r="D28" s="141"/>
      <c r="E28" s="92"/>
      <c r="F28" s="100"/>
      <c r="G28" s="92"/>
      <c r="U28" s="107"/>
    </row>
    <row r="29" spans="1:21" ht="11.25">
      <c r="A29" s="105" t="s">
        <v>70</v>
      </c>
      <c r="P29" s="101" t="s">
        <v>15</v>
      </c>
      <c r="U29" s="107"/>
    </row>
    <row r="30" ht="11.25">
      <c r="U30" s="107"/>
    </row>
    <row r="31" ht="11.25">
      <c r="U31" s="107"/>
    </row>
    <row r="32" ht="11.25">
      <c r="U32" s="107"/>
    </row>
  </sheetData>
  <sheetProtection/>
  <mergeCells count="25">
    <mergeCell ref="V3:V6"/>
    <mergeCell ref="B26:D26"/>
    <mergeCell ref="B27:D27"/>
    <mergeCell ref="B28:D28"/>
    <mergeCell ref="S4:S6"/>
    <mergeCell ref="U3:U6"/>
    <mergeCell ref="T3:T6"/>
    <mergeCell ref="N4:O5"/>
    <mergeCell ref="P4:P6"/>
    <mergeCell ref="Q4:Q6"/>
    <mergeCell ref="A3:A6"/>
    <mergeCell ref="F3:F6"/>
    <mergeCell ref="Q3:S3"/>
    <mergeCell ref="H3:O3"/>
    <mergeCell ref="G3:G6"/>
    <mergeCell ref="E3:E6"/>
    <mergeCell ref="D3:D6"/>
    <mergeCell ref="C3:C6"/>
    <mergeCell ref="B3:B6"/>
    <mergeCell ref="K4:M4"/>
    <mergeCell ref="H4:J4"/>
    <mergeCell ref="J5:J6"/>
    <mergeCell ref="M5:M6"/>
    <mergeCell ref="R4:R6"/>
    <mergeCell ref="G25:H25"/>
  </mergeCells>
  <conditionalFormatting sqref="T7:T24">
    <cfRule type="cellIs" priority="8" dxfId="7" operator="greaterThanOrEqual">
      <formula>150000</formula>
    </cfRule>
  </conditionalFormatting>
  <conditionalFormatting sqref="P9">
    <cfRule type="cellIs" priority="7" dxfId="8" operator="equal">
      <formula>"NE"</formula>
    </cfRule>
  </conditionalFormatting>
  <conditionalFormatting sqref="T9:T24">
    <cfRule type="cellIs" priority="6" dxfId="1" operator="equal">
      <formula>0</formula>
    </cfRule>
  </conditionalFormatting>
  <conditionalFormatting sqref="F7">
    <cfRule type="cellIs" priority="5" dxfId="3" operator="equal">
      <formula>"NE"</formula>
    </cfRule>
  </conditionalFormatting>
  <conditionalFormatting sqref="F8:F24">
    <cfRule type="cellIs" priority="4" dxfId="0" operator="equal">
      <formula>"NE"</formula>
    </cfRule>
  </conditionalFormatting>
  <conditionalFormatting sqref="P7:P24">
    <cfRule type="cellIs" priority="3" dxfId="1" operator="equal">
      <formula>"NE"</formula>
    </cfRule>
  </conditionalFormatting>
  <conditionalFormatting sqref="A28">
    <cfRule type="cellIs" priority="1" dxfId="0" operator="equal">
      <formula>"NE"</formula>
    </cfRule>
  </conditionalFormatting>
  <dataValidations count="1">
    <dataValidation type="list" allowBlank="1" showInputMessage="1" showErrorMessage="1" sqref="P7:P26 F7:F26">
      <formula1>$P$29:$P$29</formula1>
    </dataValidation>
  </dataValidations>
  <printOptions/>
  <pageMargins left="0.3937007874015748" right="0.1968503937007874" top="0.5905511811023623" bottom="0.15748031496062992" header="0" footer="0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2015-03-11T07:01:22Z</cp:lastPrinted>
  <dcterms:created xsi:type="dcterms:W3CDTF">1997-01-24T11:07:25Z</dcterms:created>
  <dcterms:modified xsi:type="dcterms:W3CDTF">2015-03-11T07:01:27Z</dcterms:modified>
  <cp:category/>
  <cp:version/>
  <cp:contentType/>
  <cp:contentStatus/>
</cp:coreProperties>
</file>