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330" activeTab="0"/>
  </bookViews>
  <sheets>
    <sheet name="ZK-05-2012-73, př. 2 " sheetId="1" r:id="rId1"/>
  </sheets>
  <definedNames>
    <definedName name="_xlnm.Print_Titles" localSheetId="0">'ZK-05-2012-73, př. 2 '!$8:$8</definedName>
    <definedName name="_xlnm.Print_Area" localSheetId="0">'ZK-05-2012-73, př. 2 '!$A$1:$G$526</definedName>
  </definedNames>
  <calcPr fullCalcOnLoad="1"/>
</workbook>
</file>

<file path=xl/sharedStrings.xml><?xml version="1.0" encoding="utf-8"?>
<sst xmlns="http://schemas.openxmlformats.org/spreadsheetml/2006/main" count="1474" uniqueCount="1136">
  <si>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</si>
  <si>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</si>
  <si>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</si>
  <si>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</si>
  <si>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</si>
  <si>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</si>
  <si>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</si>
  <si>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</si>
  <si>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</si>
  <si>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</si>
  <si>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</si>
  <si>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</si>
  <si>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</si>
  <si>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</si>
  <si>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</si>
  <si>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</si>
  <si>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</si>
  <si>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</si>
  <si>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</si>
  <si>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</si>
  <si>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</si>
  <si>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</si>
  <si>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</si>
  <si>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</si>
  <si>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</si>
  <si>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</si>
  <si>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</si>
  <si>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</si>
  <si>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</si>
  <si>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</si>
  <si>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</si>
  <si>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</si>
  <si>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</si>
  <si>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</si>
  <si>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</si>
  <si>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</si>
  <si>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</si>
  <si>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</si>
  <si>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</si>
  <si>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</si>
  <si>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</si>
  <si>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</si>
  <si>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</si>
  <si>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</si>
  <si>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</si>
  <si>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</si>
  <si>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</si>
  <si>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</si>
  <si>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</si>
  <si>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</si>
  <si>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</si>
  <si>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</si>
  <si>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</si>
  <si>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</si>
  <si>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</si>
  <si>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</si>
  <si>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</si>
  <si>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</si>
  <si>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</si>
  <si>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</si>
  <si>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</si>
  <si>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</si>
  <si>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</si>
  <si>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</si>
  <si>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</si>
  <si>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</si>
  <si>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</si>
  <si>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</si>
  <si>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</si>
  <si>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</si>
  <si>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</si>
  <si>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</si>
  <si>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</si>
  <si>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</si>
  <si>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</si>
  <si>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</si>
  <si>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</si>
  <si>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</si>
  <si>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</si>
  <si>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</si>
  <si>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</si>
  <si>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</si>
  <si>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</si>
  <si>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</si>
  <si>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</si>
  <si>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</si>
  <si>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</si>
  <si>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</si>
  <si>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</si>
  <si>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</si>
  <si>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</si>
  <si>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</si>
  <si>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</si>
  <si>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</si>
  <si>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</si>
  <si>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</si>
  <si>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</si>
  <si>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</si>
  <si>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</si>
  <si>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</si>
  <si>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</si>
  <si>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</si>
  <si>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</si>
  <si>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</si>
  <si>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</si>
  <si>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</si>
  <si>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</si>
  <si>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</si>
  <si>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</si>
  <si>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</si>
  <si>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</si>
  <si>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</si>
  <si>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</si>
  <si>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</si>
  <si>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</si>
  <si>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</si>
  <si>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</si>
  <si>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</si>
  <si>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</si>
  <si>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</si>
  <si>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</si>
  <si>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</si>
  <si>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</si>
  <si>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</si>
  <si>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</si>
  <si>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</si>
  <si>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</si>
  <si>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</si>
  <si>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</si>
  <si>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</si>
  <si>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</si>
  <si>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</si>
  <si>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</si>
  <si>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</si>
  <si>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</si>
  <si>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</si>
  <si>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</si>
  <si>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</si>
  <si>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</si>
  <si>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</si>
  <si>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</si>
  <si>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</si>
  <si>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</si>
  <si>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</si>
  <si>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</si>
  <si>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</si>
  <si>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</si>
  <si>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</si>
  <si>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</si>
  <si>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</si>
  <si>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</si>
  <si>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</si>
  <si>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</si>
  <si>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</si>
  <si>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</si>
  <si>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</si>
  <si>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</si>
  <si>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</si>
  <si>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</si>
  <si>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</si>
  <si>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</si>
  <si>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</si>
  <si>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</si>
  <si>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</si>
  <si>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</si>
  <si>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</si>
  <si>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</si>
  <si>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</si>
  <si>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</si>
  <si>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</si>
  <si>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</si>
  <si>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</si>
  <si>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</si>
  <si>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</si>
  <si>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</si>
  <si>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</si>
  <si>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</si>
  <si>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</si>
  <si>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</si>
  <si>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</si>
  <si>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</si>
  <si>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</si>
  <si>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</si>
  <si>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</si>
  <si>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</si>
  <si>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</si>
  <si>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</si>
  <si>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</si>
  <si>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</si>
  <si>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</si>
  <si>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</si>
  <si>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</si>
  <si>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</si>
  <si>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</si>
  <si>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</si>
  <si>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</si>
  <si>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</si>
  <si>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</si>
  <si>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</si>
  <si>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</si>
  <si>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</si>
  <si>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</si>
  <si>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</si>
  <si>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</si>
  <si>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</si>
  <si>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</si>
  <si>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</si>
  <si>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</si>
  <si>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</si>
  <si>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</si>
  <si>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</si>
  <si>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</si>
  <si>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</si>
  <si>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</si>
  <si>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</si>
  <si>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</si>
  <si>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</si>
  <si>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</si>
  <si>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</si>
  <si>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</si>
  <si>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</si>
  <si>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</si>
  <si>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</si>
  <si>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</si>
  <si>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</si>
  <si>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</si>
  <si>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</si>
  <si>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</si>
  <si>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</si>
  <si>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</si>
  <si>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</si>
  <si>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</si>
  <si>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</si>
  <si>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</si>
  <si>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</si>
  <si>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</si>
  <si>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</si>
  <si>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</si>
  <si>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</si>
  <si>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</si>
  <si>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</si>
  <si>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</si>
  <si>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</si>
  <si>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</si>
  <si>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</si>
  <si>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</si>
  <si>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</si>
  <si>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</si>
  <si>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</si>
  <si>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</si>
  <si>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</si>
  <si>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</si>
  <si>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</si>
  <si>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</si>
  <si>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</si>
  <si>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</si>
  <si>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</si>
  <si>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</si>
  <si>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</si>
  <si>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</si>
  <si>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</si>
  <si>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</si>
  <si>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</si>
  <si>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</si>
  <si>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</si>
  <si>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</si>
  <si>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</si>
  <si>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</si>
  <si>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</si>
  <si>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</si>
  <si>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</si>
  <si>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</si>
  <si>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</si>
  <si>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</si>
  <si>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</si>
  <si>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</si>
  <si>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</si>
  <si>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</si>
  <si>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</si>
  <si>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</si>
  <si>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</si>
  <si>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</si>
  <si>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</si>
  <si>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</si>
  <si>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</si>
  <si>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</si>
  <si>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</si>
  <si>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</si>
  <si>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</si>
  <si>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</si>
  <si>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</si>
  <si>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</si>
  <si>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</si>
  <si>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</si>
  <si>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</si>
  <si>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</si>
  <si>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</si>
  <si>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</si>
  <si>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</si>
  <si>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</si>
  <si>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</si>
  <si>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</si>
  <si>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</si>
  <si>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</si>
  <si>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</si>
  <si>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</si>
  <si>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</si>
  <si>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</si>
  <si>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</si>
  <si>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</si>
  <si>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</si>
  <si>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</si>
  <si>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</si>
  <si>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</si>
  <si>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</si>
  <si>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</si>
  <si>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</si>
  <si>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</si>
  <si>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</si>
  <si>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</si>
  <si>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</si>
  <si>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</si>
  <si>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</si>
  <si>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</si>
  <si>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</si>
  <si>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</si>
  <si>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</si>
  <si>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</si>
  <si>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</si>
  <si>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</si>
  <si>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</si>
  <si>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</si>
  <si>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</si>
  <si>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</si>
  <si>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</si>
  <si>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</si>
  <si>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</si>
  <si>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</si>
  <si>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</si>
  <si>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</si>
  <si>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</si>
  <si>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</si>
  <si>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</si>
  <si>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</si>
  <si>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</si>
  <si>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</si>
  <si>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</si>
  <si>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</si>
  <si>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</si>
  <si>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</si>
  <si>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AZ CENTRUM Havlíčkův Brod – Středisko volného času, příspěvková organizace, Masarykova 2190, 580 01 Havlíčkův Brod.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</si>
  <si>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</si>
  <si>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</si>
  <si>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</si>
  <si>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</si>
  <si>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</si>
  <si>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</si>
  <si>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</si>
  <si>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</si>
  <si>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</si>
  <si>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</si>
  <si>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</si>
  <si>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</si>
  <si>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</si>
  <si>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</si>
  <si>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</si>
  <si>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</si>
  <si>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</si>
  <si>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</si>
  <si>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</si>
  <si>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</si>
  <si>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</si>
  <si>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</si>
  <si>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</si>
  <si>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</si>
  <si>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</si>
  <si>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</si>
  <si>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</si>
  <si>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</si>
  <si>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</si>
  <si>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</si>
  <si>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</si>
  <si>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</si>
  <si>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</si>
  <si>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</si>
  <si>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</si>
  <si>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</si>
  <si>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</si>
  <si>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</si>
  <si>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</si>
  <si>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</si>
  <si>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</si>
  <si>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</si>
  <si>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</si>
  <si>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</si>
  <si>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</si>
  <si>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</si>
  <si>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</si>
  <si>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</si>
  <si>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</si>
  <si>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</si>
  <si>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</si>
  <si>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</si>
  <si>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</si>
  <si>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</si>
  <si>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</si>
  <si>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</si>
  <si>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</si>
  <si>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</si>
  <si>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</si>
  <si>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</si>
  <si>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</si>
  <si>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</si>
  <si>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</si>
  <si>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</si>
  <si>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</si>
  <si>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</si>
  <si>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</si>
  <si>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</si>
  <si>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</si>
  <si>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</si>
  <si>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</si>
  <si>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</si>
  <si>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</si>
  <si>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</si>
  <si>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</si>
  <si>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</si>
  <si>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</si>
  <si>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</si>
  <si>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</si>
  <si>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</si>
  <si>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</si>
  <si>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</si>
  <si>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</si>
  <si>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</si>
  <si>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</si>
  <si>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</si>
  <si>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</si>
  <si>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</si>
  <si>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</si>
  <si>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</si>
  <si>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</si>
  <si>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</si>
  <si>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</si>
  <si>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</si>
  <si>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</si>
  <si>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</si>
  <si>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</si>
  <si>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</si>
  <si>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</si>
  <si>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</si>
  <si>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</si>
  <si>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Dotace na přímé výdaje na vzdělávání - úprava rozpočtu k 13. červnu 2012</t>
  </si>
  <si>
    <t>Úprava rozpočtu přímých NIV k 13. 6. 2012</t>
  </si>
  <si>
    <t>Upravený rozpočet přímých NIV k 13. 6. 2012</t>
  </si>
  <si>
    <t>Základní škola speciální  a Praktická škola Jihlava, Březinova 31, příspěvková organizace</t>
  </si>
  <si>
    <t>počet stran: 8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</si>
  <si>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</si>
  <si>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</si>
  <si>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</si>
  <si>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</si>
  <si>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</si>
  <si>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</si>
  <si>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</si>
  <si>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</si>
  <si>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</si>
  <si>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</si>
  <si>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Mateřská škola Kaliště, okres Jihlava,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</si>
  <si>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</si>
  <si>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</si>
  <si>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</si>
  <si>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</si>
  <si>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</si>
  <si>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</si>
  <si>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</si>
  <si>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</si>
  <si>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</si>
  <si>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</si>
  <si>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</si>
  <si>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</si>
  <si>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</si>
  <si>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</si>
  <si>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</si>
  <si>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</si>
  <si>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</si>
  <si>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</si>
  <si>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</si>
  <si>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</si>
  <si>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</si>
  <si>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</si>
  <si>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</si>
  <si>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</si>
  <si>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</si>
  <si>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</si>
  <si>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</si>
  <si>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</si>
  <si>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</si>
  <si>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</si>
  <si>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</si>
  <si>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</si>
  <si>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</si>
  <si>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</si>
  <si>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</si>
  <si>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</si>
  <si>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</si>
  <si>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</si>
  <si>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</si>
  <si>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</si>
  <si>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</si>
  <si>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</si>
  <si>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</si>
  <si>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</si>
  <si>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</si>
  <si>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</si>
  <si>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</si>
  <si>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</si>
  <si>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</si>
  <si>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</si>
  <si>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</si>
  <si>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</si>
  <si>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</si>
  <si>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</si>
  <si>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</si>
  <si>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</si>
  <si>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</si>
  <si>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</si>
  <si>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</si>
  <si>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</si>
  <si>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</si>
  <si>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</si>
  <si>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</si>
  <si>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</si>
  <si>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</si>
  <si>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</si>
  <si>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</si>
  <si>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</si>
  <si>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</si>
  <si>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</si>
  <si>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</si>
  <si>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</si>
  <si>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</si>
  <si>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</si>
  <si>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</si>
  <si>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</si>
  <si>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</si>
  <si>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</si>
  <si>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</si>
  <si>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</si>
  <si>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</si>
  <si>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</si>
  <si>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</si>
  <si>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</si>
  <si>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</si>
  <si>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</si>
  <si>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</si>
  <si>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</si>
  <si>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</si>
  <si>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</si>
  <si>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</si>
  <si>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</si>
  <si>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</si>
  <si>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</si>
  <si>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</si>
  <si>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</si>
  <si>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Mateřská škola Tis</t>
  </si>
  <si>
    <t>Tis 112</t>
  </si>
  <si>
    <t xml:space="preserve">p. Tis </t>
  </si>
  <si>
    <t>Mateřská škola SEDMIKRÁSKA  Horní Ves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</si>
  <si>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</si>
  <si>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</si>
  <si>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</si>
  <si>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</si>
  <si>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</si>
  <si>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</si>
  <si>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</si>
  <si>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Masarykovo 2190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</si>
  <si>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</si>
  <si>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</si>
  <si>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</si>
  <si>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</si>
  <si>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</si>
  <si>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</si>
  <si>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</si>
  <si>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</si>
  <si>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</si>
  <si>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</si>
  <si>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Dům dětí a mládeže Polná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</si>
  <si>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</si>
  <si>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</si>
  <si>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</si>
  <si>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</si>
  <si>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</si>
  <si>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</si>
  <si>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</si>
  <si>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</si>
  <si>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</si>
  <si>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</si>
  <si>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</si>
  <si>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</si>
  <si>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</si>
  <si>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</si>
  <si>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</si>
  <si>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</si>
  <si>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</si>
  <si>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</si>
  <si>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</si>
  <si>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</si>
  <si>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</si>
  <si>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</si>
  <si>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</si>
  <si>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</si>
  <si>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</si>
  <si>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</si>
  <si>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</si>
  <si>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</si>
  <si>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</si>
  <si>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</si>
  <si>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</si>
  <si>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</si>
  <si>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</si>
  <si>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</si>
  <si>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</si>
  <si>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</si>
  <si>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</si>
  <si>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</si>
  <si>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</si>
  <si>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</si>
  <si>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</si>
  <si>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</si>
  <si>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</si>
  <si>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</si>
  <si>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</si>
  <si>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</si>
  <si>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</si>
  <si>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</si>
  <si>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</si>
  <si>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</si>
  <si>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</si>
  <si>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</si>
  <si>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</si>
  <si>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</si>
  <si>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</si>
  <si>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</si>
  <si>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</si>
  <si>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</si>
  <si>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</si>
  <si>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</si>
  <si>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</si>
  <si>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</si>
  <si>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</si>
  <si>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</si>
  <si>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</si>
  <si>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</si>
  <si>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</si>
  <si>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</si>
  <si>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</si>
  <si>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</si>
  <si>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</si>
  <si>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</si>
  <si>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</si>
  <si>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</si>
  <si>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</si>
  <si>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</si>
  <si>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</si>
  <si>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</si>
  <si>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</si>
  <si>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</si>
  <si>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</si>
  <si>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</si>
  <si>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</si>
  <si>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</si>
  <si>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</si>
  <si>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</si>
  <si>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</si>
  <si>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</si>
  <si>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</si>
  <si>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</si>
  <si>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</si>
  <si>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</si>
  <si>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</si>
  <si>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</si>
  <si>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</si>
  <si>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</si>
  <si>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</si>
  <si>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</si>
  <si>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</si>
  <si>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</si>
  <si>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</si>
  <si>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</si>
  <si>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</si>
  <si>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</si>
  <si>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</si>
  <si>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</si>
  <si>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</si>
  <si>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</si>
  <si>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</si>
  <si>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</si>
  <si>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</si>
  <si>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</si>
  <si>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</si>
  <si>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</si>
  <si>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</si>
  <si>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</si>
  <si>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</si>
  <si>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</si>
  <si>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</si>
  <si>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</si>
  <si>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</si>
  <si>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</si>
  <si>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</si>
  <si>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</si>
  <si>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</si>
  <si>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</si>
  <si>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</si>
  <si>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</si>
  <si>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</si>
  <si>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</si>
  <si>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</si>
  <si>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</si>
  <si>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</si>
  <si>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</si>
  <si>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</si>
  <si>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</si>
  <si>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</si>
  <si>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</si>
  <si>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</si>
  <si>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</si>
  <si>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</si>
  <si>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</si>
  <si>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</si>
  <si>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</si>
  <si>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</si>
  <si>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</si>
  <si>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</si>
  <si>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</si>
  <si>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</si>
  <si>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</si>
  <si>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</si>
  <si>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</si>
  <si>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</si>
  <si>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</si>
  <si>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</si>
  <si>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</si>
  <si>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</si>
  <si>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</si>
  <si>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</si>
  <si>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</si>
  <si>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</si>
  <si>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</si>
  <si>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</si>
  <si>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</si>
  <si>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</si>
  <si>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</si>
  <si>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</si>
  <si>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</si>
  <si>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</si>
  <si>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</si>
  <si>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</si>
  <si>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</si>
  <si>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</si>
  <si>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</si>
  <si>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</si>
  <si>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</si>
  <si>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</si>
  <si>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</si>
  <si>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</si>
  <si>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</si>
  <si>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</si>
  <si>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</si>
  <si>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</si>
  <si>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</si>
  <si>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</si>
  <si>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</si>
  <si>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</si>
  <si>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</si>
  <si>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</si>
  <si>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</si>
  <si>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</si>
  <si>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</si>
  <si>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</si>
  <si>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</si>
  <si>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</si>
  <si>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</si>
  <si>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</si>
  <si>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</si>
  <si>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</si>
  <si>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</si>
  <si>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</si>
  <si>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</si>
  <si>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</si>
  <si>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</si>
  <si>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</si>
  <si>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</si>
  <si>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</si>
  <si>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</si>
  <si>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</si>
  <si>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</si>
  <si>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</si>
  <si>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</si>
  <si>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</si>
  <si>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</si>
  <si>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</si>
  <si>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</si>
  <si>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</si>
  <si>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</si>
  <si>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</si>
  <si>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</si>
  <si>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</si>
  <si>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</si>
  <si>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</si>
  <si>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</si>
  <si>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</si>
  <si>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</si>
  <si>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</si>
  <si>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</si>
  <si>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</si>
  <si>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</si>
  <si>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</si>
  <si>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</si>
  <si>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</si>
  <si>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</si>
  <si>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</si>
  <si>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</si>
  <si>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</si>
  <si>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</si>
  <si>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</si>
  <si>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</si>
  <si>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</si>
  <si>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</si>
  <si>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</si>
  <si>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</si>
  <si>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</si>
  <si>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</si>
  <si>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</si>
  <si>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</si>
  <si>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</si>
  <si>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</si>
  <si>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</si>
  <si>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</si>
  <si>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</si>
  <si>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</si>
  <si>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</si>
  <si>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</si>
  <si>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</si>
  <si>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</si>
  <si>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</si>
  <si>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</si>
  <si>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</si>
  <si>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</si>
  <si>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</si>
  <si>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</si>
  <si>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</si>
  <si>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</si>
  <si>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</si>
  <si>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</si>
  <si>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</si>
  <si>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</si>
  <si>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</si>
  <si>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Hrádek 964</t>
  </si>
  <si>
    <t>Základní umělecká škola Bystřice nad Perštejnem, příspěvková organizace</t>
  </si>
  <si>
    <t>Masarykovo nám. 68</t>
  </si>
  <si>
    <t>Zahradní 622</t>
  </si>
  <si>
    <t>Dům dětí a mládeže Bystřice nad Perštejnem</t>
  </si>
  <si>
    <t>Základní umělecká škola Pacov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</si>
  <si>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</si>
  <si>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</si>
  <si>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</si>
  <si>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</si>
  <si>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</si>
  <si>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</si>
  <si>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</si>
  <si>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</si>
  <si>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</si>
  <si>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</si>
  <si>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</si>
  <si>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</si>
  <si>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</si>
  <si>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</si>
  <si>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</si>
  <si>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</si>
  <si>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</si>
  <si>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</si>
  <si>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</si>
  <si>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</si>
  <si>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</si>
  <si>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</si>
  <si>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</si>
  <si>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</si>
  <si>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</si>
  <si>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</si>
  <si>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</si>
  <si>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</si>
  <si>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</si>
  <si>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</si>
  <si>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</si>
  <si>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</si>
  <si>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</si>
  <si>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</si>
  <si>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</si>
  <si>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</si>
  <si>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</si>
  <si>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</si>
  <si>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</si>
  <si>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</si>
  <si>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</si>
  <si>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</si>
  <si>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</si>
  <si>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</si>
  <si>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</si>
  <si>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</si>
  <si>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</si>
  <si>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</si>
  <si>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</si>
  <si>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</si>
  <si>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</si>
  <si>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</si>
  <si>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</si>
  <si>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</si>
  <si>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</si>
  <si>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</si>
  <si>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</si>
  <si>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</si>
  <si>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</si>
  <si>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</si>
  <si>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</si>
  <si>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</si>
  <si>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</si>
  <si>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</si>
  <si>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</si>
  <si>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</si>
  <si>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</si>
  <si>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</si>
  <si>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</si>
  <si>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</si>
  <si>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</si>
  <si>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</si>
  <si>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</si>
  <si>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</si>
  <si>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</si>
  <si>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</si>
  <si>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</si>
  <si>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</si>
  <si>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</si>
  <si>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</si>
  <si>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</si>
  <si>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</si>
  <si>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</si>
  <si>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</si>
  <si>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</si>
  <si>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</si>
  <si>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</si>
  <si>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</si>
  <si>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</si>
  <si>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</si>
  <si>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</si>
  <si>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</si>
  <si>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</si>
  <si>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</si>
  <si>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</si>
  <si>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</si>
  <si>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</si>
  <si>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</si>
  <si>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</si>
  <si>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</si>
  <si>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</si>
  <si>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</si>
  <si>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</si>
  <si>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</si>
  <si>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</si>
  <si>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</si>
  <si>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</si>
  <si>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</si>
  <si>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</si>
  <si>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</si>
  <si>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</si>
  <si>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</si>
  <si>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</si>
  <si>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</si>
  <si>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</si>
  <si>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</si>
  <si>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</si>
  <si>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</si>
  <si>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</si>
  <si>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</si>
  <si>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</si>
  <si>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</si>
  <si>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</si>
  <si>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</si>
  <si>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</si>
  <si>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</si>
  <si>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</si>
  <si>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</si>
  <si>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</si>
  <si>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</si>
  <si>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</si>
  <si>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</si>
  <si>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</si>
  <si>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</si>
  <si>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</si>
  <si>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Mateřská škola Čtyřlístek, Mnich</t>
  </si>
  <si>
    <t>Základní škola a mateřská škola Častrov, okres Pelhřimov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</si>
  <si>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</si>
  <si>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</si>
  <si>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</si>
  <si>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</si>
  <si>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</si>
  <si>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</si>
  <si>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</si>
  <si>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</si>
  <si>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</si>
  <si>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</si>
  <si>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</si>
  <si>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</si>
  <si>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</si>
  <si>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</si>
  <si>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</si>
  <si>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</si>
  <si>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</si>
  <si>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</si>
  <si>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</si>
  <si>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</si>
  <si>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</si>
  <si>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</si>
  <si>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</si>
  <si>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</si>
  <si>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</si>
  <si>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</si>
  <si>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</si>
  <si>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</si>
  <si>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</si>
  <si>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</si>
  <si>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Dům dětí a mládeže Jihlava, Brněnská 20/29, Jihlava</t>
  </si>
  <si>
    <t>Brněnská 20/29</t>
  </si>
  <si>
    <t>Základní umělecká škola J. V. Stamice, Havlíčkův Brod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</si>
  <si>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</si>
  <si>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</si>
  <si>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</si>
  <si>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</si>
  <si>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</si>
  <si>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</si>
  <si>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</si>
  <si>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</si>
  <si>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</si>
  <si>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</si>
  <si>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</si>
  <si>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</si>
  <si>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</si>
  <si>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</si>
  <si>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</si>
  <si>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</si>
  <si>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</si>
  <si>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</si>
  <si>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</si>
  <si>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</si>
  <si>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</si>
  <si>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</si>
  <si>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</si>
  <si>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</si>
  <si>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</si>
  <si>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</si>
  <si>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</si>
  <si>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</si>
  <si>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</si>
  <si>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</si>
  <si>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</si>
  <si>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</si>
  <si>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</si>
  <si>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</si>
  <si>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</si>
  <si>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</si>
  <si>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</si>
  <si>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</si>
  <si>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</si>
  <si>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</si>
  <si>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</si>
  <si>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</si>
  <si>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</si>
  <si>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</si>
  <si>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</si>
  <si>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</si>
  <si>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</si>
  <si>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</si>
  <si>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</si>
  <si>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</si>
  <si>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</si>
  <si>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</si>
  <si>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</si>
  <si>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</si>
  <si>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</si>
  <si>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</si>
  <si>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</si>
  <si>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</si>
  <si>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</si>
  <si>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</si>
  <si>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</si>
  <si>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</si>
  <si>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</si>
  <si>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</si>
  <si>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</si>
  <si>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</si>
  <si>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</si>
  <si>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</si>
  <si>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</si>
  <si>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</si>
  <si>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</si>
  <si>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</si>
  <si>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</si>
  <si>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</si>
  <si>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</si>
  <si>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</si>
  <si>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</si>
  <si>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</si>
  <si>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</si>
  <si>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</si>
  <si>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</si>
  <si>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</si>
  <si>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</si>
  <si>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</si>
  <si>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</si>
  <si>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</si>
  <si>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</si>
  <si>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</si>
  <si>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</si>
  <si>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</si>
  <si>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</si>
  <si>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</si>
  <si>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</si>
  <si>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</si>
  <si>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</si>
  <si>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</si>
  <si>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</si>
  <si>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</si>
  <si>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</si>
  <si>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Náměšť nad Oslavou</t>
  </si>
  <si>
    <t>Základní umělecká škola Telč</t>
  </si>
  <si>
    <t>ZK-05-2012-73,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</si>
</sst>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2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8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7" fillId="0" borderId="12" xfId="0" applyFont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0" fontId="8" fillId="0" borderId="16" xfId="0" applyFont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4" fontId="11" fillId="0" borderId="0" xfId="0" applyNumberFormat="1" applyFont="1" applyAlignment="1">
      <alignment horizontal="right"/>
    </xf>
    <xf numFmtId="3" fontId="6" fillId="0" borderId="20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wrapText="1"/>
    </xf>
    <xf numFmtId="0" fontId="7" fillId="0" borderId="25" xfId="0" applyFont="1" applyBorder="1" applyAlignment="1">
      <alignment horizontal="center"/>
    </xf>
    <xf numFmtId="0" fontId="8" fillId="0" borderId="27" xfId="0" applyFont="1" applyFill="1" applyBorder="1" applyAlignment="1">
      <alignment horizontal="left" wrapText="1"/>
    </xf>
    <xf numFmtId="3" fontId="8" fillId="0" borderId="28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wrapText="1"/>
    </xf>
    <xf numFmtId="3" fontId="6" fillId="0" borderId="29" xfId="0" applyNumberFormat="1" applyFont="1" applyFill="1" applyBorder="1" applyAlignment="1">
      <alignment horizontal="right" wrapText="1"/>
    </xf>
    <xf numFmtId="0" fontId="8" fillId="0" borderId="30" xfId="0" applyFont="1" applyBorder="1" applyAlignment="1">
      <alignment horizontal="center"/>
    </xf>
    <xf numFmtId="0" fontId="8" fillId="0" borderId="31" xfId="0" applyFont="1" applyFill="1" applyBorder="1" applyAlignment="1">
      <alignment horizontal="left" wrapText="1"/>
    </xf>
    <xf numFmtId="3" fontId="6" fillId="0" borderId="29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7" fillId="0" borderId="30" xfId="0" applyFont="1" applyBorder="1" applyAlignment="1">
      <alignment horizontal="center"/>
    </xf>
    <xf numFmtId="0" fontId="8" fillId="0" borderId="31" xfId="0" applyFont="1" applyFill="1" applyBorder="1" applyAlignment="1">
      <alignment wrapText="1"/>
    </xf>
    <xf numFmtId="0" fontId="8" fillId="0" borderId="32" xfId="0" applyFont="1" applyFill="1" applyBorder="1" applyAlignment="1">
      <alignment wrapText="1"/>
    </xf>
    <xf numFmtId="3" fontId="8" fillId="0" borderId="33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Fill="1" applyBorder="1" applyAlignment="1">
      <alignment wrapText="1"/>
    </xf>
    <xf numFmtId="0" fontId="8" fillId="0" borderId="36" xfId="0" applyFont="1" applyFill="1" applyBorder="1" applyAlignment="1">
      <alignment wrapText="1"/>
    </xf>
    <xf numFmtId="3" fontId="8" fillId="0" borderId="20" xfId="0" applyNumberFormat="1" applyFont="1" applyFill="1" applyBorder="1" applyAlignment="1">
      <alignment/>
    </xf>
    <xf numFmtId="0" fontId="8" fillId="0" borderId="32" xfId="0" applyFont="1" applyFill="1" applyBorder="1" applyAlignment="1">
      <alignment horizontal="left" wrapText="1"/>
    </xf>
    <xf numFmtId="0" fontId="8" fillId="0" borderId="37" xfId="0" applyFont="1" applyBorder="1" applyAlignment="1">
      <alignment/>
    </xf>
    <xf numFmtId="0" fontId="6" fillId="0" borderId="37" xfId="0" applyFont="1" applyBorder="1" applyAlignment="1">
      <alignment/>
    </xf>
    <xf numFmtId="0" fontId="8" fillId="0" borderId="38" xfId="0" applyFont="1" applyBorder="1" applyAlignment="1">
      <alignment/>
    </xf>
    <xf numFmtId="3" fontId="6" fillId="33" borderId="24" xfId="0" applyNumberFormat="1" applyFont="1" applyFill="1" applyBorder="1" applyAlignment="1">
      <alignment/>
    </xf>
    <xf numFmtId="0" fontId="8" fillId="0" borderId="30" xfId="0" applyFont="1" applyFill="1" applyBorder="1" applyAlignment="1">
      <alignment horizontal="center" wrapText="1"/>
    </xf>
    <xf numFmtId="0" fontId="8" fillId="0" borderId="31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3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/>
    </xf>
    <xf numFmtId="0" fontId="8" fillId="0" borderId="31" xfId="0" applyFont="1" applyBorder="1" applyAlignment="1">
      <alignment wrapText="1"/>
    </xf>
    <xf numFmtId="0" fontId="8" fillId="0" borderId="31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8" fillId="0" borderId="32" xfId="0" applyFont="1" applyBorder="1" applyAlignment="1">
      <alignment wrapText="1"/>
    </xf>
    <xf numFmtId="0" fontId="8" fillId="0" borderId="32" xfId="0" applyFont="1" applyBorder="1" applyAlignment="1">
      <alignment wrapText="1"/>
    </xf>
    <xf numFmtId="3" fontId="8" fillId="0" borderId="33" xfId="0" applyNumberFormat="1" applyFont="1" applyFill="1" applyBorder="1" applyAlignment="1">
      <alignment/>
    </xf>
    <xf numFmtId="0" fontId="8" fillId="0" borderId="32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3" fontId="8" fillId="0" borderId="39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3" fontId="10" fillId="0" borderId="41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42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8" fillId="0" borderId="44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3" fontId="8" fillId="0" borderId="42" xfId="0" applyNumberFormat="1" applyFont="1" applyFill="1" applyBorder="1" applyAlignment="1">
      <alignment/>
    </xf>
    <xf numFmtId="3" fontId="10" fillId="0" borderId="27" xfId="0" applyNumberFormat="1" applyFont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8" fillId="0" borderId="46" xfId="0" applyNumberFormat="1" applyFont="1" applyFill="1" applyBorder="1" applyAlignment="1">
      <alignment/>
    </xf>
    <xf numFmtId="4" fontId="13" fillId="33" borderId="35" xfId="0" applyNumberFormat="1" applyFont="1" applyFill="1" applyBorder="1" applyAlignment="1">
      <alignment horizontal="center" vertical="center" wrapText="1"/>
    </xf>
    <xf numFmtId="4" fontId="11" fillId="33" borderId="4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13" fillId="33" borderId="20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left" wrapText="1"/>
    </xf>
    <xf numFmtId="0" fontId="9" fillId="0" borderId="50" xfId="0" applyFont="1" applyBorder="1" applyAlignment="1">
      <alignment wrapText="1"/>
    </xf>
    <xf numFmtId="0" fontId="9" fillId="0" borderId="51" xfId="0" applyFont="1" applyBorder="1" applyAlignment="1">
      <alignment wrapText="1"/>
    </xf>
    <xf numFmtId="0" fontId="6" fillId="0" borderId="52" xfId="0" applyFont="1" applyFill="1" applyBorder="1" applyAlignment="1">
      <alignment horizontal="left" wrapText="1"/>
    </xf>
    <xf numFmtId="0" fontId="9" fillId="0" borderId="53" xfId="0" applyFont="1" applyBorder="1" applyAlignment="1">
      <alignment wrapText="1"/>
    </xf>
    <xf numFmtId="0" fontId="9" fillId="0" borderId="54" xfId="0" applyFont="1" applyBorder="1" applyAlignment="1">
      <alignment wrapText="1"/>
    </xf>
    <xf numFmtId="0" fontId="6" fillId="33" borderId="34" xfId="0" applyFont="1" applyFill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36" xfId="0" applyFont="1" applyBorder="1" applyAlignment="1">
      <alignment wrapText="1"/>
    </xf>
    <xf numFmtId="3" fontId="6" fillId="33" borderId="34" xfId="0" applyNumberFormat="1" applyFont="1" applyFill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3" fontId="6" fillId="0" borderId="49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horizontal="left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6" fillId="34" borderId="55" xfId="0" applyFont="1" applyFill="1" applyBorder="1" applyAlignment="1">
      <alignment wrapText="1"/>
    </xf>
    <xf numFmtId="0" fontId="9" fillId="34" borderId="38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56" xfId="0" applyBorder="1" applyAlignment="1">
      <alignment wrapText="1"/>
    </xf>
    <xf numFmtId="0" fontId="6" fillId="0" borderId="34" xfId="0" applyFont="1" applyFill="1" applyBorder="1" applyAlignment="1">
      <alignment horizontal="left" wrapText="1"/>
    </xf>
    <xf numFmtId="0" fontId="7" fillId="0" borderId="53" xfId="0" applyFont="1" applyBorder="1" applyAlignment="1">
      <alignment wrapText="1"/>
    </xf>
    <xf numFmtId="0" fontId="7" fillId="0" borderId="54" xfId="0" applyFont="1" applyBorder="1" applyAlignment="1">
      <alignment wrapText="1"/>
    </xf>
    <xf numFmtId="0" fontId="0" fillId="0" borderId="57" xfId="0" applyBorder="1" applyAlignment="1">
      <alignment wrapText="1"/>
    </xf>
    <xf numFmtId="3" fontId="6" fillId="33" borderId="52" xfId="0" applyNumberFormat="1" applyFont="1" applyFill="1" applyBorder="1" applyAlignment="1">
      <alignment wrapText="1"/>
    </xf>
    <xf numFmtId="0" fontId="6" fillId="0" borderId="58" xfId="0" applyFont="1" applyFill="1" applyBorder="1" applyAlignment="1">
      <alignment horizontal="left" wrapText="1"/>
    </xf>
    <xf numFmtId="0" fontId="0" fillId="0" borderId="37" xfId="0" applyBorder="1" applyAlignment="1">
      <alignment wrapText="1"/>
    </xf>
    <xf numFmtId="3" fontId="6" fillId="0" borderId="16" xfId="0" applyNumberFormat="1" applyFont="1" applyFill="1" applyBorder="1" applyAlignment="1">
      <alignment wrapText="1"/>
    </xf>
    <xf numFmtId="0" fontId="6" fillId="34" borderId="38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wrapText="1"/>
    </xf>
    <xf numFmtId="3" fontId="6" fillId="0" borderId="50" xfId="0" applyNumberFormat="1" applyFont="1" applyFill="1" applyBorder="1" applyAlignment="1">
      <alignment wrapText="1"/>
    </xf>
    <xf numFmtId="3" fontId="6" fillId="0" borderId="51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1228725</xdr:colOff>
      <xdr:row>9</xdr:row>
      <xdr:rowOff>104775</xdr:rowOff>
    </xdr:from>
    <xdr:to>
      <xdr:col>3</xdr:col>
      <xdr:colOff>447675</xdr:colOff>
      <xdr:row>10</xdr:row>
      <xdr:rowOff>95250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790825"/>
          <a:ext cx="1047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537"/>
  <sheetViews>
    <sheetView tabSelected="1" view="pageBreakPreview" zoomScale="90" zoomScaleNormal="75" zoomScaleSheetLayoutView="90" zoomScalePageLayoutView="0" workbookViewId="0" topLeftCell="B1">
      <selection activeCell="D7" sqref="D7"/>
    </sheetView>
  </sheetViews>
  <sheetFormatPr defaultColWidth="49.75390625" defaultRowHeight="12.75"/>
  <cols>
    <col min="1" max="1" width="15.875" style="16" customWidth="1"/>
    <col min="2" max="2" width="69.25390625" style="14" customWidth="1"/>
    <col min="3" max="3" width="24.00390625" style="14" bestFit="1" customWidth="1"/>
    <col min="4" max="4" width="26.875" style="14" customWidth="1"/>
    <col min="5" max="5" width="11.375" style="43" bestFit="1" customWidth="1"/>
    <col min="6" max="6" width="11.875" style="2" customWidth="1"/>
    <col min="7" max="7" width="12.75390625" style="2" customWidth="1"/>
    <col min="8" max="10" width="49.75390625" style="124" customWidth="1"/>
    <col min="11" max="16384" width="49.75390625" style="2" customWidth="1"/>
  </cols>
  <sheetData>
    <row r="1" spans="1:10" s="1" customFormat="1" ht="15">
      <c r="A1" s="15"/>
      <c r="B1" s="13"/>
      <c r="C1" s="13"/>
      <c r="D1" s="158"/>
      <c r="E1" s="159"/>
      <c r="F1" s="158" t="s">
        <v>1135</v>
      </c>
      <c r="G1" s="159"/>
      <c r="H1" s="115"/>
      <c r="I1" s="115"/>
      <c r="J1" s="115"/>
    </row>
    <row r="2" spans="1:10" s="1" customFormat="1" ht="15">
      <c r="A2" s="15"/>
      <c r="B2" s="13"/>
      <c r="C2" s="13"/>
      <c r="D2" s="160"/>
      <c r="E2" s="159"/>
      <c r="F2" s="160" t="s">
        <v>456</v>
      </c>
      <c r="G2" s="159"/>
      <c r="H2" s="115"/>
      <c r="I2" s="115"/>
      <c r="J2" s="115"/>
    </row>
    <row r="3" spans="1:10" s="17" customFormat="1" ht="23.25" customHeight="1">
      <c r="A3" s="161" t="s">
        <v>452</v>
      </c>
      <c r="B3" s="162"/>
      <c r="C3" s="162"/>
      <c r="D3" s="162"/>
      <c r="E3" s="162"/>
      <c r="F3" s="163"/>
      <c r="G3" s="163"/>
      <c r="H3" s="116"/>
      <c r="I3" s="116"/>
      <c r="J3" s="116"/>
    </row>
    <row r="4" spans="1:10" s="17" customFormat="1" ht="18" customHeight="1">
      <c r="A4" s="161" t="s">
        <v>1030</v>
      </c>
      <c r="B4" s="163"/>
      <c r="C4" s="163"/>
      <c r="D4" s="163"/>
      <c r="E4" s="163"/>
      <c r="F4" s="163"/>
      <c r="G4" s="163"/>
      <c r="H4" s="116"/>
      <c r="I4" s="116"/>
      <c r="J4" s="116"/>
    </row>
    <row r="5" spans="1:10" s="17" customFormat="1" ht="18" customHeight="1">
      <c r="A5" s="161" t="s">
        <v>1034</v>
      </c>
      <c r="B5" s="164"/>
      <c r="C5" s="164"/>
      <c r="D5" s="164"/>
      <c r="E5" s="164"/>
      <c r="F5" s="163"/>
      <c r="G5" s="163"/>
      <c r="H5" s="116"/>
      <c r="I5" s="116"/>
      <c r="J5" s="116"/>
    </row>
    <row r="6" spans="1:10" s="1" customFormat="1" ht="15.75" customHeight="1">
      <c r="A6" s="170"/>
      <c r="B6" s="171"/>
      <c r="C6" s="171"/>
      <c r="D6" s="171"/>
      <c r="E6" s="171"/>
      <c r="H6" s="115"/>
      <c r="I6" s="115"/>
      <c r="J6" s="115"/>
    </row>
    <row r="7" spans="1:10" s="3" customFormat="1" ht="15" thickBot="1">
      <c r="A7" s="16"/>
      <c r="B7" s="12"/>
      <c r="C7" s="12"/>
      <c r="D7" s="12"/>
      <c r="G7" s="46" t="s">
        <v>288</v>
      </c>
      <c r="H7" s="117"/>
      <c r="I7" s="117"/>
      <c r="J7" s="117"/>
    </row>
    <row r="8" spans="1:10" s="4" customFormat="1" ht="70.5" customHeight="1" thickBot="1">
      <c r="A8" s="165" t="s">
        <v>327</v>
      </c>
      <c r="B8" s="166"/>
      <c r="C8" s="166"/>
      <c r="D8" s="167"/>
      <c r="E8" s="128" t="s">
        <v>891</v>
      </c>
      <c r="F8" s="113" t="s">
        <v>453</v>
      </c>
      <c r="G8" s="114" t="s">
        <v>454</v>
      </c>
      <c r="H8" s="118"/>
      <c r="I8" s="118"/>
      <c r="J8" s="118"/>
    </row>
    <row r="9" spans="1:10" s="5" customFormat="1" ht="21" customHeight="1" thickBot="1">
      <c r="A9" s="145" t="s">
        <v>326</v>
      </c>
      <c r="B9" s="157"/>
      <c r="C9" s="157"/>
      <c r="D9" s="157"/>
      <c r="E9" s="157"/>
      <c r="F9" s="147"/>
      <c r="G9" s="148"/>
      <c r="H9" s="119"/>
      <c r="I9" s="119"/>
      <c r="J9" s="119"/>
    </row>
    <row r="10" spans="1:10" s="6" customFormat="1" ht="16.5" thickBot="1">
      <c r="A10" s="141" t="s">
        <v>328</v>
      </c>
      <c r="B10" s="168"/>
      <c r="C10" s="168"/>
      <c r="D10" s="169"/>
      <c r="E10" s="64">
        <f>E11+E12+E13+E14+E15</f>
        <v>16109</v>
      </c>
      <c r="F10" s="64">
        <f>F11+F12+F13+F14+F15</f>
        <v>0</v>
      </c>
      <c r="G10" s="64">
        <f>G11+G12+G13+G14+G15</f>
        <v>16109</v>
      </c>
      <c r="H10" s="120"/>
      <c r="I10" s="120"/>
      <c r="J10" s="120"/>
    </row>
    <row r="11" spans="1:10" s="7" customFormat="1" ht="15">
      <c r="A11" s="84">
        <v>75021935</v>
      </c>
      <c r="B11" s="67" t="s">
        <v>212</v>
      </c>
      <c r="C11" s="63" t="s">
        <v>211</v>
      </c>
      <c r="D11" s="75" t="s">
        <v>209</v>
      </c>
      <c r="E11" s="69">
        <v>10501</v>
      </c>
      <c r="F11" s="101">
        <v>0</v>
      </c>
      <c r="G11" s="69">
        <f>E11+F11</f>
        <v>10501</v>
      </c>
      <c r="H11" s="10"/>
      <c r="I11" s="10"/>
      <c r="J11" s="10"/>
    </row>
    <row r="12" spans="1:10" s="7" customFormat="1" ht="15">
      <c r="A12" s="20">
        <v>71011684</v>
      </c>
      <c r="B12" s="21" t="s">
        <v>217</v>
      </c>
      <c r="C12" s="21" t="s">
        <v>793</v>
      </c>
      <c r="D12" s="22" t="s">
        <v>218</v>
      </c>
      <c r="E12" s="49">
        <v>1994</v>
      </c>
      <c r="F12" s="102">
        <v>0</v>
      </c>
      <c r="G12" s="49">
        <f>E12+F12</f>
        <v>1994</v>
      </c>
      <c r="H12" s="10"/>
      <c r="I12" s="10"/>
      <c r="J12" s="10"/>
    </row>
    <row r="13" spans="1:10" s="7" customFormat="1" ht="30">
      <c r="A13" s="20">
        <v>70999643</v>
      </c>
      <c r="B13" s="21" t="s">
        <v>219</v>
      </c>
      <c r="C13" s="21" t="s">
        <v>793</v>
      </c>
      <c r="D13" s="22" t="s">
        <v>220</v>
      </c>
      <c r="E13" s="49">
        <v>1447</v>
      </c>
      <c r="F13" s="102">
        <v>0</v>
      </c>
      <c r="G13" s="49">
        <f aca="true" t="shared" si="0" ref="G13:G36">E13+F13</f>
        <v>1447</v>
      </c>
      <c r="H13" s="10"/>
      <c r="I13" s="10"/>
      <c r="J13" s="10"/>
    </row>
    <row r="14" spans="1:10" s="7" customFormat="1" ht="30">
      <c r="A14" s="20">
        <v>75020556</v>
      </c>
      <c r="B14" s="21" t="s">
        <v>213</v>
      </c>
      <c r="C14" s="21" t="s">
        <v>214</v>
      </c>
      <c r="D14" s="22" t="s">
        <v>667</v>
      </c>
      <c r="E14" s="49">
        <v>991</v>
      </c>
      <c r="F14" s="102">
        <v>0</v>
      </c>
      <c r="G14" s="49">
        <f t="shared" si="0"/>
        <v>991</v>
      </c>
      <c r="H14" s="10"/>
      <c r="I14" s="10"/>
      <c r="J14" s="10"/>
    </row>
    <row r="15" spans="1:10" s="7" customFormat="1" ht="30.75" thickBot="1">
      <c r="A15" s="85">
        <v>75022095</v>
      </c>
      <c r="B15" s="54" t="s">
        <v>215</v>
      </c>
      <c r="C15" s="54" t="s">
        <v>216</v>
      </c>
      <c r="D15" s="57" t="s">
        <v>722</v>
      </c>
      <c r="E15" s="58">
        <v>1176</v>
      </c>
      <c r="F15" s="103">
        <v>0</v>
      </c>
      <c r="G15" s="58">
        <f t="shared" si="0"/>
        <v>1176</v>
      </c>
      <c r="H15" s="10"/>
      <c r="I15" s="10"/>
      <c r="J15" s="10"/>
    </row>
    <row r="16" spans="1:10" s="8" customFormat="1" ht="16.5" thickBot="1">
      <c r="A16" s="142" t="s">
        <v>329</v>
      </c>
      <c r="B16" s="143"/>
      <c r="C16" s="143"/>
      <c r="D16" s="144"/>
      <c r="E16" s="86">
        <f>E17+E18+E19+E20+E21</f>
        <v>49079</v>
      </c>
      <c r="F16" s="86">
        <f>F17+F18+F19+F20+F21</f>
        <v>0</v>
      </c>
      <c r="G16" s="86">
        <f>G17+G18+G19+G20+G21</f>
        <v>49079</v>
      </c>
      <c r="H16" s="121"/>
      <c r="I16" s="121"/>
      <c r="J16" s="121"/>
    </row>
    <row r="17" spans="1:10" s="7" customFormat="1" ht="15">
      <c r="A17" s="84">
        <v>43380247</v>
      </c>
      <c r="B17" s="67" t="s">
        <v>226</v>
      </c>
      <c r="C17" s="63" t="s">
        <v>793</v>
      </c>
      <c r="D17" s="75" t="s">
        <v>225</v>
      </c>
      <c r="E17" s="69">
        <v>8420</v>
      </c>
      <c r="F17" s="101">
        <v>0</v>
      </c>
      <c r="G17" s="69">
        <f t="shared" si="0"/>
        <v>8420</v>
      </c>
      <c r="H17" s="10"/>
      <c r="I17" s="10"/>
      <c r="J17" s="10"/>
    </row>
    <row r="18" spans="1:10" s="7" customFormat="1" ht="15">
      <c r="A18" s="20">
        <v>70998779</v>
      </c>
      <c r="B18" s="24" t="s">
        <v>241</v>
      </c>
      <c r="C18" s="21" t="s">
        <v>793</v>
      </c>
      <c r="D18" s="22" t="s">
        <v>240</v>
      </c>
      <c r="E18" s="49">
        <v>5105</v>
      </c>
      <c r="F18" s="102">
        <v>0</v>
      </c>
      <c r="G18" s="49">
        <f t="shared" si="0"/>
        <v>5105</v>
      </c>
      <c r="H18" s="10"/>
      <c r="I18" s="10"/>
      <c r="J18" s="10"/>
    </row>
    <row r="19" spans="1:10" s="7" customFormat="1" ht="30">
      <c r="A19" s="20">
        <v>70885966</v>
      </c>
      <c r="B19" s="24" t="s">
        <v>243</v>
      </c>
      <c r="C19" s="21" t="s">
        <v>793</v>
      </c>
      <c r="D19" s="22" t="s">
        <v>242</v>
      </c>
      <c r="E19" s="49">
        <v>7357</v>
      </c>
      <c r="F19" s="102">
        <v>0</v>
      </c>
      <c r="G19" s="49">
        <f t="shared" si="0"/>
        <v>7357</v>
      </c>
      <c r="H19" s="10"/>
      <c r="I19" s="10"/>
      <c r="J19" s="10"/>
    </row>
    <row r="20" spans="1:10" s="7" customFormat="1" ht="30">
      <c r="A20" s="20">
        <v>43379516</v>
      </c>
      <c r="B20" s="24" t="s">
        <v>210</v>
      </c>
      <c r="C20" s="21" t="s">
        <v>208</v>
      </c>
      <c r="D20" s="22" t="s">
        <v>209</v>
      </c>
      <c r="E20" s="49">
        <v>12422</v>
      </c>
      <c r="F20" s="102">
        <v>0</v>
      </c>
      <c r="G20" s="49">
        <f t="shared" si="0"/>
        <v>12422</v>
      </c>
      <c r="H20" s="10"/>
      <c r="I20" s="10"/>
      <c r="J20" s="10"/>
    </row>
    <row r="21" spans="1:10" s="7" customFormat="1" ht="30.75" thickBot="1">
      <c r="A21" s="85">
        <v>48897400</v>
      </c>
      <c r="B21" s="54" t="s">
        <v>248</v>
      </c>
      <c r="C21" s="54" t="s">
        <v>249</v>
      </c>
      <c r="D21" s="57" t="s">
        <v>209</v>
      </c>
      <c r="E21" s="58">
        <v>15775</v>
      </c>
      <c r="F21" s="103">
        <v>0</v>
      </c>
      <c r="G21" s="58">
        <f t="shared" si="0"/>
        <v>15775</v>
      </c>
      <c r="H21" s="10"/>
      <c r="I21" s="10"/>
      <c r="J21" s="10"/>
    </row>
    <row r="22" spans="1:10" s="9" customFormat="1" ht="16.5" thickBot="1">
      <c r="A22" s="142" t="s">
        <v>353</v>
      </c>
      <c r="B22" s="143"/>
      <c r="C22" s="143"/>
      <c r="D22" s="144"/>
      <c r="E22" s="86">
        <f>E23+E24+E25+E26+E27+E28+E29+E30+E31+E32</f>
        <v>22193</v>
      </c>
      <c r="F22" s="86">
        <f>F23+F24+F25+F26+F27+F28+F29+F30+F31+F32</f>
        <v>0</v>
      </c>
      <c r="G22" s="86">
        <f>G23+G24+G25+G26+G27+G28+G29+G30+G31+G32</f>
        <v>22193</v>
      </c>
      <c r="H22" s="122"/>
      <c r="I22" s="122"/>
      <c r="J22" s="122"/>
    </row>
    <row r="23" spans="1:10" s="7" customFormat="1" ht="15">
      <c r="A23" s="84">
        <v>70981779</v>
      </c>
      <c r="B23" s="67" t="s">
        <v>224</v>
      </c>
      <c r="C23" s="63" t="s">
        <v>793</v>
      </c>
      <c r="D23" s="75" t="s">
        <v>223</v>
      </c>
      <c r="E23" s="69">
        <v>2363</v>
      </c>
      <c r="F23" s="101">
        <v>0</v>
      </c>
      <c r="G23" s="69">
        <f t="shared" si="0"/>
        <v>2363</v>
      </c>
      <c r="H23" s="10"/>
      <c r="I23" s="10"/>
      <c r="J23" s="10"/>
    </row>
    <row r="24" spans="1:10" s="7" customFormat="1" ht="15">
      <c r="A24" s="20">
        <v>71011757</v>
      </c>
      <c r="B24" s="24" t="s">
        <v>231</v>
      </c>
      <c r="C24" s="21" t="s">
        <v>793</v>
      </c>
      <c r="D24" s="22" t="s">
        <v>230</v>
      </c>
      <c r="E24" s="49">
        <v>729</v>
      </c>
      <c r="F24" s="102">
        <v>0</v>
      </c>
      <c r="G24" s="49">
        <f t="shared" si="0"/>
        <v>729</v>
      </c>
      <c r="H24" s="10"/>
      <c r="I24" s="10"/>
      <c r="J24" s="10"/>
    </row>
    <row r="25" spans="1:10" s="7" customFormat="1" ht="30">
      <c r="A25" s="20">
        <v>75021404</v>
      </c>
      <c r="B25" s="24" t="s">
        <v>222</v>
      </c>
      <c r="C25" s="21" t="s">
        <v>221</v>
      </c>
      <c r="D25" s="22" t="s">
        <v>667</v>
      </c>
      <c r="E25" s="49">
        <v>2105</v>
      </c>
      <c r="F25" s="102">
        <v>0</v>
      </c>
      <c r="G25" s="49">
        <f t="shared" si="0"/>
        <v>2105</v>
      </c>
      <c r="H25" s="10"/>
      <c r="I25" s="10"/>
      <c r="J25" s="10"/>
    </row>
    <row r="26" spans="1:10" s="7" customFormat="1" ht="30">
      <c r="A26" s="20">
        <v>75022893</v>
      </c>
      <c r="B26" s="21" t="s">
        <v>232</v>
      </c>
      <c r="C26" s="21" t="s">
        <v>793</v>
      </c>
      <c r="D26" s="22" t="s">
        <v>233</v>
      </c>
      <c r="E26" s="49">
        <v>2186</v>
      </c>
      <c r="F26" s="102">
        <v>0</v>
      </c>
      <c r="G26" s="49">
        <f t="shared" si="0"/>
        <v>2186</v>
      </c>
      <c r="H26" s="10"/>
      <c r="I26" s="10"/>
      <c r="J26" s="10"/>
    </row>
    <row r="27" spans="1:10" s="7" customFormat="1" ht="15">
      <c r="A27" s="20">
        <v>70830754</v>
      </c>
      <c r="B27" s="24" t="s">
        <v>235</v>
      </c>
      <c r="C27" s="21" t="s">
        <v>793</v>
      </c>
      <c r="D27" s="22" t="s">
        <v>234</v>
      </c>
      <c r="E27" s="49">
        <v>3328</v>
      </c>
      <c r="F27" s="102">
        <v>0</v>
      </c>
      <c r="G27" s="49">
        <f t="shared" si="0"/>
        <v>3328</v>
      </c>
      <c r="H27" s="10"/>
      <c r="I27" s="10"/>
      <c r="J27" s="10"/>
    </row>
    <row r="28" spans="1:10" s="7" customFormat="1" ht="15">
      <c r="A28" s="20">
        <v>70881308</v>
      </c>
      <c r="B28" s="21" t="s">
        <v>236</v>
      </c>
      <c r="C28" s="21" t="s">
        <v>793</v>
      </c>
      <c r="D28" s="22" t="s">
        <v>237</v>
      </c>
      <c r="E28" s="49">
        <v>1586</v>
      </c>
      <c r="F28" s="102">
        <v>0</v>
      </c>
      <c r="G28" s="49">
        <f t="shared" si="0"/>
        <v>1586</v>
      </c>
      <c r="H28" s="10"/>
      <c r="I28" s="10"/>
      <c r="J28" s="10"/>
    </row>
    <row r="29" spans="1:10" s="7" customFormat="1" ht="30">
      <c r="A29" s="20">
        <v>70981761</v>
      </c>
      <c r="B29" s="24" t="s">
        <v>239</v>
      </c>
      <c r="C29" s="21" t="s">
        <v>793</v>
      </c>
      <c r="D29" s="22" t="s">
        <v>238</v>
      </c>
      <c r="E29" s="49">
        <v>4065</v>
      </c>
      <c r="F29" s="102">
        <v>0</v>
      </c>
      <c r="G29" s="49">
        <f t="shared" si="0"/>
        <v>4065</v>
      </c>
      <c r="H29" s="10"/>
      <c r="I29" s="10"/>
      <c r="J29" s="10"/>
    </row>
    <row r="30" spans="1:10" s="7" customFormat="1" ht="15">
      <c r="A30" s="20">
        <v>75020955</v>
      </c>
      <c r="B30" s="24" t="s">
        <v>229</v>
      </c>
      <c r="C30" s="21" t="s">
        <v>227</v>
      </c>
      <c r="D30" s="22" t="s">
        <v>668</v>
      </c>
      <c r="E30" s="49">
        <v>1506</v>
      </c>
      <c r="F30" s="102">
        <v>0</v>
      </c>
      <c r="G30" s="49">
        <f t="shared" si="0"/>
        <v>1506</v>
      </c>
      <c r="H30" s="10"/>
      <c r="I30" s="10"/>
      <c r="J30" s="10"/>
    </row>
    <row r="31" spans="1:10" s="7" customFormat="1" ht="15">
      <c r="A31" s="20">
        <v>70981604</v>
      </c>
      <c r="B31" s="24" t="s">
        <v>245</v>
      </c>
      <c r="C31" s="21" t="s">
        <v>793</v>
      </c>
      <c r="D31" s="22" t="s">
        <v>244</v>
      </c>
      <c r="E31" s="49">
        <v>3142</v>
      </c>
      <c r="F31" s="102">
        <v>0</v>
      </c>
      <c r="G31" s="49">
        <f t="shared" si="0"/>
        <v>3142</v>
      </c>
      <c r="H31" s="10"/>
      <c r="I31" s="10"/>
      <c r="J31" s="10"/>
    </row>
    <row r="32" spans="1:10" s="7" customFormat="1" ht="30.75" thickBot="1">
      <c r="A32" s="85">
        <v>75022087</v>
      </c>
      <c r="B32" s="54" t="s">
        <v>246</v>
      </c>
      <c r="C32" s="54" t="s">
        <v>793</v>
      </c>
      <c r="D32" s="57" t="s">
        <v>247</v>
      </c>
      <c r="E32" s="58">
        <v>1183</v>
      </c>
      <c r="F32" s="103">
        <v>0</v>
      </c>
      <c r="G32" s="58">
        <f t="shared" si="0"/>
        <v>1183</v>
      </c>
      <c r="H32" s="10"/>
      <c r="I32" s="10"/>
      <c r="J32" s="10"/>
    </row>
    <row r="33" spans="1:10" s="9" customFormat="1" ht="16.5" thickBot="1">
      <c r="A33" s="132" t="s">
        <v>333</v>
      </c>
      <c r="B33" s="133"/>
      <c r="C33" s="133"/>
      <c r="D33" s="134"/>
      <c r="E33" s="65">
        <f>E34</f>
        <v>7515</v>
      </c>
      <c r="F33" s="65">
        <f>F34</f>
        <v>0</v>
      </c>
      <c r="G33" s="65">
        <f>G34</f>
        <v>7515</v>
      </c>
      <c r="H33" s="122"/>
      <c r="I33" s="122"/>
      <c r="J33" s="122"/>
    </row>
    <row r="34" spans="1:10" s="6" customFormat="1" ht="30.75" thickBot="1">
      <c r="A34" s="30">
        <v>29253136</v>
      </c>
      <c r="B34" s="31" t="s">
        <v>859</v>
      </c>
      <c r="C34" s="31" t="s">
        <v>861</v>
      </c>
      <c r="D34" s="23" t="s">
        <v>209</v>
      </c>
      <c r="E34" s="51">
        <v>7515</v>
      </c>
      <c r="F34" s="51">
        <v>0</v>
      </c>
      <c r="G34" s="69">
        <f t="shared" si="0"/>
        <v>7515</v>
      </c>
      <c r="H34" s="120"/>
      <c r="I34" s="120"/>
      <c r="J34" s="120"/>
    </row>
    <row r="35" spans="1:10" s="9" customFormat="1" ht="16.5" thickBot="1">
      <c r="A35" s="149" t="s">
        <v>338</v>
      </c>
      <c r="B35" s="139"/>
      <c r="C35" s="139"/>
      <c r="D35" s="140"/>
      <c r="E35" s="47">
        <f>E36</f>
        <v>1719</v>
      </c>
      <c r="F35" s="47">
        <f>F36</f>
        <v>0</v>
      </c>
      <c r="G35" s="47">
        <f>G36</f>
        <v>1719</v>
      </c>
      <c r="H35" s="122"/>
      <c r="I35" s="122"/>
      <c r="J35" s="122"/>
    </row>
    <row r="36" spans="1:10" s="6" customFormat="1" ht="30.75" thickBot="1">
      <c r="A36" s="36">
        <v>29251982</v>
      </c>
      <c r="B36" s="34" t="s">
        <v>862</v>
      </c>
      <c r="C36" s="34" t="s">
        <v>860</v>
      </c>
      <c r="D36" s="23" t="s">
        <v>209</v>
      </c>
      <c r="E36" s="51">
        <v>1719</v>
      </c>
      <c r="F36" s="51">
        <v>0</v>
      </c>
      <c r="G36" s="69">
        <f t="shared" si="0"/>
        <v>1719</v>
      </c>
      <c r="H36" s="120"/>
      <c r="I36" s="120"/>
      <c r="J36" s="120"/>
    </row>
    <row r="37" spans="1:10" s="8" customFormat="1" ht="16.5" thickBot="1">
      <c r="A37" s="138" t="s">
        <v>330</v>
      </c>
      <c r="B37" s="139"/>
      <c r="C37" s="139"/>
      <c r="D37" s="140"/>
      <c r="E37" s="48">
        <f>E22+E16+E10+E33+E35</f>
        <v>96615</v>
      </c>
      <c r="F37" s="48">
        <f>F22+F16+F10+F33+F35</f>
        <v>0</v>
      </c>
      <c r="G37" s="48">
        <f>G22+G16+G10+G33+G35</f>
        <v>96615</v>
      </c>
      <c r="H37" s="121"/>
      <c r="I37" s="121"/>
      <c r="J37" s="121"/>
    </row>
    <row r="38" spans="1:7" s="10" customFormat="1" ht="16.5" customHeight="1" thickBot="1">
      <c r="A38" s="145" t="s">
        <v>331</v>
      </c>
      <c r="B38" s="146"/>
      <c r="C38" s="146"/>
      <c r="D38" s="146"/>
      <c r="E38" s="146"/>
      <c r="F38" s="147"/>
      <c r="G38" s="148"/>
    </row>
    <row r="39" spans="1:10" s="9" customFormat="1" ht="16.5" thickBot="1">
      <c r="A39" s="141" t="s">
        <v>328</v>
      </c>
      <c r="B39" s="130"/>
      <c r="C39" s="130"/>
      <c r="D39" s="131"/>
      <c r="E39" s="64">
        <f>E40+E41+E42+E43+E44+E45+E46</f>
        <v>37385</v>
      </c>
      <c r="F39" s="64">
        <f>F40+F41+F42+F43+F44+F45+F46</f>
        <v>0</v>
      </c>
      <c r="G39" s="64">
        <f>G40+G41+G42+G43+G44+G45+G46</f>
        <v>37385</v>
      </c>
      <c r="H39" s="122"/>
      <c r="I39" s="122"/>
      <c r="J39" s="122"/>
    </row>
    <row r="40" spans="1:10" s="6" customFormat="1" ht="15">
      <c r="A40" s="62">
        <v>70986720</v>
      </c>
      <c r="B40" s="87" t="s">
        <v>252</v>
      </c>
      <c r="C40" s="87" t="s">
        <v>253</v>
      </c>
      <c r="D40" s="87" t="s">
        <v>669</v>
      </c>
      <c r="E40" s="97">
        <v>995</v>
      </c>
      <c r="F40" s="105">
        <v>0</v>
      </c>
      <c r="G40" s="69">
        <f aca="true" t="shared" si="1" ref="G40:G46">E40+F40</f>
        <v>995</v>
      </c>
      <c r="H40" s="120"/>
      <c r="I40" s="120"/>
      <c r="J40" s="120"/>
    </row>
    <row r="41" spans="1:10" s="6" customFormat="1" ht="15">
      <c r="A41" s="25">
        <v>71000496</v>
      </c>
      <c r="B41" s="26" t="s">
        <v>417</v>
      </c>
      <c r="C41" s="26" t="s">
        <v>418</v>
      </c>
      <c r="D41" s="26" t="s">
        <v>300</v>
      </c>
      <c r="E41" s="95">
        <v>1044</v>
      </c>
      <c r="F41" s="106">
        <v>0</v>
      </c>
      <c r="G41" s="49">
        <f t="shared" si="1"/>
        <v>1044</v>
      </c>
      <c r="H41" s="120"/>
      <c r="I41" s="120"/>
      <c r="J41" s="120"/>
    </row>
    <row r="42" spans="1:10" s="6" customFormat="1" ht="15">
      <c r="A42" s="25">
        <v>75011930</v>
      </c>
      <c r="B42" s="26" t="s">
        <v>254</v>
      </c>
      <c r="C42" s="26" t="s">
        <v>255</v>
      </c>
      <c r="D42" s="26" t="s">
        <v>256</v>
      </c>
      <c r="E42" s="95">
        <v>5348</v>
      </c>
      <c r="F42" s="106">
        <v>0</v>
      </c>
      <c r="G42" s="49">
        <f t="shared" si="1"/>
        <v>5348</v>
      </c>
      <c r="H42" s="120"/>
      <c r="I42" s="120"/>
      <c r="J42" s="120"/>
    </row>
    <row r="43" spans="1:10" s="6" customFormat="1" ht="15">
      <c r="A43" s="25">
        <v>75017601</v>
      </c>
      <c r="B43" s="26" t="s">
        <v>257</v>
      </c>
      <c r="C43" s="26" t="s">
        <v>258</v>
      </c>
      <c r="D43" s="26" t="s">
        <v>670</v>
      </c>
      <c r="E43" s="95">
        <v>984</v>
      </c>
      <c r="F43" s="106">
        <v>0</v>
      </c>
      <c r="G43" s="49">
        <f t="shared" si="1"/>
        <v>984</v>
      </c>
      <c r="H43" s="120"/>
      <c r="I43" s="120"/>
      <c r="J43" s="120"/>
    </row>
    <row r="44" spans="1:10" s="6" customFormat="1" ht="15">
      <c r="A44" s="25">
        <v>70984921</v>
      </c>
      <c r="B44" s="26" t="s">
        <v>259</v>
      </c>
      <c r="C44" s="26" t="s">
        <v>260</v>
      </c>
      <c r="D44" s="26" t="s">
        <v>670</v>
      </c>
      <c r="E44" s="95">
        <v>946</v>
      </c>
      <c r="F44" s="106">
        <v>0</v>
      </c>
      <c r="G44" s="49">
        <f t="shared" si="1"/>
        <v>946</v>
      </c>
      <c r="H44" s="120"/>
      <c r="I44" s="120"/>
      <c r="J44" s="120"/>
    </row>
    <row r="45" spans="1:10" s="6" customFormat="1" ht="15">
      <c r="A45" s="25">
        <v>75015196</v>
      </c>
      <c r="B45" s="26" t="s">
        <v>198</v>
      </c>
      <c r="C45" s="26" t="s">
        <v>251</v>
      </c>
      <c r="D45" s="26" t="s">
        <v>250</v>
      </c>
      <c r="E45" s="95">
        <v>27356</v>
      </c>
      <c r="F45" s="106">
        <v>0</v>
      </c>
      <c r="G45" s="49">
        <f t="shared" si="1"/>
        <v>27356</v>
      </c>
      <c r="H45" s="120"/>
      <c r="I45" s="120"/>
      <c r="J45" s="120"/>
    </row>
    <row r="46" spans="1:8" s="10" customFormat="1" ht="15.75" thickBot="1">
      <c r="A46" s="85">
        <v>72544104</v>
      </c>
      <c r="B46" s="55" t="s">
        <v>564</v>
      </c>
      <c r="C46" s="55" t="s">
        <v>565</v>
      </c>
      <c r="D46" s="55" t="s">
        <v>566</v>
      </c>
      <c r="E46" s="98">
        <v>712</v>
      </c>
      <c r="F46" s="107">
        <v>0</v>
      </c>
      <c r="G46" s="58">
        <f t="shared" si="1"/>
        <v>712</v>
      </c>
      <c r="H46" s="96"/>
    </row>
    <row r="47" spans="1:10" s="9" customFormat="1" ht="16.5" thickBot="1">
      <c r="A47" s="142" t="s">
        <v>329</v>
      </c>
      <c r="B47" s="143"/>
      <c r="C47" s="143"/>
      <c r="D47" s="144"/>
      <c r="E47" s="86">
        <f>E48+E49+E50+E51+E52+E53+E54+E55+E56+E57+E58+E59+E60+E61+E62</f>
        <v>188177</v>
      </c>
      <c r="F47" s="86">
        <f>F48+F49+F50+F51+F52+F53+F54+F55+F56+F57+F58+F59+F60+F61+F62</f>
        <v>0</v>
      </c>
      <c r="G47" s="86">
        <f>G48+G49+G50+G51+G52+G53+G54+G55+G56+G57+G58+G59+G60+G61+G62</f>
        <v>188177</v>
      </c>
      <c r="H47" s="122"/>
      <c r="I47" s="122"/>
      <c r="J47" s="122"/>
    </row>
    <row r="48" spans="1:10" s="6" customFormat="1" ht="15">
      <c r="A48" s="62">
        <v>70910987</v>
      </c>
      <c r="B48" s="87" t="s">
        <v>280</v>
      </c>
      <c r="C48" s="87" t="s">
        <v>279</v>
      </c>
      <c r="D48" s="90" t="s">
        <v>250</v>
      </c>
      <c r="E48" s="69">
        <v>24391</v>
      </c>
      <c r="F48" s="101">
        <v>0</v>
      </c>
      <c r="G48" s="69">
        <f aca="true" t="shared" si="2" ref="G48:G62">E48+F48</f>
        <v>24391</v>
      </c>
      <c r="H48" s="120"/>
      <c r="I48" s="120"/>
      <c r="J48" s="120"/>
    </row>
    <row r="49" spans="1:10" s="6" customFormat="1" ht="30">
      <c r="A49" s="25">
        <v>70891656</v>
      </c>
      <c r="B49" s="26" t="s">
        <v>294</v>
      </c>
      <c r="C49" s="26"/>
      <c r="D49" s="27" t="s">
        <v>292</v>
      </c>
      <c r="E49" s="49">
        <v>10660</v>
      </c>
      <c r="F49" s="102">
        <v>0</v>
      </c>
      <c r="G49" s="49">
        <f t="shared" si="2"/>
        <v>10660</v>
      </c>
      <c r="H49" s="120"/>
      <c r="I49" s="120"/>
      <c r="J49" s="120"/>
    </row>
    <row r="50" spans="1:10" s="6" customFormat="1" ht="15">
      <c r="A50" s="25">
        <v>70981329</v>
      </c>
      <c r="B50" s="26" t="s">
        <v>262</v>
      </c>
      <c r="C50" s="26"/>
      <c r="D50" s="27" t="s">
        <v>261</v>
      </c>
      <c r="E50" s="49">
        <v>9154</v>
      </c>
      <c r="F50" s="102">
        <v>0</v>
      </c>
      <c r="G50" s="49">
        <f t="shared" si="2"/>
        <v>9154</v>
      </c>
      <c r="H50" s="120"/>
      <c r="I50" s="120"/>
      <c r="J50" s="120"/>
    </row>
    <row r="51" spans="1:10" s="6" customFormat="1" ht="30">
      <c r="A51" s="25">
        <v>70986002</v>
      </c>
      <c r="B51" s="26" t="s">
        <v>269</v>
      </c>
      <c r="C51" s="26" t="s">
        <v>267</v>
      </c>
      <c r="D51" s="27" t="s">
        <v>268</v>
      </c>
      <c r="E51" s="49">
        <v>13527</v>
      </c>
      <c r="F51" s="102">
        <v>0</v>
      </c>
      <c r="G51" s="49">
        <f t="shared" si="2"/>
        <v>13527</v>
      </c>
      <c r="H51" s="120"/>
      <c r="I51" s="120"/>
      <c r="J51" s="120"/>
    </row>
    <row r="52" spans="1:10" s="6" customFormat="1" ht="30">
      <c r="A52" s="25">
        <v>75017687</v>
      </c>
      <c r="B52" s="26" t="s">
        <v>308</v>
      </c>
      <c r="C52" s="26"/>
      <c r="D52" s="27" t="s">
        <v>307</v>
      </c>
      <c r="E52" s="49">
        <v>6072</v>
      </c>
      <c r="F52" s="102">
        <v>0</v>
      </c>
      <c r="G52" s="49">
        <f t="shared" si="2"/>
        <v>6072</v>
      </c>
      <c r="H52" s="120"/>
      <c r="I52" s="120"/>
      <c r="J52" s="120"/>
    </row>
    <row r="53" spans="1:10" s="6" customFormat="1" ht="15">
      <c r="A53" s="25">
        <v>75016362</v>
      </c>
      <c r="B53" s="26" t="s">
        <v>310</v>
      </c>
      <c r="C53" s="26"/>
      <c r="D53" s="27" t="s">
        <v>309</v>
      </c>
      <c r="E53" s="49">
        <v>11144</v>
      </c>
      <c r="F53" s="102">
        <v>0</v>
      </c>
      <c r="G53" s="49">
        <f t="shared" si="2"/>
        <v>11144</v>
      </c>
      <c r="H53" s="120"/>
      <c r="I53" s="120"/>
      <c r="J53" s="120"/>
    </row>
    <row r="54" spans="1:10" s="6" customFormat="1" ht="30">
      <c r="A54" s="25">
        <v>70892857</v>
      </c>
      <c r="B54" s="24" t="s">
        <v>317</v>
      </c>
      <c r="C54" s="24" t="s">
        <v>315</v>
      </c>
      <c r="D54" s="28" t="s">
        <v>316</v>
      </c>
      <c r="E54" s="49">
        <v>7073</v>
      </c>
      <c r="F54" s="102">
        <v>0</v>
      </c>
      <c r="G54" s="49">
        <f t="shared" si="2"/>
        <v>7073</v>
      </c>
      <c r="H54" s="120"/>
      <c r="I54" s="120"/>
      <c r="J54" s="120"/>
    </row>
    <row r="55" spans="1:10" s="6" customFormat="1" ht="15">
      <c r="A55" s="25">
        <v>70990964</v>
      </c>
      <c r="B55" s="26" t="s">
        <v>281</v>
      </c>
      <c r="C55" s="26" t="s">
        <v>282</v>
      </c>
      <c r="D55" s="27" t="s">
        <v>283</v>
      </c>
      <c r="E55" s="49">
        <v>10944</v>
      </c>
      <c r="F55" s="102">
        <v>0</v>
      </c>
      <c r="G55" s="49">
        <f t="shared" si="2"/>
        <v>10944</v>
      </c>
      <c r="H55" s="120"/>
      <c r="I55" s="120"/>
      <c r="J55" s="120"/>
    </row>
    <row r="56" spans="1:10" s="6" customFormat="1" ht="15">
      <c r="A56" s="25">
        <v>70985669</v>
      </c>
      <c r="B56" s="29" t="s">
        <v>284</v>
      </c>
      <c r="C56" s="26" t="s">
        <v>285</v>
      </c>
      <c r="D56" s="27" t="s">
        <v>286</v>
      </c>
      <c r="E56" s="49">
        <v>7601</v>
      </c>
      <c r="F56" s="102">
        <v>0</v>
      </c>
      <c r="G56" s="49">
        <f t="shared" si="2"/>
        <v>7601</v>
      </c>
      <c r="H56" s="120"/>
      <c r="I56" s="120"/>
      <c r="J56" s="120"/>
    </row>
    <row r="57" spans="1:10" s="6" customFormat="1" ht="15">
      <c r="A57" s="25">
        <v>70910995</v>
      </c>
      <c r="B57" s="26" t="s">
        <v>271</v>
      </c>
      <c r="C57" s="26" t="s">
        <v>272</v>
      </c>
      <c r="D57" s="27" t="s">
        <v>250</v>
      </c>
      <c r="E57" s="49">
        <v>10512</v>
      </c>
      <c r="F57" s="102">
        <v>0</v>
      </c>
      <c r="G57" s="49">
        <f t="shared" si="2"/>
        <v>10512</v>
      </c>
      <c r="H57" s="120"/>
      <c r="I57" s="120"/>
      <c r="J57" s="120"/>
    </row>
    <row r="58" spans="1:10" s="6" customFormat="1" ht="15">
      <c r="A58" s="25">
        <v>70910961</v>
      </c>
      <c r="B58" s="26" t="s">
        <v>273</v>
      </c>
      <c r="C58" s="26" t="s">
        <v>274</v>
      </c>
      <c r="D58" s="27" t="s">
        <v>250</v>
      </c>
      <c r="E58" s="49">
        <v>12449</v>
      </c>
      <c r="F58" s="102">
        <v>0</v>
      </c>
      <c r="G58" s="49">
        <f t="shared" si="2"/>
        <v>12449</v>
      </c>
      <c r="H58" s="120"/>
      <c r="I58" s="120"/>
      <c r="J58" s="120"/>
    </row>
    <row r="59" spans="1:10" s="6" customFormat="1" ht="15">
      <c r="A59" s="25">
        <v>70911011</v>
      </c>
      <c r="B59" s="26" t="s">
        <v>275</v>
      </c>
      <c r="C59" s="26" t="s">
        <v>276</v>
      </c>
      <c r="D59" s="27" t="s">
        <v>250</v>
      </c>
      <c r="E59" s="49">
        <v>15819</v>
      </c>
      <c r="F59" s="102">
        <v>0</v>
      </c>
      <c r="G59" s="49">
        <f t="shared" si="2"/>
        <v>15819</v>
      </c>
      <c r="H59" s="120"/>
      <c r="I59" s="120"/>
      <c r="J59" s="120"/>
    </row>
    <row r="60" spans="1:10" s="6" customFormat="1" ht="15">
      <c r="A60" s="25">
        <v>70911029</v>
      </c>
      <c r="B60" s="26" t="s">
        <v>277</v>
      </c>
      <c r="C60" s="26" t="s">
        <v>278</v>
      </c>
      <c r="D60" s="27" t="s">
        <v>250</v>
      </c>
      <c r="E60" s="49">
        <v>23521</v>
      </c>
      <c r="F60" s="102">
        <v>0</v>
      </c>
      <c r="G60" s="49">
        <f t="shared" si="2"/>
        <v>23521</v>
      </c>
      <c r="H60" s="120"/>
      <c r="I60" s="120"/>
      <c r="J60" s="120"/>
    </row>
    <row r="61" spans="1:10" s="6" customFormat="1" ht="15">
      <c r="A61" s="25">
        <v>70987882</v>
      </c>
      <c r="B61" s="26" t="s">
        <v>287</v>
      </c>
      <c r="C61" s="26"/>
      <c r="D61" s="27" t="s">
        <v>289</v>
      </c>
      <c r="E61" s="49">
        <v>8787</v>
      </c>
      <c r="F61" s="102">
        <v>0</v>
      </c>
      <c r="G61" s="49">
        <f t="shared" si="2"/>
        <v>8787</v>
      </c>
      <c r="H61" s="120"/>
      <c r="I61" s="120"/>
      <c r="J61" s="120"/>
    </row>
    <row r="62" spans="1:10" s="6" customFormat="1" ht="15.75" thickBot="1">
      <c r="A62" s="53">
        <v>70944938</v>
      </c>
      <c r="B62" s="82" t="s">
        <v>301</v>
      </c>
      <c r="C62" s="82" t="s">
        <v>302</v>
      </c>
      <c r="D62" s="83" t="s">
        <v>256</v>
      </c>
      <c r="E62" s="58">
        <v>16523</v>
      </c>
      <c r="F62" s="103">
        <v>0</v>
      </c>
      <c r="G62" s="58">
        <f t="shared" si="2"/>
        <v>16523</v>
      </c>
      <c r="H62" s="120"/>
      <c r="I62" s="120"/>
      <c r="J62" s="120"/>
    </row>
    <row r="63" spans="1:10" s="9" customFormat="1" ht="16.5" thickBot="1">
      <c r="A63" s="142" t="s">
        <v>353</v>
      </c>
      <c r="B63" s="143"/>
      <c r="C63" s="143"/>
      <c r="D63" s="144"/>
      <c r="E63" s="86">
        <f>E64+E65+E66+E67+E68+E69+E70+E71+E72</f>
        <v>24385</v>
      </c>
      <c r="F63" s="86">
        <f>F64+F65+F66+F67+F68+F69+F70+F71+F72</f>
        <v>0</v>
      </c>
      <c r="G63" s="86">
        <f>G64+G65+G66+G67+G68+G69+G70+G71+G72</f>
        <v>24385</v>
      </c>
      <c r="H63" s="122"/>
      <c r="I63" s="122"/>
      <c r="J63" s="122"/>
    </row>
    <row r="64" spans="1:10" s="6" customFormat="1" ht="15">
      <c r="A64" s="62">
        <v>71004092</v>
      </c>
      <c r="B64" s="87" t="s">
        <v>263</v>
      </c>
      <c r="C64" s="87" t="s">
        <v>264</v>
      </c>
      <c r="D64" s="90" t="s">
        <v>670</v>
      </c>
      <c r="E64" s="69">
        <v>1847</v>
      </c>
      <c r="F64" s="101">
        <v>0</v>
      </c>
      <c r="G64" s="69">
        <f aca="true" t="shared" si="3" ref="G64:G72">E64+F64</f>
        <v>1847</v>
      </c>
      <c r="H64" s="120"/>
      <c r="I64" s="120"/>
      <c r="J64" s="120"/>
    </row>
    <row r="65" spans="1:10" s="6" customFormat="1" ht="15">
      <c r="A65" s="25">
        <v>70985600</v>
      </c>
      <c r="B65" s="26" t="s">
        <v>266</v>
      </c>
      <c r="C65" s="26"/>
      <c r="D65" s="27" t="s">
        <v>265</v>
      </c>
      <c r="E65" s="49">
        <v>3582</v>
      </c>
      <c r="F65" s="102">
        <v>0</v>
      </c>
      <c r="G65" s="49">
        <f t="shared" si="3"/>
        <v>3582</v>
      </c>
      <c r="H65" s="120"/>
      <c r="I65" s="120"/>
      <c r="J65" s="120"/>
    </row>
    <row r="66" spans="1:10" s="6" customFormat="1" ht="30">
      <c r="A66" s="25">
        <v>70989257</v>
      </c>
      <c r="B66" s="26" t="s">
        <v>291</v>
      </c>
      <c r="C66" s="26"/>
      <c r="D66" s="27" t="s">
        <v>290</v>
      </c>
      <c r="E66" s="49">
        <v>1562</v>
      </c>
      <c r="F66" s="102">
        <v>0</v>
      </c>
      <c r="G66" s="49">
        <f t="shared" si="3"/>
        <v>1562</v>
      </c>
      <c r="H66" s="120"/>
      <c r="I66" s="120"/>
      <c r="J66" s="120"/>
    </row>
    <row r="67" spans="1:10" s="6" customFormat="1" ht="15">
      <c r="A67" s="25">
        <v>70985146</v>
      </c>
      <c r="B67" s="26" t="s">
        <v>295</v>
      </c>
      <c r="C67" s="26"/>
      <c r="D67" s="27" t="s">
        <v>296</v>
      </c>
      <c r="E67" s="49">
        <v>3155</v>
      </c>
      <c r="F67" s="102">
        <v>0</v>
      </c>
      <c r="G67" s="49">
        <f t="shared" si="3"/>
        <v>3155</v>
      </c>
      <c r="H67" s="120"/>
      <c r="I67" s="120"/>
      <c r="J67" s="120"/>
    </row>
    <row r="68" spans="1:10" s="6" customFormat="1" ht="15">
      <c r="A68" s="25">
        <v>71001832</v>
      </c>
      <c r="B68" s="26" t="s">
        <v>298</v>
      </c>
      <c r="C68" s="26"/>
      <c r="D68" s="27" t="s">
        <v>299</v>
      </c>
      <c r="E68" s="49">
        <v>4742</v>
      </c>
      <c r="F68" s="102">
        <v>0</v>
      </c>
      <c r="G68" s="49">
        <f t="shared" si="3"/>
        <v>4742</v>
      </c>
      <c r="H68" s="120"/>
      <c r="I68" s="120"/>
      <c r="J68" s="120"/>
    </row>
    <row r="69" spans="1:10" s="6" customFormat="1" ht="30">
      <c r="A69" s="25">
        <v>70982392</v>
      </c>
      <c r="B69" s="26" t="s">
        <v>304</v>
      </c>
      <c r="C69" s="26"/>
      <c r="D69" s="27" t="s">
        <v>303</v>
      </c>
      <c r="E69" s="49">
        <v>2720</v>
      </c>
      <c r="F69" s="102">
        <v>0</v>
      </c>
      <c r="G69" s="49">
        <f t="shared" si="3"/>
        <v>2720</v>
      </c>
      <c r="H69" s="120"/>
      <c r="I69" s="120"/>
      <c r="J69" s="120"/>
    </row>
    <row r="70" spans="1:10" s="6" customFormat="1" ht="15">
      <c r="A70" s="25">
        <v>70985944</v>
      </c>
      <c r="B70" s="26" t="s">
        <v>305</v>
      </c>
      <c r="C70" s="26"/>
      <c r="D70" s="27" t="s">
        <v>306</v>
      </c>
      <c r="E70" s="49">
        <v>1753</v>
      </c>
      <c r="F70" s="102">
        <v>0</v>
      </c>
      <c r="G70" s="49">
        <f t="shared" si="3"/>
        <v>1753</v>
      </c>
      <c r="H70" s="120"/>
      <c r="I70" s="120"/>
      <c r="J70" s="120"/>
    </row>
    <row r="71" spans="1:10" s="6" customFormat="1" ht="15">
      <c r="A71" s="25">
        <v>75016061</v>
      </c>
      <c r="B71" s="26" t="s">
        <v>312</v>
      </c>
      <c r="C71" s="26" t="s">
        <v>311</v>
      </c>
      <c r="D71" s="27" t="s">
        <v>669</v>
      </c>
      <c r="E71" s="49">
        <v>2735</v>
      </c>
      <c r="F71" s="102">
        <v>0</v>
      </c>
      <c r="G71" s="49">
        <f t="shared" si="3"/>
        <v>2735</v>
      </c>
      <c r="H71" s="120"/>
      <c r="I71" s="120"/>
      <c r="J71" s="120"/>
    </row>
    <row r="72" spans="1:10" s="6" customFormat="1" ht="15.75" thickBot="1">
      <c r="A72" s="53">
        <v>75017466</v>
      </c>
      <c r="B72" s="82" t="s">
        <v>313</v>
      </c>
      <c r="C72" s="82"/>
      <c r="D72" s="83" t="s">
        <v>314</v>
      </c>
      <c r="E72" s="58">
        <v>2289</v>
      </c>
      <c r="F72" s="103">
        <v>0</v>
      </c>
      <c r="G72" s="58">
        <f t="shared" si="3"/>
        <v>2289</v>
      </c>
      <c r="H72" s="120"/>
      <c r="I72" s="120"/>
      <c r="J72" s="120"/>
    </row>
    <row r="73" spans="1:10" s="9" customFormat="1" ht="16.5" thickBot="1">
      <c r="A73" s="132" t="s">
        <v>333</v>
      </c>
      <c r="B73" s="133"/>
      <c r="C73" s="133"/>
      <c r="D73" s="134"/>
      <c r="E73" s="65">
        <f>E74</f>
        <v>8480</v>
      </c>
      <c r="F73" s="65">
        <f>F74</f>
        <v>0</v>
      </c>
      <c r="G73" s="65">
        <f>G74</f>
        <v>8480</v>
      </c>
      <c r="H73" s="122"/>
      <c r="I73" s="122"/>
      <c r="J73" s="122"/>
    </row>
    <row r="74" spans="1:10" s="6" customFormat="1" ht="15.75" thickBot="1">
      <c r="A74" s="30">
        <v>72545950</v>
      </c>
      <c r="B74" s="31" t="s">
        <v>1033</v>
      </c>
      <c r="C74" s="31"/>
      <c r="D74" s="32" t="s">
        <v>250</v>
      </c>
      <c r="E74" s="51">
        <v>8480</v>
      </c>
      <c r="F74" s="51">
        <v>0</v>
      </c>
      <c r="G74" s="69">
        <f>E74+F74</f>
        <v>8480</v>
      </c>
      <c r="H74" s="120"/>
      <c r="I74" s="120"/>
      <c r="J74" s="120"/>
    </row>
    <row r="75" spans="1:10" s="9" customFormat="1" ht="16.5" thickBot="1">
      <c r="A75" s="149" t="s">
        <v>338</v>
      </c>
      <c r="B75" s="139"/>
      <c r="C75" s="139"/>
      <c r="D75" s="140"/>
      <c r="E75" s="47">
        <f>E76</f>
        <v>2308</v>
      </c>
      <c r="F75" s="47">
        <f>F76</f>
        <v>84</v>
      </c>
      <c r="G75" s="47">
        <f>G76</f>
        <v>2392</v>
      </c>
      <c r="H75" s="122"/>
      <c r="I75" s="122"/>
      <c r="J75" s="122"/>
    </row>
    <row r="76" spans="1:10" s="6" customFormat="1" ht="45.75" thickBot="1">
      <c r="A76" s="36">
        <v>70153355</v>
      </c>
      <c r="B76" s="100" t="s">
        <v>350</v>
      </c>
      <c r="C76" s="34" t="s">
        <v>575</v>
      </c>
      <c r="D76" s="35" t="s">
        <v>250</v>
      </c>
      <c r="E76" s="51">
        <v>2308</v>
      </c>
      <c r="F76" s="51">
        <v>84</v>
      </c>
      <c r="G76" s="69">
        <f>E76+F76</f>
        <v>2392</v>
      </c>
      <c r="H76" s="120"/>
      <c r="I76" s="120"/>
      <c r="J76" s="120"/>
    </row>
    <row r="77" spans="1:10" s="9" customFormat="1" ht="16.5" thickBot="1">
      <c r="A77" s="138" t="s">
        <v>330</v>
      </c>
      <c r="B77" s="139"/>
      <c r="C77" s="139"/>
      <c r="D77" s="140"/>
      <c r="E77" s="48">
        <f>E39+E47+E63+E73+E75</f>
        <v>260735</v>
      </c>
      <c r="F77" s="48">
        <f>F39+F47+F63+F73+F75</f>
        <v>84</v>
      </c>
      <c r="G77" s="48">
        <f>G39+G47+G63+G73+G75</f>
        <v>260819</v>
      </c>
      <c r="H77" s="122"/>
      <c r="I77" s="122"/>
      <c r="J77" s="122"/>
    </row>
    <row r="78" spans="1:7" s="10" customFormat="1" ht="16.5" customHeight="1" thickBot="1">
      <c r="A78" s="145" t="s">
        <v>332</v>
      </c>
      <c r="B78" s="146"/>
      <c r="C78" s="146"/>
      <c r="D78" s="146"/>
      <c r="E78" s="146"/>
      <c r="F78" s="147"/>
      <c r="G78" s="148"/>
    </row>
    <row r="79" spans="1:10" s="11" customFormat="1" ht="16.5" thickBot="1">
      <c r="A79" s="141" t="s">
        <v>328</v>
      </c>
      <c r="B79" s="130"/>
      <c r="C79" s="130"/>
      <c r="D79" s="131"/>
      <c r="E79" s="61">
        <f>E80+E81+E82+E83+E84+E85</f>
        <v>20124</v>
      </c>
      <c r="F79" s="61">
        <f>F80+F81+F82+F83+F84+F85</f>
        <v>0</v>
      </c>
      <c r="G79" s="61">
        <f>G80+G81+G82+G83+G84+G85</f>
        <v>20124</v>
      </c>
      <c r="H79" s="123"/>
      <c r="I79" s="123"/>
      <c r="J79" s="123"/>
    </row>
    <row r="80" spans="1:10" s="6" customFormat="1" ht="15">
      <c r="A80" s="62">
        <v>70986339</v>
      </c>
      <c r="B80" s="63" t="s">
        <v>76</v>
      </c>
      <c r="C80" s="63" t="s">
        <v>77</v>
      </c>
      <c r="D80" s="75" t="s">
        <v>671</v>
      </c>
      <c r="E80" s="69">
        <v>954</v>
      </c>
      <c r="F80" s="101">
        <v>0</v>
      </c>
      <c r="G80" s="69">
        <f aca="true" t="shared" si="4" ref="G80:G85">E80+F80</f>
        <v>954</v>
      </c>
      <c r="H80" s="120"/>
      <c r="I80" s="120"/>
      <c r="J80" s="120"/>
    </row>
    <row r="81" spans="1:10" s="6" customFormat="1" ht="15">
      <c r="A81" s="25">
        <v>70983399</v>
      </c>
      <c r="B81" s="21" t="s">
        <v>78</v>
      </c>
      <c r="C81" s="21" t="s">
        <v>79</v>
      </c>
      <c r="D81" s="22" t="s">
        <v>53</v>
      </c>
      <c r="E81" s="49">
        <v>13686</v>
      </c>
      <c r="F81" s="102">
        <v>0</v>
      </c>
      <c r="G81" s="49">
        <f t="shared" si="4"/>
        <v>13686</v>
      </c>
      <c r="H81" s="120"/>
      <c r="I81" s="120"/>
      <c r="J81" s="120"/>
    </row>
    <row r="82" spans="1:10" s="6" customFormat="1" ht="15">
      <c r="A82" s="25">
        <v>75000903</v>
      </c>
      <c r="B82" s="21" t="s">
        <v>80</v>
      </c>
      <c r="C82" s="21" t="s">
        <v>793</v>
      </c>
      <c r="D82" s="22" t="s">
        <v>81</v>
      </c>
      <c r="E82" s="49">
        <v>1125</v>
      </c>
      <c r="F82" s="102">
        <v>0</v>
      </c>
      <c r="G82" s="49">
        <f t="shared" si="4"/>
        <v>1125</v>
      </c>
      <c r="H82" s="120"/>
      <c r="I82" s="120"/>
      <c r="J82" s="120"/>
    </row>
    <row r="83" spans="1:10" s="76" customFormat="1" ht="15.75" thickBot="1">
      <c r="A83" s="25">
        <v>70986606</v>
      </c>
      <c r="B83" s="21" t="s">
        <v>82</v>
      </c>
      <c r="C83" s="21" t="s">
        <v>83</v>
      </c>
      <c r="D83" s="22" t="s">
        <v>84</v>
      </c>
      <c r="E83" s="49">
        <v>916</v>
      </c>
      <c r="F83" s="102">
        <v>0</v>
      </c>
      <c r="G83" s="49">
        <f t="shared" si="4"/>
        <v>916</v>
      </c>
      <c r="H83" s="120"/>
      <c r="I83" s="120"/>
      <c r="J83" s="120"/>
    </row>
    <row r="84" spans="1:10" s="6" customFormat="1" ht="15">
      <c r="A84" s="25">
        <v>70945241</v>
      </c>
      <c r="B84" s="21" t="s">
        <v>87</v>
      </c>
      <c r="C84" s="21" t="s">
        <v>793</v>
      </c>
      <c r="D84" s="22" t="s">
        <v>88</v>
      </c>
      <c r="E84" s="49">
        <v>1685</v>
      </c>
      <c r="F84" s="102">
        <v>0</v>
      </c>
      <c r="G84" s="49">
        <f t="shared" si="4"/>
        <v>1685</v>
      </c>
      <c r="H84" s="120"/>
      <c r="I84" s="120"/>
      <c r="J84" s="120"/>
    </row>
    <row r="85" spans="1:10" s="6" customFormat="1" ht="15.75" thickBot="1">
      <c r="A85" s="53">
        <v>75000075</v>
      </c>
      <c r="B85" s="54" t="s">
        <v>85</v>
      </c>
      <c r="C85" s="54" t="s">
        <v>793</v>
      </c>
      <c r="D85" s="57" t="s">
        <v>86</v>
      </c>
      <c r="E85" s="58">
        <v>1758</v>
      </c>
      <c r="F85" s="103">
        <v>0</v>
      </c>
      <c r="G85" s="58">
        <f t="shared" si="4"/>
        <v>1758</v>
      </c>
      <c r="H85" s="120"/>
      <c r="I85" s="120"/>
      <c r="J85" s="120"/>
    </row>
    <row r="86" spans="1:10" s="9" customFormat="1" ht="16.5" thickBot="1">
      <c r="A86" s="142" t="s">
        <v>329</v>
      </c>
      <c r="B86" s="143"/>
      <c r="C86" s="143"/>
      <c r="D86" s="144"/>
      <c r="E86" s="86">
        <f>E87+E88+E89+E90</f>
        <v>51770</v>
      </c>
      <c r="F86" s="86">
        <f>F87+F88+F89+F90</f>
        <v>35</v>
      </c>
      <c r="G86" s="86">
        <f>G87+G88+G89+G90</f>
        <v>51805</v>
      </c>
      <c r="H86" s="122"/>
      <c r="I86" s="122"/>
      <c r="J86" s="122"/>
    </row>
    <row r="87" spans="1:10" s="6" customFormat="1" ht="15">
      <c r="A87" s="62">
        <v>70504547</v>
      </c>
      <c r="B87" s="67" t="s">
        <v>94</v>
      </c>
      <c r="C87" s="63" t="s">
        <v>93</v>
      </c>
      <c r="D87" s="75" t="s">
        <v>53</v>
      </c>
      <c r="E87" s="69">
        <v>19541</v>
      </c>
      <c r="F87" s="101">
        <v>0</v>
      </c>
      <c r="G87" s="69">
        <f>E87+F87</f>
        <v>19541</v>
      </c>
      <c r="H87" s="120"/>
      <c r="I87" s="120"/>
      <c r="J87" s="120"/>
    </row>
    <row r="88" spans="1:10" s="6" customFormat="1" ht="15">
      <c r="A88" s="25">
        <v>70504539</v>
      </c>
      <c r="B88" s="24" t="s">
        <v>92</v>
      </c>
      <c r="C88" s="21" t="s">
        <v>91</v>
      </c>
      <c r="D88" s="22" t="s">
        <v>53</v>
      </c>
      <c r="E88" s="49">
        <v>24029</v>
      </c>
      <c r="F88" s="102">
        <v>35</v>
      </c>
      <c r="G88" s="49">
        <f>E88+F88</f>
        <v>24064</v>
      </c>
      <c r="H88" s="120"/>
      <c r="I88" s="120"/>
      <c r="J88" s="120"/>
    </row>
    <row r="89" spans="1:10" s="6" customFormat="1" ht="15">
      <c r="A89" s="25">
        <v>70659249</v>
      </c>
      <c r="B89" s="21" t="s">
        <v>95</v>
      </c>
      <c r="C89" s="21" t="s">
        <v>793</v>
      </c>
      <c r="D89" s="22" t="s">
        <v>96</v>
      </c>
      <c r="E89" s="49">
        <v>3851</v>
      </c>
      <c r="F89" s="102">
        <v>0</v>
      </c>
      <c r="G89" s="49">
        <f>E89+F89</f>
        <v>3851</v>
      </c>
      <c r="H89" s="120"/>
      <c r="I89" s="120"/>
      <c r="J89" s="120"/>
    </row>
    <row r="90" spans="1:10" s="6" customFormat="1" ht="15.75" thickBot="1">
      <c r="A90" s="53">
        <v>75001047</v>
      </c>
      <c r="B90" s="54" t="s">
        <v>97</v>
      </c>
      <c r="C90" s="54" t="s">
        <v>793</v>
      </c>
      <c r="D90" s="57" t="s">
        <v>98</v>
      </c>
      <c r="E90" s="58">
        <v>4349</v>
      </c>
      <c r="F90" s="103">
        <v>0</v>
      </c>
      <c r="G90" s="58">
        <f>E90+F90</f>
        <v>4349</v>
      </c>
      <c r="H90" s="120"/>
      <c r="I90" s="120"/>
      <c r="J90" s="120"/>
    </row>
    <row r="91" spans="1:10" s="9" customFormat="1" ht="16.5" thickBot="1">
      <c r="A91" s="142" t="s">
        <v>353</v>
      </c>
      <c r="B91" s="143"/>
      <c r="C91" s="143"/>
      <c r="D91" s="144"/>
      <c r="E91" s="86">
        <f>E92+E93</f>
        <v>7445</v>
      </c>
      <c r="F91" s="86">
        <f>F92+F93</f>
        <v>0</v>
      </c>
      <c r="G91" s="86">
        <f>G92+G93</f>
        <v>7445</v>
      </c>
      <c r="H91" s="122"/>
      <c r="I91" s="122"/>
      <c r="J91" s="122"/>
    </row>
    <row r="92" spans="1:10" s="6" customFormat="1" ht="15">
      <c r="A92" s="62">
        <v>70983801</v>
      </c>
      <c r="B92" s="63" t="s">
        <v>90</v>
      </c>
      <c r="C92" s="63" t="s">
        <v>89</v>
      </c>
      <c r="D92" s="75" t="s">
        <v>671</v>
      </c>
      <c r="E92" s="69">
        <v>2774</v>
      </c>
      <c r="F92" s="101">
        <v>0</v>
      </c>
      <c r="G92" s="69">
        <f>E92+F92</f>
        <v>2774</v>
      </c>
      <c r="H92" s="120"/>
      <c r="I92" s="120"/>
      <c r="J92" s="120"/>
    </row>
    <row r="93" spans="1:10" s="6" customFormat="1" ht="15.75" thickBot="1">
      <c r="A93" s="53">
        <v>70659044</v>
      </c>
      <c r="B93" s="55" t="s">
        <v>100</v>
      </c>
      <c r="C93" s="54" t="s">
        <v>99</v>
      </c>
      <c r="D93" s="57" t="s">
        <v>671</v>
      </c>
      <c r="E93" s="58">
        <v>4671</v>
      </c>
      <c r="F93" s="103">
        <v>0</v>
      </c>
      <c r="G93" s="58">
        <f>E93+F93</f>
        <v>4671</v>
      </c>
      <c r="H93" s="120"/>
      <c r="I93" s="120"/>
      <c r="J93" s="120"/>
    </row>
    <row r="94" spans="1:10" s="9" customFormat="1" ht="16.5" thickBot="1">
      <c r="A94" s="132" t="s">
        <v>333</v>
      </c>
      <c r="B94" s="133"/>
      <c r="C94" s="133"/>
      <c r="D94" s="134"/>
      <c r="E94" s="65">
        <f>E95</f>
        <v>7406</v>
      </c>
      <c r="F94" s="65">
        <f>F95</f>
        <v>0</v>
      </c>
      <c r="G94" s="65">
        <f>G95</f>
        <v>7406</v>
      </c>
      <c r="H94" s="122"/>
      <c r="I94" s="122"/>
      <c r="J94" s="122"/>
    </row>
    <row r="95" spans="1:10" s="6" customFormat="1" ht="15.75" thickBot="1">
      <c r="A95" s="30">
        <v>62540114</v>
      </c>
      <c r="B95" s="31" t="s">
        <v>101</v>
      </c>
      <c r="C95" s="31" t="s">
        <v>102</v>
      </c>
      <c r="D95" s="32" t="s">
        <v>53</v>
      </c>
      <c r="E95" s="51">
        <v>7406</v>
      </c>
      <c r="F95" s="51">
        <v>0</v>
      </c>
      <c r="G95" s="69">
        <f>E95+F95</f>
        <v>7406</v>
      </c>
      <c r="H95" s="120"/>
      <c r="I95" s="120"/>
      <c r="J95" s="120"/>
    </row>
    <row r="96" spans="1:10" s="9" customFormat="1" ht="16.5" thickBot="1">
      <c r="A96" s="138" t="s">
        <v>330</v>
      </c>
      <c r="B96" s="139"/>
      <c r="C96" s="139"/>
      <c r="D96" s="140"/>
      <c r="E96" s="48">
        <f>E79+E86+E91+E94</f>
        <v>86745</v>
      </c>
      <c r="F96" s="48">
        <f>F79+F86+F91+F94</f>
        <v>35</v>
      </c>
      <c r="G96" s="48">
        <f>G79+G86+G91+G94</f>
        <v>86780</v>
      </c>
      <c r="H96" s="122"/>
      <c r="I96" s="122"/>
      <c r="J96" s="122"/>
    </row>
    <row r="97" spans="1:7" s="10" customFormat="1" ht="16.5" customHeight="1" thickBot="1">
      <c r="A97" s="145" t="s">
        <v>334</v>
      </c>
      <c r="B97" s="146"/>
      <c r="C97" s="146"/>
      <c r="D97" s="146"/>
      <c r="E97" s="146"/>
      <c r="F97" s="147"/>
      <c r="G97" s="148"/>
    </row>
    <row r="98" spans="1:10" s="9" customFormat="1" ht="16.5" thickBot="1">
      <c r="A98" s="141" t="s">
        <v>328</v>
      </c>
      <c r="B98" s="130"/>
      <c r="C98" s="130"/>
      <c r="D98" s="131"/>
      <c r="E98" s="64">
        <f>E99+E100+E101</f>
        <v>18091</v>
      </c>
      <c r="F98" s="64">
        <f>F99+F100+F101</f>
        <v>0</v>
      </c>
      <c r="G98" s="64">
        <f>G99+G100+G101</f>
        <v>18091</v>
      </c>
      <c r="H98" s="122"/>
      <c r="I98" s="122"/>
      <c r="J98" s="122"/>
    </row>
    <row r="99" spans="1:10" s="6" customFormat="1" ht="15">
      <c r="A99" s="62">
        <v>70156701</v>
      </c>
      <c r="B99" s="67" t="s">
        <v>319</v>
      </c>
      <c r="C99" s="67" t="s">
        <v>320</v>
      </c>
      <c r="D99" s="68" t="s">
        <v>318</v>
      </c>
      <c r="E99" s="69">
        <v>12715</v>
      </c>
      <c r="F99" s="101">
        <v>0</v>
      </c>
      <c r="G99" s="69">
        <f>E99+F99</f>
        <v>12715</v>
      </c>
      <c r="H99" s="120"/>
      <c r="I99" s="120"/>
      <c r="J99" s="120"/>
    </row>
    <row r="100" spans="1:10" s="6" customFormat="1" ht="15">
      <c r="A100" s="25">
        <v>71004068</v>
      </c>
      <c r="B100" s="24" t="s">
        <v>321</v>
      </c>
      <c r="C100" s="24" t="s">
        <v>322</v>
      </c>
      <c r="D100" s="28" t="s">
        <v>323</v>
      </c>
      <c r="E100" s="49">
        <v>3135</v>
      </c>
      <c r="F100" s="102">
        <v>0</v>
      </c>
      <c r="G100" s="49">
        <f>E100+F100</f>
        <v>3135</v>
      </c>
      <c r="H100" s="120"/>
      <c r="I100" s="120"/>
      <c r="J100" s="120"/>
    </row>
    <row r="101" spans="1:10" s="6" customFormat="1" ht="15.75" thickBot="1">
      <c r="A101" s="53">
        <v>70991863</v>
      </c>
      <c r="B101" s="55" t="s">
        <v>324</v>
      </c>
      <c r="C101" s="55" t="s">
        <v>325</v>
      </c>
      <c r="D101" s="60" t="s">
        <v>672</v>
      </c>
      <c r="E101" s="58">
        <v>2241</v>
      </c>
      <c r="F101" s="103">
        <v>0</v>
      </c>
      <c r="G101" s="58">
        <f>E101+F101</f>
        <v>2241</v>
      </c>
      <c r="H101" s="120"/>
      <c r="I101" s="120"/>
      <c r="J101" s="120"/>
    </row>
    <row r="102" spans="1:10" s="9" customFormat="1" ht="16.5" thickBot="1">
      <c r="A102" s="142" t="s">
        <v>329</v>
      </c>
      <c r="B102" s="143"/>
      <c r="C102" s="143"/>
      <c r="D102" s="144"/>
      <c r="E102" s="86">
        <f>E103+E104+E105+E106+E107+E108</f>
        <v>68176</v>
      </c>
      <c r="F102" s="86">
        <f>F103+F104+F105+F106+F107+F108</f>
        <v>191</v>
      </c>
      <c r="G102" s="86">
        <f>G103+G104+G105+G106+G107+G108</f>
        <v>68367</v>
      </c>
      <c r="H102" s="122"/>
      <c r="I102" s="122"/>
      <c r="J102" s="122"/>
    </row>
    <row r="103" spans="1:10" s="6" customFormat="1" ht="15">
      <c r="A103" s="62">
        <v>71001735</v>
      </c>
      <c r="B103" s="67" t="s">
        <v>362</v>
      </c>
      <c r="C103" s="67"/>
      <c r="D103" s="68" t="s">
        <v>361</v>
      </c>
      <c r="E103" s="69">
        <v>7155</v>
      </c>
      <c r="F103" s="101">
        <v>0</v>
      </c>
      <c r="G103" s="69">
        <f aca="true" t="shared" si="5" ref="G103:G108">E103+F103</f>
        <v>7155</v>
      </c>
      <c r="H103" s="120"/>
      <c r="I103" s="120"/>
      <c r="J103" s="120"/>
    </row>
    <row r="104" spans="1:10" s="6" customFormat="1" ht="15">
      <c r="A104" s="25">
        <v>70985561</v>
      </c>
      <c r="B104" s="24" t="s">
        <v>373</v>
      </c>
      <c r="C104" s="24" t="s">
        <v>371</v>
      </c>
      <c r="D104" s="28" t="s">
        <v>372</v>
      </c>
      <c r="E104" s="49">
        <v>6651</v>
      </c>
      <c r="F104" s="102">
        <v>0</v>
      </c>
      <c r="G104" s="49">
        <f t="shared" si="5"/>
        <v>6651</v>
      </c>
      <c r="H104" s="120"/>
      <c r="I104" s="120"/>
      <c r="J104" s="120"/>
    </row>
    <row r="105" spans="1:10" s="6" customFormat="1" ht="15">
      <c r="A105" s="25">
        <v>70909709</v>
      </c>
      <c r="B105" s="24" t="s">
        <v>376</v>
      </c>
      <c r="C105" s="24" t="s">
        <v>374</v>
      </c>
      <c r="D105" s="28" t="s">
        <v>375</v>
      </c>
      <c r="E105" s="49">
        <v>18017</v>
      </c>
      <c r="F105" s="102">
        <v>0</v>
      </c>
      <c r="G105" s="49">
        <f t="shared" si="5"/>
        <v>18017</v>
      </c>
      <c r="H105" s="120"/>
      <c r="I105" s="120"/>
      <c r="J105" s="120"/>
    </row>
    <row r="106" spans="1:10" s="6" customFormat="1" ht="15">
      <c r="A106" s="25">
        <v>70946299</v>
      </c>
      <c r="B106" s="24" t="s">
        <v>354</v>
      </c>
      <c r="C106" s="24" t="s">
        <v>355</v>
      </c>
      <c r="D106" s="28" t="s">
        <v>318</v>
      </c>
      <c r="E106" s="49">
        <v>11576</v>
      </c>
      <c r="F106" s="102">
        <v>191</v>
      </c>
      <c r="G106" s="49">
        <f t="shared" si="5"/>
        <v>11767</v>
      </c>
      <c r="H106" s="120"/>
      <c r="I106" s="120"/>
      <c r="J106" s="120"/>
    </row>
    <row r="107" spans="1:10" s="6" customFormat="1" ht="15">
      <c r="A107" s="25">
        <v>70946281</v>
      </c>
      <c r="B107" s="24" t="s">
        <v>354</v>
      </c>
      <c r="C107" s="24" t="s">
        <v>356</v>
      </c>
      <c r="D107" s="28" t="s">
        <v>318</v>
      </c>
      <c r="E107" s="49">
        <v>16885</v>
      </c>
      <c r="F107" s="102">
        <v>0</v>
      </c>
      <c r="G107" s="49">
        <f t="shared" si="5"/>
        <v>16885</v>
      </c>
      <c r="H107" s="120"/>
      <c r="I107" s="120"/>
      <c r="J107" s="120"/>
    </row>
    <row r="108" spans="1:10" s="6" customFormat="1" ht="15.75" thickBot="1">
      <c r="A108" s="53">
        <v>71004025</v>
      </c>
      <c r="B108" s="55" t="s">
        <v>357</v>
      </c>
      <c r="C108" s="55" t="s">
        <v>419</v>
      </c>
      <c r="D108" s="60" t="s">
        <v>323</v>
      </c>
      <c r="E108" s="58">
        <v>7892</v>
      </c>
      <c r="F108" s="103">
        <v>0</v>
      </c>
      <c r="G108" s="58">
        <f t="shared" si="5"/>
        <v>7892</v>
      </c>
      <c r="H108" s="120"/>
      <c r="I108" s="120"/>
      <c r="J108" s="120"/>
    </row>
    <row r="109" spans="1:10" s="9" customFormat="1" ht="16.5" thickBot="1">
      <c r="A109" s="142" t="s">
        <v>353</v>
      </c>
      <c r="B109" s="143"/>
      <c r="C109" s="143"/>
      <c r="D109" s="144"/>
      <c r="E109" s="86">
        <f>E110+E111+E112+E113+E114</f>
        <v>12599</v>
      </c>
      <c r="F109" s="86">
        <f>F110+F111+F112+F113+F114</f>
        <v>0</v>
      </c>
      <c r="G109" s="86">
        <f>G110+G111+G112+G113+G114</f>
        <v>12599</v>
      </c>
      <c r="H109" s="122"/>
      <c r="I109" s="122"/>
      <c r="J109" s="122"/>
    </row>
    <row r="110" spans="1:10" s="6" customFormat="1" ht="15">
      <c r="A110" s="62">
        <v>75017041</v>
      </c>
      <c r="B110" s="67" t="s">
        <v>358</v>
      </c>
      <c r="C110" s="67" t="s">
        <v>359</v>
      </c>
      <c r="D110" s="68" t="s">
        <v>360</v>
      </c>
      <c r="E110" s="69">
        <v>3334</v>
      </c>
      <c r="F110" s="101">
        <v>0</v>
      </c>
      <c r="G110" s="69">
        <f>E110+F110</f>
        <v>3334</v>
      </c>
      <c r="H110" s="120"/>
      <c r="I110" s="120"/>
      <c r="J110" s="120"/>
    </row>
    <row r="111" spans="1:10" s="6" customFormat="1" ht="30">
      <c r="A111" s="25">
        <v>75017661</v>
      </c>
      <c r="B111" s="24" t="s">
        <v>363</v>
      </c>
      <c r="C111" s="24"/>
      <c r="D111" s="28" t="s">
        <v>364</v>
      </c>
      <c r="E111" s="49">
        <v>2113</v>
      </c>
      <c r="F111" s="102">
        <v>0</v>
      </c>
      <c r="G111" s="49">
        <f>E111+F111</f>
        <v>2113</v>
      </c>
      <c r="H111" s="120"/>
      <c r="I111" s="120"/>
      <c r="J111" s="120"/>
    </row>
    <row r="112" spans="1:10" s="6" customFormat="1" ht="15">
      <c r="A112" s="25">
        <v>70997845</v>
      </c>
      <c r="B112" s="24" t="s">
        <v>366</v>
      </c>
      <c r="C112" s="24"/>
      <c r="D112" s="28" t="s">
        <v>365</v>
      </c>
      <c r="E112" s="49">
        <v>2494</v>
      </c>
      <c r="F112" s="102">
        <v>0</v>
      </c>
      <c r="G112" s="49">
        <f>E112+F112</f>
        <v>2494</v>
      </c>
      <c r="H112" s="120"/>
      <c r="I112" s="120"/>
      <c r="J112" s="120"/>
    </row>
    <row r="113" spans="1:10" s="6" customFormat="1" ht="15">
      <c r="A113" s="25">
        <v>75015072</v>
      </c>
      <c r="B113" s="24" t="s">
        <v>368</v>
      </c>
      <c r="C113" s="24"/>
      <c r="D113" s="28" t="s">
        <v>367</v>
      </c>
      <c r="E113" s="49">
        <v>2764</v>
      </c>
      <c r="F113" s="102">
        <v>0</v>
      </c>
      <c r="G113" s="49">
        <f>E113+F113</f>
        <v>2764</v>
      </c>
      <c r="H113" s="120"/>
      <c r="I113" s="120"/>
      <c r="J113" s="120"/>
    </row>
    <row r="114" spans="1:10" s="6" customFormat="1" ht="15.75" thickBot="1">
      <c r="A114" s="53">
        <v>70985961</v>
      </c>
      <c r="B114" s="55" t="s">
        <v>370</v>
      </c>
      <c r="C114" s="55"/>
      <c r="D114" s="60" t="s">
        <v>369</v>
      </c>
      <c r="E114" s="58">
        <v>1894</v>
      </c>
      <c r="F114" s="103">
        <v>0</v>
      </c>
      <c r="G114" s="58">
        <f>E114+F114</f>
        <v>1894</v>
      </c>
      <c r="H114" s="120"/>
      <c r="I114" s="120"/>
      <c r="J114" s="120"/>
    </row>
    <row r="115" spans="1:10" s="9" customFormat="1" ht="16.5" thickBot="1">
      <c r="A115" s="132" t="s">
        <v>335</v>
      </c>
      <c r="B115" s="150"/>
      <c r="C115" s="150"/>
      <c r="D115" s="151"/>
      <c r="E115" s="65">
        <f>E116</f>
        <v>3523</v>
      </c>
      <c r="F115" s="65">
        <f>F116</f>
        <v>0</v>
      </c>
      <c r="G115" s="65">
        <f>G116</f>
        <v>3523</v>
      </c>
      <c r="H115" s="122"/>
      <c r="I115" s="122"/>
      <c r="J115" s="122"/>
    </row>
    <row r="116" spans="1:10" s="6" customFormat="1" ht="15.75" thickBot="1">
      <c r="A116" s="44">
        <v>70156719</v>
      </c>
      <c r="B116" s="31" t="s">
        <v>395</v>
      </c>
      <c r="C116" s="31" t="s">
        <v>396</v>
      </c>
      <c r="D116" s="32" t="s">
        <v>318</v>
      </c>
      <c r="E116" s="51">
        <v>3523</v>
      </c>
      <c r="F116" s="51">
        <v>0</v>
      </c>
      <c r="G116" s="69">
        <f>E116+F116</f>
        <v>3523</v>
      </c>
      <c r="H116" s="120"/>
      <c r="I116" s="120"/>
      <c r="J116" s="120"/>
    </row>
    <row r="117" spans="1:10" s="9" customFormat="1" ht="16.5" thickBot="1">
      <c r="A117" s="149" t="s">
        <v>333</v>
      </c>
      <c r="B117" s="139"/>
      <c r="C117" s="139"/>
      <c r="D117" s="140"/>
      <c r="E117" s="47">
        <f>E118</f>
        <v>7106</v>
      </c>
      <c r="F117" s="47">
        <f>F118</f>
        <v>0</v>
      </c>
      <c r="G117" s="47">
        <f>G118</f>
        <v>7106</v>
      </c>
      <c r="H117" s="122"/>
      <c r="I117" s="122"/>
      <c r="J117" s="122"/>
    </row>
    <row r="118" spans="1:10" s="6" customFormat="1" ht="30.75" customHeight="1" thickBot="1">
      <c r="A118" s="30">
        <v>71198971</v>
      </c>
      <c r="B118" s="34" t="s">
        <v>508</v>
      </c>
      <c r="C118" s="31" t="s">
        <v>377</v>
      </c>
      <c r="D118" s="32" t="s">
        <v>318</v>
      </c>
      <c r="E118" s="51">
        <v>7106</v>
      </c>
      <c r="F118" s="51">
        <v>0</v>
      </c>
      <c r="G118" s="69">
        <f>E118+F118</f>
        <v>7106</v>
      </c>
      <c r="H118" s="120"/>
      <c r="I118" s="120"/>
      <c r="J118" s="120"/>
    </row>
    <row r="119" spans="1:10" s="9" customFormat="1" ht="16.5" thickBot="1">
      <c r="A119" s="149" t="s">
        <v>338</v>
      </c>
      <c r="B119" s="139"/>
      <c r="C119" s="139"/>
      <c r="D119" s="140"/>
      <c r="E119" s="47">
        <f>E120</f>
        <v>1712</v>
      </c>
      <c r="F119" s="47">
        <f>F120</f>
        <v>0</v>
      </c>
      <c r="G119" s="47">
        <f>G120</f>
        <v>1712</v>
      </c>
      <c r="H119" s="122"/>
      <c r="I119" s="122"/>
      <c r="J119" s="122"/>
    </row>
    <row r="120" spans="1:10" s="6" customFormat="1" ht="30.75" customHeight="1" thickBot="1">
      <c r="A120" s="30">
        <v>72076658</v>
      </c>
      <c r="B120" s="34" t="s">
        <v>855</v>
      </c>
      <c r="C120" s="31" t="s">
        <v>856</v>
      </c>
      <c r="D120" s="32" t="s">
        <v>318</v>
      </c>
      <c r="E120" s="51">
        <v>1712</v>
      </c>
      <c r="F120" s="51">
        <v>0</v>
      </c>
      <c r="G120" s="69">
        <f>E120+F120</f>
        <v>1712</v>
      </c>
      <c r="H120" s="120"/>
      <c r="I120" s="120"/>
      <c r="J120" s="120"/>
    </row>
    <row r="121" spans="1:10" s="9" customFormat="1" ht="16.5" thickBot="1">
      <c r="A121" s="138" t="s">
        <v>330</v>
      </c>
      <c r="B121" s="139"/>
      <c r="C121" s="139"/>
      <c r="D121" s="140"/>
      <c r="E121" s="48">
        <f>E119+E117+E115+E109+E102+E98</f>
        <v>111207</v>
      </c>
      <c r="F121" s="48">
        <f>F119+F117+F115+F109+F102+F98</f>
        <v>191</v>
      </c>
      <c r="G121" s="48">
        <f>G119+G117+G115+G109+G102+G98</f>
        <v>111398</v>
      </c>
      <c r="H121" s="122"/>
      <c r="I121" s="122"/>
      <c r="J121" s="122"/>
    </row>
    <row r="122" spans="1:7" s="10" customFormat="1" ht="16.5" customHeight="1" thickBot="1">
      <c r="A122" s="145" t="s">
        <v>336</v>
      </c>
      <c r="B122" s="157"/>
      <c r="C122" s="157"/>
      <c r="D122" s="157"/>
      <c r="E122" s="157"/>
      <c r="F122" s="147"/>
      <c r="G122" s="148"/>
    </row>
    <row r="123" spans="1:10" s="9" customFormat="1" ht="16.5" thickBot="1">
      <c r="A123" s="141" t="s">
        <v>328</v>
      </c>
      <c r="B123" s="130"/>
      <c r="C123" s="130"/>
      <c r="D123" s="131"/>
      <c r="E123" s="64">
        <f>E124+E125+E126+E127+E128+E129+E130+E131+E132+E133+E134+E135</f>
        <v>96721</v>
      </c>
      <c r="F123" s="64">
        <f>F124+F125+F126+F127+F128+F129+F130+F131+F132+F133+F134+F135</f>
        <v>65</v>
      </c>
      <c r="G123" s="64">
        <f>G124+G125+G126+G127+G128+G129+G130+G131+G132+G133+G134+G135</f>
        <v>96786</v>
      </c>
      <c r="H123" s="122"/>
      <c r="I123" s="122"/>
      <c r="J123" s="122"/>
    </row>
    <row r="124" spans="1:10" s="6" customFormat="1" ht="30">
      <c r="A124" s="66" t="s">
        <v>888</v>
      </c>
      <c r="B124" s="67" t="s">
        <v>1113</v>
      </c>
      <c r="C124" s="63" t="s">
        <v>805</v>
      </c>
      <c r="D124" s="75" t="s">
        <v>796</v>
      </c>
      <c r="E124" s="69">
        <v>19277</v>
      </c>
      <c r="F124" s="101">
        <v>0</v>
      </c>
      <c r="G124" s="69">
        <f aca="true" t="shared" si="6" ref="G124:G135">E124+F124</f>
        <v>19277</v>
      </c>
      <c r="H124" s="120"/>
      <c r="I124" s="120"/>
      <c r="J124" s="120"/>
    </row>
    <row r="125" spans="1:10" s="6" customFormat="1" ht="15">
      <c r="A125" s="33" t="s">
        <v>889</v>
      </c>
      <c r="B125" s="21" t="s">
        <v>3</v>
      </c>
      <c r="C125" s="21" t="s">
        <v>797</v>
      </c>
      <c r="D125" s="22" t="s">
        <v>721</v>
      </c>
      <c r="E125" s="49">
        <v>1062</v>
      </c>
      <c r="F125" s="102">
        <v>0</v>
      </c>
      <c r="G125" s="49">
        <f t="shared" si="6"/>
        <v>1062</v>
      </c>
      <c r="H125" s="120"/>
      <c r="I125" s="120"/>
      <c r="J125" s="120"/>
    </row>
    <row r="126" spans="1:10" s="6" customFormat="1" ht="30">
      <c r="A126" s="33" t="s">
        <v>885</v>
      </c>
      <c r="B126" s="21" t="s">
        <v>0</v>
      </c>
      <c r="C126" s="21" t="s">
        <v>793</v>
      </c>
      <c r="D126" s="22" t="s">
        <v>794</v>
      </c>
      <c r="E126" s="49">
        <v>1651</v>
      </c>
      <c r="F126" s="102">
        <v>0</v>
      </c>
      <c r="G126" s="49">
        <f t="shared" si="6"/>
        <v>1651</v>
      </c>
      <c r="H126" s="120"/>
      <c r="I126" s="120"/>
      <c r="J126" s="120"/>
    </row>
    <row r="127" spans="1:10" s="6" customFormat="1" ht="15">
      <c r="A127" s="33" t="s">
        <v>886</v>
      </c>
      <c r="B127" s="21" t="s">
        <v>1</v>
      </c>
      <c r="C127" s="21" t="s">
        <v>793</v>
      </c>
      <c r="D127" s="22" t="s">
        <v>795</v>
      </c>
      <c r="E127" s="49">
        <v>790</v>
      </c>
      <c r="F127" s="102">
        <v>0</v>
      </c>
      <c r="G127" s="49">
        <f t="shared" si="6"/>
        <v>790</v>
      </c>
      <c r="H127" s="120"/>
      <c r="I127" s="120"/>
      <c r="J127" s="120"/>
    </row>
    <row r="128" spans="1:10" s="6" customFormat="1" ht="30">
      <c r="A128" s="33" t="s">
        <v>887</v>
      </c>
      <c r="B128" s="21" t="s">
        <v>1112</v>
      </c>
      <c r="C128" s="21" t="s">
        <v>13</v>
      </c>
      <c r="D128" s="22" t="s">
        <v>796</v>
      </c>
      <c r="E128" s="49">
        <v>52483</v>
      </c>
      <c r="F128" s="102">
        <v>0</v>
      </c>
      <c r="G128" s="49">
        <f t="shared" si="6"/>
        <v>52483</v>
      </c>
      <c r="H128" s="120"/>
      <c r="I128" s="120"/>
      <c r="J128" s="120"/>
    </row>
    <row r="129" spans="1:10" s="6" customFormat="1" ht="15">
      <c r="A129" s="33" t="s">
        <v>890</v>
      </c>
      <c r="B129" s="21" t="s">
        <v>6</v>
      </c>
      <c r="C129" s="21" t="s">
        <v>799</v>
      </c>
      <c r="D129" s="22" t="s">
        <v>792</v>
      </c>
      <c r="E129" s="49">
        <v>8319</v>
      </c>
      <c r="F129" s="102">
        <v>21</v>
      </c>
      <c r="G129" s="49">
        <f t="shared" si="6"/>
        <v>8340</v>
      </c>
      <c r="H129" s="120"/>
      <c r="I129" s="120"/>
      <c r="J129" s="120"/>
    </row>
    <row r="130" spans="1:10" s="6" customFormat="1" ht="15">
      <c r="A130" s="33" t="s">
        <v>892</v>
      </c>
      <c r="B130" s="21" t="s">
        <v>5</v>
      </c>
      <c r="C130" s="21" t="s">
        <v>804</v>
      </c>
      <c r="D130" s="22" t="s">
        <v>720</v>
      </c>
      <c r="E130" s="49">
        <v>1549</v>
      </c>
      <c r="F130" s="102">
        <v>0</v>
      </c>
      <c r="G130" s="49">
        <f t="shared" si="6"/>
        <v>1549</v>
      </c>
      <c r="H130" s="120"/>
      <c r="I130" s="120"/>
      <c r="J130" s="120"/>
    </row>
    <row r="131" spans="1:10" s="6" customFormat="1" ht="15">
      <c r="A131" s="33" t="s">
        <v>893</v>
      </c>
      <c r="B131" s="21" t="s">
        <v>10</v>
      </c>
      <c r="C131" s="21" t="s">
        <v>793</v>
      </c>
      <c r="D131" s="22" t="s">
        <v>800</v>
      </c>
      <c r="E131" s="49">
        <v>865</v>
      </c>
      <c r="F131" s="102">
        <v>0</v>
      </c>
      <c r="G131" s="49">
        <f t="shared" si="6"/>
        <v>865</v>
      </c>
      <c r="H131" s="120"/>
      <c r="I131" s="120"/>
      <c r="J131" s="120"/>
    </row>
    <row r="132" spans="1:10" s="6" customFormat="1" ht="15">
      <c r="A132" s="33" t="s">
        <v>894</v>
      </c>
      <c r="B132" s="24" t="s">
        <v>992</v>
      </c>
      <c r="C132" s="21" t="s">
        <v>801</v>
      </c>
      <c r="D132" s="22" t="s">
        <v>802</v>
      </c>
      <c r="E132" s="49">
        <v>7526</v>
      </c>
      <c r="F132" s="102">
        <v>0</v>
      </c>
      <c r="G132" s="49">
        <f t="shared" si="6"/>
        <v>7526</v>
      </c>
      <c r="H132" s="120"/>
      <c r="I132" s="120"/>
      <c r="J132" s="120"/>
    </row>
    <row r="133" spans="1:10" s="6" customFormat="1" ht="15">
      <c r="A133" s="33" t="s">
        <v>895</v>
      </c>
      <c r="B133" s="21" t="s">
        <v>7</v>
      </c>
      <c r="C133" s="21" t="s">
        <v>803</v>
      </c>
      <c r="D133" s="22" t="s">
        <v>719</v>
      </c>
      <c r="E133" s="49">
        <v>936</v>
      </c>
      <c r="F133" s="102">
        <v>0</v>
      </c>
      <c r="G133" s="49">
        <f t="shared" si="6"/>
        <v>936</v>
      </c>
      <c r="H133" s="120"/>
      <c r="I133" s="120"/>
      <c r="J133" s="120"/>
    </row>
    <row r="134" spans="1:10" s="6" customFormat="1" ht="15">
      <c r="A134" s="33" t="s">
        <v>896</v>
      </c>
      <c r="B134" s="21" t="s">
        <v>11</v>
      </c>
      <c r="C134" s="21" t="s">
        <v>798</v>
      </c>
      <c r="D134" s="22" t="s">
        <v>673</v>
      </c>
      <c r="E134" s="49">
        <v>991</v>
      </c>
      <c r="F134" s="102">
        <v>0</v>
      </c>
      <c r="G134" s="49">
        <f t="shared" si="6"/>
        <v>991</v>
      </c>
      <c r="H134" s="120"/>
      <c r="I134" s="120"/>
      <c r="J134" s="120"/>
    </row>
    <row r="135" spans="1:10" s="7" customFormat="1" ht="15.75" thickBot="1">
      <c r="A135" s="59" t="s">
        <v>906</v>
      </c>
      <c r="B135" s="55" t="s">
        <v>467</v>
      </c>
      <c r="C135" s="54" t="s">
        <v>840</v>
      </c>
      <c r="D135" s="57" t="s">
        <v>674</v>
      </c>
      <c r="E135" s="58">
        <v>1272</v>
      </c>
      <c r="F135" s="103">
        <v>44</v>
      </c>
      <c r="G135" s="58">
        <f t="shared" si="6"/>
        <v>1316</v>
      </c>
      <c r="H135" s="10"/>
      <c r="I135" s="10"/>
      <c r="J135" s="10"/>
    </row>
    <row r="136" spans="1:10" s="9" customFormat="1" ht="16.5" thickBot="1">
      <c r="A136" s="142" t="s">
        <v>329</v>
      </c>
      <c r="B136" s="143"/>
      <c r="C136" s="143"/>
      <c r="D136" s="144"/>
      <c r="E136" s="86">
        <f>E137+E138+E139+E140+E141+E142+E143+E144+E145+E146+E147+E148+E149+E150+E151+E152+E153+E154+E155+E156+E157+E158+E159+E160</f>
        <v>326067</v>
      </c>
      <c r="F136" s="86">
        <f>F137+F138+F139+F140+F141+F142+F143+F144+F145+F146+F147+F148+F149+F150+F151+F152+F153+F154+F155+F156+F157+F158+F159+F160</f>
        <v>749</v>
      </c>
      <c r="G136" s="86">
        <f>G137+G138+G139+G140+G141+G142+G143+G144+G145+G146+G147+G148+G149+G150+G151+G152+G153+G154+G155+G156+G157+G158+G159+G160</f>
        <v>326816</v>
      </c>
      <c r="H136" s="122"/>
      <c r="I136" s="122"/>
      <c r="J136" s="122"/>
    </row>
    <row r="137" spans="1:10" s="6" customFormat="1" ht="15">
      <c r="A137" s="66" t="s">
        <v>926</v>
      </c>
      <c r="B137" s="67" t="s">
        <v>993</v>
      </c>
      <c r="C137" s="63" t="s">
        <v>808</v>
      </c>
      <c r="D137" s="75" t="s">
        <v>809</v>
      </c>
      <c r="E137" s="69">
        <v>11819</v>
      </c>
      <c r="F137" s="101">
        <v>0</v>
      </c>
      <c r="G137" s="69">
        <f aca="true" t="shared" si="7" ref="G137:G160">E137+F137</f>
        <v>11819</v>
      </c>
      <c r="H137" s="120"/>
      <c r="I137" s="120"/>
      <c r="J137" s="120"/>
    </row>
    <row r="138" spans="1:10" s="6" customFormat="1" ht="15">
      <c r="A138" s="33" t="s">
        <v>927</v>
      </c>
      <c r="B138" s="24" t="s">
        <v>991</v>
      </c>
      <c r="C138" s="21" t="s">
        <v>810</v>
      </c>
      <c r="D138" s="22" t="s">
        <v>811</v>
      </c>
      <c r="E138" s="49">
        <v>14602</v>
      </c>
      <c r="F138" s="102">
        <v>84</v>
      </c>
      <c r="G138" s="49">
        <f t="shared" si="7"/>
        <v>14686</v>
      </c>
      <c r="H138" s="120"/>
      <c r="I138" s="120"/>
      <c r="J138" s="120"/>
    </row>
    <row r="139" spans="1:10" s="6" customFormat="1" ht="15">
      <c r="A139" s="33" t="s">
        <v>929</v>
      </c>
      <c r="B139" s="24" t="s">
        <v>1079</v>
      </c>
      <c r="C139" s="21" t="s">
        <v>793</v>
      </c>
      <c r="D139" s="22" t="s">
        <v>813</v>
      </c>
      <c r="E139" s="49">
        <v>7675</v>
      </c>
      <c r="F139" s="102">
        <v>0</v>
      </c>
      <c r="G139" s="49">
        <f t="shared" si="7"/>
        <v>7675</v>
      </c>
      <c r="H139" s="120"/>
      <c r="I139" s="120"/>
      <c r="J139" s="120"/>
    </row>
    <row r="140" spans="1:10" s="6" customFormat="1" ht="30">
      <c r="A140" s="33" t="s">
        <v>907</v>
      </c>
      <c r="B140" s="24" t="s">
        <v>1003</v>
      </c>
      <c r="C140" s="21" t="s">
        <v>793</v>
      </c>
      <c r="D140" s="22" t="s">
        <v>12</v>
      </c>
      <c r="E140" s="49">
        <v>11433</v>
      </c>
      <c r="F140" s="102">
        <v>0</v>
      </c>
      <c r="G140" s="49">
        <f t="shared" si="7"/>
        <v>11433</v>
      </c>
      <c r="H140" s="120"/>
      <c r="I140" s="120"/>
      <c r="J140" s="120"/>
    </row>
    <row r="141" spans="1:10" s="6" customFormat="1" ht="15">
      <c r="A141" s="33" t="s">
        <v>908</v>
      </c>
      <c r="B141" s="24" t="s">
        <v>35</v>
      </c>
      <c r="C141" s="21" t="s">
        <v>793</v>
      </c>
      <c r="D141" s="22" t="s">
        <v>837</v>
      </c>
      <c r="E141" s="49">
        <v>8116</v>
      </c>
      <c r="F141" s="102">
        <v>0</v>
      </c>
      <c r="G141" s="49">
        <f t="shared" si="7"/>
        <v>8116</v>
      </c>
      <c r="H141" s="120"/>
      <c r="I141" s="120"/>
      <c r="J141" s="120"/>
    </row>
    <row r="142" spans="1:10" s="6" customFormat="1" ht="30">
      <c r="A142" s="33">
        <v>75023024</v>
      </c>
      <c r="B142" s="24" t="s">
        <v>36</v>
      </c>
      <c r="C142" s="21" t="s">
        <v>824</v>
      </c>
      <c r="D142" s="22" t="s">
        <v>825</v>
      </c>
      <c r="E142" s="49">
        <v>12946</v>
      </c>
      <c r="F142" s="102">
        <v>0</v>
      </c>
      <c r="G142" s="49">
        <f t="shared" si="7"/>
        <v>12946</v>
      </c>
      <c r="H142" s="120"/>
      <c r="I142" s="120"/>
      <c r="J142" s="120"/>
    </row>
    <row r="143" spans="1:10" s="6" customFormat="1" ht="15">
      <c r="A143" s="33" t="s">
        <v>913</v>
      </c>
      <c r="B143" s="24" t="s">
        <v>1078</v>
      </c>
      <c r="C143" s="21" t="s">
        <v>793</v>
      </c>
      <c r="D143" s="22" t="s">
        <v>826</v>
      </c>
      <c r="E143" s="49">
        <v>7200</v>
      </c>
      <c r="F143" s="102">
        <v>0</v>
      </c>
      <c r="G143" s="49">
        <f t="shared" si="7"/>
        <v>7200</v>
      </c>
      <c r="H143" s="120"/>
      <c r="I143" s="120"/>
      <c r="J143" s="120"/>
    </row>
    <row r="144" spans="1:10" s="6" customFormat="1" ht="15">
      <c r="A144" s="33" t="s">
        <v>915</v>
      </c>
      <c r="B144" s="24" t="s">
        <v>38</v>
      </c>
      <c r="C144" s="21" t="s">
        <v>793</v>
      </c>
      <c r="D144" s="22" t="s">
        <v>827</v>
      </c>
      <c r="E144" s="49">
        <v>8829</v>
      </c>
      <c r="F144" s="102">
        <v>0</v>
      </c>
      <c r="G144" s="49">
        <f t="shared" si="7"/>
        <v>8829</v>
      </c>
      <c r="H144" s="120"/>
      <c r="I144" s="120"/>
      <c r="J144" s="120"/>
    </row>
    <row r="145" spans="1:10" s="6" customFormat="1" ht="30">
      <c r="A145" s="33" t="s">
        <v>918</v>
      </c>
      <c r="B145" s="24" t="s">
        <v>997</v>
      </c>
      <c r="C145" s="21" t="s">
        <v>793</v>
      </c>
      <c r="D145" s="22" t="s">
        <v>834</v>
      </c>
      <c r="E145" s="49">
        <v>8458</v>
      </c>
      <c r="F145" s="102">
        <v>0</v>
      </c>
      <c r="G145" s="49">
        <f t="shared" si="7"/>
        <v>8458</v>
      </c>
      <c r="H145" s="120"/>
      <c r="I145" s="120"/>
      <c r="J145" s="120"/>
    </row>
    <row r="146" spans="1:10" s="6" customFormat="1" ht="30">
      <c r="A146" s="33" t="s">
        <v>921</v>
      </c>
      <c r="B146" s="24" t="s">
        <v>987</v>
      </c>
      <c r="C146" s="21"/>
      <c r="D146" s="22" t="s">
        <v>836</v>
      </c>
      <c r="E146" s="49">
        <v>5897</v>
      </c>
      <c r="F146" s="102">
        <v>0</v>
      </c>
      <c r="G146" s="49">
        <f t="shared" si="7"/>
        <v>5897</v>
      </c>
      <c r="H146" s="120"/>
      <c r="I146" s="120"/>
      <c r="J146" s="120"/>
    </row>
    <row r="147" spans="1:10" s="6" customFormat="1" ht="15">
      <c r="A147" s="33">
        <v>71001433</v>
      </c>
      <c r="B147" s="24" t="s">
        <v>228</v>
      </c>
      <c r="C147" s="21" t="s">
        <v>793</v>
      </c>
      <c r="D147" s="22" t="s">
        <v>842</v>
      </c>
      <c r="E147" s="49">
        <v>13100</v>
      </c>
      <c r="F147" s="102">
        <v>0</v>
      </c>
      <c r="G147" s="49">
        <f t="shared" si="7"/>
        <v>13100</v>
      </c>
      <c r="H147" s="120"/>
      <c r="I147" s="120"/>
      <c r="J147" s="120"/>
    </row>
    <row r="148" spans="1:10" s="6" customFormat="1" ht="15">
      <c r="A148" s="33" t="s">
        <v>897</v>
      </c>
      <c r="B148" s="24" t="s">
        <v>30</v>
      </c>
      <c r="C148" s="21" t="s">
        <v>820</v>
      </c>
      <c r="D148" s="22" t="s">
        <v>796</v>
      </c>
      <c r="E148" s="49">
        <v>12994</v>
      </c>
      <c r="F148" s="102">
        <v>0</v>
      </c>
      <c r="G148" s="49">
        <f t="shared" si="7"/>
        <v>12994</v>
      </c>
      <c r="H148" s="120"/>
      <c r="I148" s="120"/>
      <c r="J148" s="120"/>
    </row>
    <row r="149" spans="1:10" s="6" customFormat="1" ht="15">
      <c r="A149" s="33" t="s">
        <v>898</v>
      </c>
      <c r="B149" s="24" t="s">
        <v>33</v>
      </c>
      <c r="C149" s="21" t="s">
        <v>821</v>
      </c>
      <c r="D149" s="22" t="s">
        <v>796</v>
      </c>
      <c r="E149" s="49">
        <v>25823</v>
      </c>
      <c r="F149" s="102">
        <v>0</v>
      </c>
      <c r="G149" s="49">
        <f t="shared" si="7"/>
        <v>25823</v>
      </c>
      <c r="H149" s="120"/>
      <c r="I149" s="120"/>
      <c r="J149" s="120"/>
    </row>
    <row r="150" spans="1:10" s="6" customFormat="1" ht="15">
      <c r="A150" s="33" t="s">
        <v>899</v>
      </c>
      <c r="B150" s="21" t="s">
        <v>1107</v>
      </c>
      <c r="C150" s="21" t="s">
        <v>816</v>
      </c>
      <c r="D150" s="22" t="s">
        <v>796</v>
      </c>
      <c r="E150" s="49">
        <v>12531</v>
      </c>
      <c r="F150" s="102">
        <v>0</v>
      </c>
      <c r="G150" s="49">
        <f t="shared" si="7"/>
        <v>12531</v>
      </c>
      <c r="H150" s="120"/>
      <c r="I150" s="120"/>
      <c r="J150" s="120"/>
    </row>
    <row r="151" spans="1:10" s="6" customFormat="1" ht="15">
      <c r="A151" s="33" t="s">
        <v>900</v>
      </c>
      <c r="B151" s="21" t="s">
        <v>1108</v>
      </c>
      <c r="C151" s="21" t="s">
        <v>817</v>
      </c>
      <c r="D151" s="22" t="s">
        <v>796</v>
      </c>
      <c r="E151" s="49">
        <v>15197</v>
      </c>
      <c r="F151" s="102">
        <v>89</v>
      </c>
      <c r="G151" s="49">
        <f t="shared" si="7"/>
        <v>15286</v>
      </c>
      <c r="H151" s="120"/>
      <c r="I151" s="120"/>
      <c r="J151" s="120"/>
    </row>
    <row r="152" spans="1:10" s="6" customFormat="1" ht="15">
      <c r="A152" s="33" t="s">
        <v>901</v>
      </c>
      <c r="B152" s="21" t="s">
        <v>1109</v>
      </c>
      <c r="C152" s="21" t="s">
        <v>819</v>
      </c>
      <c r="D152" s="22" t="s">
        <v>796</v>
      </c>
      <c r="E152" s="49">
        <v>13494</v>
      </c>
      <c r="F152" s="102">
        <v>0</v>
      </c>
      <c r="G152" s="49">
        <f t="shared" si="7"/>
        <v>13494</v>
      </c>
      <c r="H152" s="120"/>
      <c r="I152" s="120"/>
      <c r="J152" s="120"/>
    </row>
    <row r="153" spans="1:10" s="6" customFormat="1" ht="15">
      <c r="A153" s="33" t="s">
        <v>902</v>
      </c>
      <c r="B153" s="24" t="s">
        <v>31</v>
      </c>
      <c r="C153" s="21" t="s">
        <v>822</v>
      </c>
      <c r="D153" s="22" t="s">
        <v>796</v>
      </c>
      <c r="E153" s="49">
        <v>14090</v>
      </c>
      <c r="F153" s="102">
        <v>95</v>
      </c>
      <c r="G153" s="49">
        <f t="shared" si="7"/>
        <v>14185</v>
      </c>
      <c r="H153" s="120"/>
      <c r="I153" s="120"/>
      <c r="J153" s="120"/>
    </row>
    <row r="154" spans="1:10" s="6" customFormat="1" ht="15">
      <c r="A154" s="33" t="s">
        <v>903</v>
      </c>
      <c r="B154" s="24" t="s">
        <v>32</v>
      </c>
      <c r="C154" s="21" t="s">
        <v>843</v>
      </c>
      <c r="D154" s="22" t="s">
        <v>796</v>
      </c>
      <c r="E154" s="49">
        <v>20649</v>
      </c>
      <c r="F154" s="102">
        <v>55</v>
      </c>
      <c r="G154" s="49">
        <f t="shared" si="7"/>
        <v>20704</v>
      </c>
      <c r="H154" s="120"/>
      <c r="I154" s="120"/>
      <c r="J154" s="120"/>
    </row>
    <row r="155" spans="1:10" s="6" customFormat="1" ht="15">
      <c r="A155" s="33" t="s">
        <v>904</v>
      </c>
      <c r="B155" s="21" t="s">
        <v>1084</v>
      </c>
      <c r="C155" s="21" t="s">
        <v>818</v>
      </c>
      <c r="D155" s="22" t="s">
        <v>796</v>
      </c>
      <c r="E155" s="49">
        <v>24768</v>
      </c>
      <c r="F155" s="102">
        <v>93</v>
      </c>
      <c r="G155" s="49">
        <f t="shared" si="7"/>
        <v>24861</v>
      </c>
      <c r="H155" s="120"/>
      <c r="I155" s="120"/>
      <c r="J155" s="120"/>
    </row>
    <row r="156" spans="1:10" s="6" customFormat="1" ht="15">
      <c r="A156" s="33" t="s">
        <v>912</v>
      </c>
      <c r="B156" s="24" t="s">
        <v>37</v>
      </c>
      <c r="C156" s="21" t="s">
        <v>844</v>
      </c>
      <c r="D156" s="22" t="s">
        <v>792</v>
      </c>
      <c r="E156" s="49">
        <v>20996</v>
      </c>
      <c r="F156" s="102">
        <v>102</v>
      </c>
      <c r="G156" s="49">
        <f t="shared" si="7"/>
        <v>21098</v>
      </c>
      <c r="H156" s="120"/>
      <c r="I156" s="120"/>
      <c r="J156" s="120"/>
    </row>
    <row r="157" spans="1:10" s="6" customFormat="1" ht="15">
      <c r="A157" s="33" t="s">
        <v>905</v>
      </c>
      <c r="B157" s="24" t="s">
        <v>34</v>
      </c>
      <c r="C157" s="21" t="s">
        <v>838</v>
      </c>
      <c r="D157" s="22" t="s">
        <v>796</v>
      </c>
      <c r="E157" s="49">
        <v>15022</v>
      </c>
      <c r="F157" s="102">
        <v>0</v>
      </c>
      <c r="G157" s="49">
        <f t="shared" si="7"/>
        <v>15022</v>
      </c>
      <c r="H157" s="120"/>
      <c r="I157" s="120"/>
      <c r="J157" s="120"/>
    </row>
    <row r="158" spans="1:10" s="6" customFormat="1" ht="15">
      <c r="A158" s="33" t="s">
        <v>916</v>
      </c>
      <c r="B158" s="21" t="s">
        <v>8</v>
      </c>
      <c r="C158" s="21" t="s">
        <v>831</v>
      </c>
      <c r="D158" s="22" t="s">
        <v>802</v>
      </c>
      <c r="E158" s="49">
        <v>22878</v>
      </c>
      <c r="F158" s="102">
        <v>0</v>
      </c>
      <c r="G158" s="49">
        <f t="shared" si="7"/>
        <v>22878</v>
      </c>
      <c r="H158" s="120"/>
      <c r="I158" s="120"/>
      <c r="J158" s="120"/>
    </row>
    <row r="159" spans="1:10" s="6" customFormat="1" ht="30">
      <c r="A159" s="33" t="s">
        <v>917</v>
      </c>
      <c r="B159" s="21" t="s">
        <v>1116</v>
      </c>
      <c r="C159" s="21" t="s">
        <v>793</v>
      </c>
      <c r="D159" s="22" t="s">
        <v>832</v>
      </c>
      <c r="E159" s="49">
        <v>11142</v>
      </c>
      <c r="F159" s="102">
        <v>0</v>
      </c>
      <c r="G159" s="49">
        <f t="shared" si="7"/>
        <v>11142</v>
      </c>
      <c r="H159" s="120"/>
      <c r="I159" s="120"/>
      <c r="J159" s="120"/>
    </row>
    <row r="160" spans="1:10" s="6" customFormat="1" ht="15.75" thickBot="1">
      <c r="A160" s="56" t="s">
        <v>928</v>
      </c>
      <c r="B160" s="55" t="s">
        <v>29</v>
      </c>
      <c r="C160" s="54" t="s">
        <v>793</v>
      </c>
      <c r="D160" s="57" t="s">
        <v>794</v>
      </c>
      <c r="E160" s="58">
        <v>6408</v>
      </c>
      <c r="F160" s="103">
        <v>231</v>
      </c>
      <c r="G160" s="58">
        <f t="shared" si="7"/>
        <v>6639</v>
      </c>
      <c r="H160" s="120"/>
      <c r="I160" s="120"/>
      <c r="J160" s="120"/>
    </row>
    <row r="161" spans="1:10" s="9" customFormat="1" ht="16.5" thickBot="1">
      <c r="A161" s="142" t="s">
        <v>353</v>
      </c>
      <c r="B161" s="143"/>
      <c r="C161" s="143"/>
      <c r="D161" s="144"/>
      <c r="E161" s="86">
        <f>E162+E163+E164+E165+E166+E167+E168+E169+E170+E171+E172+E173</f>
        <v>28623</v>
      </c>
      <c r="F161" s="86">
        <f>F162+F163+F164+F165+F166+F167+F168+F169+F170+F171+F172+F173</f>
        <v>0</v>
      </c>
      <c r="G161" s="86">
        <f>G162+G163+G164+G165+G166+G167+G168+G169+G170+G171+G172+G173</f>
        <v>28623</v>
      </c>
      <c r="H161" s="122"/>
      <c r="I161" s="122"/>
      <c r="J161" s="122"/>
    </row>
    <row r="162" spans="1:10" s="6" customFormat="1" ht="15">
      <c r="A162" s="66">
        <v>71001417</v>
      </c>
      <c r="B162" s="67" t="s">
        <v>39</v>
      </c>
      <c r="C162" s="63" t="s">
        <v>845</v>
      </c>
      <c r="D162" s="75" t="s">
        <v>673</v>
      </c>
      <c r="E162" s="69">
        <v>1673</v>
      </c>
      <c r="F162" s="101">
        <v>0</v>
      </c>
      <c r="G162" s="69">
        <f aca="true" t="shared" si="8" ref="G162:G173">E162+F162</f>
        <v>1673</v>
      </c>
      <c r="H162" s="120"/>
      <c r="I162" s="120"/>
      <c r="J162" s="120"/>
    </row>
    <row r="163" spans="1:10" s="6" customFormat="1" ht="15">
      <c r="A163" s="33">
        <v>75022117</v>
      </c>
      <c r="B163" s="24" t="s">
        <v>1083</v>
      </c>
      <c r="C163" s="21" t="s">
        <v>841</v>
      </c>
      <c r="D163" s="22" t="s">
        <v>674</v>
      </c>
      <c r="E163" s="49">
        <v>1669</v>
      </c>
      <c r="F163" s="102">
        <v>0</v>
      </c>
      <c r="G163" s="49">
        <f t="shared" si="8"/>
        <v>1669</v>
      </c>
      <c r="H163" s="120"/>
      <c r="I163" s="120"/>
      <c r="J163" s="120"/>
    </row>
    <row r="164" spans="1:10" s="6" customFormat="1" ht="30">
      <c r="A164" s="33">
        <v>70982716</v>
      </c>
      <c r="B164" s="24" t="s">
        <v>40</v>
      </c>
      <c r="C164" s="21" t="s">
        <v>793</v>
      </c>
      <c r="D164" s="22" t="s">
        <v>812</v>
      </c>
      <c r="E164" s="49">
        <v>1876</v>
      </c>
      <c r="F164" s="102">
        <v>0</v>
      </c>
      <c r="G164" s="49">
        <f t="shared" si="8"/>
        <v>1876</v>
      </c>
      <c r="H164" s="120"/>
      <c r="I164" s="120"/>
      <c r="J164" s="120"/>
    </row>
    <row r="165" spans="1:10" s="6" customFormat="1" ht="15">
      <c r="A165" s="33">
        <v>71010521</v>
      </c>
      <c r="B165" s="24" t="s">
        <v>1081</v>
      </c>
      <c r="C165" s="21" t="s">
        <v>829</v>
      </c>
      <c r="D165" s="22" t="s">
        <v>675</v>
      </c>
      <c r="E165" s="49">
        <v>3061</v>
      </c>
      <c r="F165" s="102">
        <v>0</v>
      </c>
      <c r="G165" s="49">
        <f t="shared" si="8"/>
        <v>3061</v>
      </c>
      <c r="H165" s="120"/>
      <c r="I165" s="120"/>
      <c r="J165" s="120"/>
    </row>
    <row r="166" spans="1:10" s="6" customFormat="1" ht="30">
      <c r="A166" s="33" t="s">
        <v>930</v>
      </c>
      <c r="B166" s="24" t="s">
        <v>41</v>
      </c>
      <c r="C166" s="21" t="s">
        <v>793</v>
      </c>
      <c r="D166" s="22" t="s">
        <v>814</v>
      </c>
      <c r="E166" s="49">
        <v>2432</v>
      </c>
      <c r="F166" s="102">
        <v>0</v>
      </c>
      <c r="G166" s="49">
        <f t="shared" si="8"/>
        <v>2432</v>
      </c>
      <c r="H166" s="120"/>
      <c r="I166" s="120"/>
      <c r="J166" s="120"/>
    </row>
    <row r="167" spans="1:10" s="6" customFormat="1" ht="15">
      <c r="A167" s="33" t="s">
        <v>931</v>
      </c>
      <c r="B167" s="24" t="s">
        <v>1074</v>
      </c>
      <c r="C167" s="21"/>
      <c r="D167" s="22" t="s">
        <v>815</v>
      </c>
      <c r="E167" s="49">
        <v>2531</v>
      </c>
      <c r="F167" s="102">
        <v>0</v>
      </c>
      <c r="G167" s="49">
        <f t="shared" si="8"/>
        <v>2531</v>
      </c>
      <c r="H167" s="120"/>
      <c r="I167" s="120"/>
      <c r="J167" s="120"/>
    </row>
    <row r="168" spans="1:10" s="6" customFormat="1" ht="15">
      <c r="A168" s="33" t="s">
        <v>909</v>
      </c>
      <c r="B168" s="24" t="s">
        <v>1073</v>
      </c>
      <c r="C168" s="21"/>
      <c r="D168" s="22" t="s">
        <v>823</v>
      </c>
      <c r="E168" s="49">
        <v>3384</v>
      </c>
      <c r="F168" s="102">
        <v>0</v>
      </c>
      <c r="G168" s="49">
        <f t="shared" si="8"/>
        <v>3384</v>
      </c>
      <c r="H168" s="120"/>
      <c r="I168" s="120"/>
      <c r="J168" s="120"/>
    </row>
    <row r="169" spans="1:10" s="6" customFormat="1" ht="15">
      <c r="A169" s="33" t="s">
        <v>910</v>
      </c>
      <c r="B169" s="24" t="s">
        <v>1002</v>
      </c>
      <c r="C169" s="21" t="s">
        <v>833</v>
      </c>
      <c r="D169" s="22" t="s">
        <v>719</v>
      </c>
      <c r="E169" s="49">
        <v>2360</v>
      </c>
      <c r="F169" s="102">
        <v>0</v>
      </c>
      <c r="G169" s="49">
        <f t="shared" si="8"/>
        <v>2360</v>
      </c>
      <c r="H169" s="120"/>
      <c r="I169" s="120"/>
      <c r="J169" s="120"/>
    </row>
    <row r="170" spans="1:10" s="6" customFormat="1" ht="15">
      <c r="A170" s="33" t="s">
        <v>911</v>
      </c>
      <c r="B170" s="24" t="s">
        <v>1085</v>
      </c>
      <c r="C170" s="21" t="s">
        <v>828</v>
      </c>
      <c r="D170" s="22" t="s">
        <v>676</v>
      </c>
      <c r="E170" s="49">
        <v>2109</v>
      </c>
      <c r="F170" s="102">
        <v>0</v>
      </c>
      <c r="G170" s="49">
        <f t="shared" si="8"/>
        <v>2109</v>
      </c>
      <c r="H170" s="120"/>
      <c r="I170" s="120"/>
      <c r="J170" s="120"/>
    </row>
    <row r="171" spans="1:10" s="76" customFormat="1" ht="15.75" thickBot="1">
      <c r="A171" s="33" t="s">
        <v>914</v>
      </c>
      <c r="B171" s="24" t="s">
        <v>989</v>
      </c>
      <c r="C171" s="21" t="s">
        <v>830</v>
      </c>
      <c r="D171" s="22" t="s">
        <v>675</v>
      </c>
      <c r="E171" s="49">
        <v>2096</v>
      </c>
      <c r="F171" s="102">
        <v>0</v>
      </c>
      <c r="G171" s="49">
        <f t="shared" si="8"/>
        <v>2096</v>
      </c>
      <c r="H171" s="120"/>
      <c r="I171" s="120"/>
      <c r="J171" s="120"/>
    </row>
    <row r="172" spans="1:10" s="6" customFormat="1" ht="15">
      <c r="A172" s="33" t="s">
        <v>919</v>
      </c>
      <c r="B172" s="24" t="s">
        <v>42</v>
      </c>
      <c r="C172" s="24"/>
      <c r="D172" s="22" t="s">
        <v>807</v>
      </c>
      <c r="E172" s="49">
        <v>1557</v>
      </c>
      <c r="F172" s="102">
        <v>0</v>
      </c>
      <c r="G172" s="49">
        <f t="shared" si="8"/>
        <v>1557</v>
      </c>
      <c r="H172" s="120"/>
      <c r="I172" s="120"/>
      <c r="J172" s="120"/>
    </row>
    <row r="173" spans="1:10" s="6" customFormat="1" ht="30.75" thickBot="1">
      <c r="A173" s="56" t="s">
        <v>920</v>
      </c>
      <c r="B173" s="55" t="s">
        <v>1102</v>
      </c>
      <c r="C173" s="54" t="s">
        <v>793</v>
      </c>
      <c r="D173" s="57" t="s">
        <v>835</v>
      </c>
      <c r="E173" s="58">
        <v>3875</v>
      </c>
      <c r="F173" s="103">
        <v>0</v>
      </c>
      <c r="G173" s="58">
        <f t="shared" si="8"/>
        <v>3875</v>
      </c>
      <c r="H173" s="120"/>
      <c r="I173" s="120"/>
      <c r="J173" s="120"/>
    </row>
    <row r="174" spans="1:10" s="9" customFormat="1" ht="16.5" thickBot="1">
      <c r="A174" s="142" t="s">
        <v>333</v>
      </c>
      <c r="B174" s="143"/>
      <c r="C174" s="143"/>
      <c r="D174" s="144"/>
      <c r="E174" s="86">
        <f>E175+E177+E176</f>
        <v>26032</v>
      </c>
      <c r="F174" s="86">
        <f>F175+F177+F176</f>
        <v>0</v>
      </c>
      <c r="G174" s="86">
        <f>G175+G177+G176</f>
        <v>26032</v>
      </c>
      <c r="H174" s="122"/>
      <c r="I174" s="122"/>
      <c r="J174" s="122"/>
    </row>
    <row r="175" spans="1:10" s="6" customFormat="1" ht="15">
      <c r="A175" s="66" t="s">
        <v>922</v>
      </c>
      <c r="B175" s="63" t="s">
        <v>1114</v>
      </c>
      <c r="C175" s="63" t="s">
        <v>846</v>
      </c>
      <c r="D175" s="75" t="s">
        <v>792</v>
      </c>
      <c r="E175" s="69">
        <v>5189</v>
      </c>
      <c r="F175" s="101">
        <v>0</v>
      </c>
      <c r="G175" s="69">
        <f>E175+F175</f>
        <v>5189</v>
      </c>
      <c r="H175" s="120"/>
      <c r="I175" s="120"/>
      <c r="J175" s="120"/>
    </row>
    <row r="176" spans="1:10" s="6" customFormat="1" ht="15">
      <c r="A176" s="33">
        <v>75151332</v>
      </c>
      <c r="B176" s="21" t="s">
        <v>58</v>
      </c>
      <c r="C176" s="21" t="s">
        <v>59</v>
      </c>
      <c r="D176" s="22" t="s">
        <v>796</v>
      </c>
      <c r="E176" s="49">
        <v>16130</v>
      </c>
      <c r="F176" s="102">
        <v>0</v>
      </c>
      <c r="G176" s="49">
        <f>E176+F176</f>
        <v>16130</v>
      </c>
      <c r="H176" s="120"/>
      <c r="I176" s="120"/>
      <c r="J176" s="120"/>
    </row>
    <row r="177" spans="1:10" s="6" customFormat="1" ht="15.75" thickBot="1">
      <c r="A177" s="56" t="s">
        <v>923</v>
      </c>
      <c r="B177" s="54" t="s">
        <v>1115</v>
      </c>
      <c r="C177" s="54" t="s">
        <v>839</v>
      </c>
      <c r="D177" s="57" t="s">
        <v>802</v>
      </c>
      <c r="E177" s="58">
        <v>4713</v>
      </c>
      <c r="F177" s="103">
        <v>0</v>
      </c>
      <c r="G177" s="58">
        <f>E177+F177</f>
        <v>4713</v>
      </c>
      <c r="H177" s="120"/>
      <c r="I177" s="120"/>
      <c r="J177" s="120"/>
    </row>
    <row r="178" spans="1:10" s="9" customFormat="1" ht="16.5" thickBot="1">
      <c r="A178" s="142" t="s">
        <v>337</v>
      </c>
      <c r="B178" s="143"/>
      <c r="C178" s="143"/>
      <c r="D178" s="144"/>
      <c r="E178" s="86">
        <f>E179+E180</f>
        <v>22320</v>
      </c>
      <c r="F178" s="86">
        <f>F179+F180</f>
        <v>321</v>
      </c>
      <c r="G178" s="86">
        <f>G179+G180</f>
        <v>22641</v>
      </c>
      <c r="H178" s="122"/>
      <c r="I178" s="122"/>
      <c r="J178" s="122"/>
    </row>
    <row r="179" spans="1:10" s="6" customFormat="1" ht="30">
      <c r="A179" s="66" t="s">
        <v>924</v>
      </c>
      <c r="B179" s="67" t="s">
        <v>455</v>
      </c>
      <c r="C179" s="63" t="s">
        <v>806</v>
      </c>
      <c r="D179" s="75" t="s">
        <v>796</v>
      </c>
      <c r="E179" s="69">
        <v>11943</v>
      </c>
      <c r="F179" s="101">
        <v>3</v>
      </c>
      <c r="G179" s="69">
        <f>E179+F179</f>
        <v>11946</v>
      </c>
      <c r="H179" s="120"/>
      <c r="I179" s="120"/>
      <c r="J179" s="120"/>
    </row>
    <row r="180" spans="1:10" s="6" customFormat="1" ht="15.75" thickBot="1">
      <c r="A180" s="56" t="s">
        <v>925</v>
      </c>
      <c r="B180" s="55" t="s">
        <v>1103</v>
      </c>
      <c r="C180" s="54" t="s">
        <v>9</v>
      </c>
      <c r="D180" s="57" t="s">
        <v>796</v>
      </c>
      <c r="E180" s="58">
        <v>10377</v>
      </c>
      <c r="F180" s="103">
        <v>318</v>
      </c>
      <c r="G180" s="58">
        <f>E180+F180</f>
        <v>10695</v>
      </c>
      <c r="H180" s="120"/>
      <c r="I180" s="120"/>
      <c r="J180" s="120"/>
    </row>
    <row r="181" spans="1:10" s="9" customFormat="1" ht="16.5" thickBot="1">
      <c r="A181" s="142" t="s">
        <v>338</v>
      </c>
      <c r="B181" s="143"/>
      <c r="C181" s="143"/>
      <c r="D181" s="144"/>
      <c r="E181" s="86">
        <f>E182+E183</f>
        <v>5652</v>
      </c>
      <c r="F181" s="86">
        <f>F182+F183</f>
        <v>179</v>
      </c>
      <c r="G181" s="86">
        <f>G182+G183</f>
        <v>5831</v>
      </c>
      <c r="H181" s="122"/>
      <c r="I181" s="122"/>
      <c r="J181" s="122"/>
    </row>
    <row r="182" spans="1:10" s="9" customFormat="1" ht="15.75">
      <c r="A182" s="80">
        <v>72549246</v>
      </c>
      <c r="B182" s="81" t="s">
        <v>1031</v>
      </c>
      <c r="C182" s="81" t="s">
        <v>1032</v>
      </c>
      <c r="D182" s="91" t="s">
        <v>796</v>
      </c>
      <c r="E182" s="92">
        <v>3685</v>
      </c>
      <c r="F182" s="108">
        <v>179</v>
      </c>
      <c r="G182" s="69">
        <f>E182+F182</f>
        <v>3864</v>
      </c>
      <c r="H182" s="122"/>
      <c r="I182" s="122"/>
      <c r="J182" s="122"/>
    </row>
    <row r="183" spans="1:10" s="6" customFormat="1" ht="15.75" thickBot="1">
      <c r="A183" s="56">
        <v>68687397</v>
      </c>
      <c r="B183" s="54" t="s">
        <v>586</v>
      </c>
      <c r="C183" s="54" t="s">
        <v>791</v>
      </c>
      <c r="D183" s="57" t="s">
        <v>792</v>
      </c>
      <c r="E183" s="58">
        <v>1967</v>
      </c>
      <c r="F183" s="103">
        <v>0</v>
      </c>
      <c r="G183" s="58">
        <f>E183+F183</f>
        <v>1967</v>
      </c>
      <c r="H183" s="120"/>
      <c r="I183" s="120"/>
      <c r="J183" s="120"/>
    </row>
    <row r="184" spans="1:10" s="9" customFormat="1" ht="16.5" thickBot="1">
      <c r="A184" s="153" t="s">
        <v>330</v>
      </c>
      <c r="B184" s="133"/>
      <c r="C184" s="133"/>
      <c r="D184" s="134"/>
      <c r="E184" s="79">
        <f>E181+E178+E174+E161+E136+E123</f>
        <v>505415</v>
      </c>
      <c r="F184" s="79">
        <f>F181+F178+F174+F161+F136+F123</f>
        <v>1314</v>
      </c>
      <c r="G184" s="79">
        <f>G181+G178+G174+G161+G136+G123</f>
        <v>506729</v>
      </c>
      <c r="H184" s="122"/>
      <c r="I184" s="122"/>
      <c r="J184" s="122"/>
    </row>
    <row r="185" spans="1:7" s="10" customFormat="1" ht="16.5" customHeight="1" thickBot="1">
      <c r="A185" s="145" t="s">
        <v>339</v>
      </c>
      <c r="B185" s="146"/>
      <c r="C185" s="146"/>
      <c r="D185" s="146"/>
      <c r="E185" s="146"/>
      <c r="F185" s="147"/>
      <c r="G185" s="148"/>
    </row>
    <row r="186" spans="1:10" s="9" customFormat="1" ht="16.5" thickBot="1">
      <c r="A186" s="141" t="s">
        <v>328</v>
      </c>
      <c r="B186" s="130"/>
      <c r="C186" s="130"/>
      <c r="D186" s="131"/>
      <c r="E186" s="64">
        <f>E187+E188+E189</f>
        <v>16134</v>
      </c>
      <c r="F186" s="64">
        <f>F187+F188+F189</f>
        <v>0</v>
      </c>
      <c r="G186" s="64">
        <f>G187+G188+G189</f>
        <v>16134</v>
      </c>
      <c r="H186" s="122"/>
      <c r="I186" s="122"/>
      <c r="J186" s="122"/>
    </row>
    <row r="187" spans="1:10" s="6" customFormat="1" ht="15">
      <c r="A187" s="70" t="s">
        <v>20</v>
      </c>
      <c r="B187" s="63" t="s">
        <v>751</v>
      </c>
      <c r="C187" s="63" t="s">
        <v>752</v>
      </c>
      <c r="D187" s="75" t="s">
        <v>747</v>
      </c>
      <c r="E187" s="69">
        <v>9332</v>
      </c>
      <c r="F187" s="101">
        <v>0</v>
      </c>
      <c r="G187" s="69">
        <f>E187+F187</f>
        <v>9332</v>
      </c>
      <c r="H187" s="120"/>
      <c r="I187" s="120"/>
      <c r="J187" s="120"/>
    </row>
    <row r="188" spans="1:10" s="6" customFormat="1" ht="15">
      <c r="A188" s="38" t="s">
        <v>19</v>
      </c>
      <c r="B188" s="24" t="s">
        <v>750</v>
      </c>
      <c r="C188" s="21" t="s">
        <v>748</v>
      </c>
      <c r="D188" s="22" t="s">
        <v>749</v>
      </c>
      <c r="E188" s="49">
        <v>6120</v>
      </c>
      <c r="F188" s="102">
        <v>0</v>
      </c>
      <c r="G188" s="49">
        <f>E188+F188</f>
        <v>6120</v>
      </c>
      <c r="H188" s="120"/>
      <c r="I188" s="120"/>
      <c r="J188" s="120"/>
    </row>
    <row r="189" spans="1:10" s="6" customFormat="1" ht="15.75" thickBot="1">
      <c r="A189" s="59">
        <v>75133849</v>
      </c>
      <c r="B189" s="55" t="s">
        <v>760</v>
      </c>
      <c r="C189" s="54"/>
      <c r="D189" s="57" t="s">
        <v>761</v>
      </c>
      <c r="E189" s="58">
        <v>682</v>
      </c>
      <c r="F189" s="103">
        <v>0</v>
      </c>
      <c r="G189" s="58">
        <f>E189+F189</f>
        <v>682</v>
      </c>
      <c r="H189" s="120"/>
      <c r="I189" s="120"/>
      <c r="J189" s="120"/>
    </row>
    <row r="190" spans="1:10" s="9" customFormat="1" ht="16.5" thickBot="1">
      <c r="A190" s="142" t="s">
        <v>329</v>
      </c>
      <c r="B190" s="143"/>
      <c r="C190" s="143"/>
      <c r="D190" s="144"/>
      <c r="E190" s="86">
        <f>E191+E192+E193+E194+E195+E196</f>
        <v>73299</v>
      </c>
      <c r="F190" s="86">
        <f>F191+F192+F193+F194+F195+F196</f>
        <v>320</v>
      </c>
      <c r="G190" s="86">
        <f>G191+G192+G193+G194+G195+G196</f>
        <v>73619</v>
      </c>
      <c r="H190" s="122"/>
      <c r="I190" s="122"/>
      <c r="J190" s="122"/>
    </row>
    <row r="191" spans="1:10" s="6" customFormat="1" ht="15">
      <c r="A191" s="70" t="s">
        <v>1118</v>
      </c>
      <c r="B191" s="67" t="s">
        <v>754</v>
      </c>
      <c r="C191" s="63" t="s">
        <v>793</v>
      </c>
      <c r="D191" s="75" t="s">
        <v>753</v>
      </c>
      <c r="E191" s="69">
        <v>5187</v>
      </c>
      <c r="F191" s="101">
        <v>0</v>
      </c>
      <c r="G191" s="69">
        <f aca="true" t="shared" si="9" ref="G191:G196">E191+F191</f>
        <v>5187</v>
      </c>
      <c r="H191" s="120"/>
      <c r="I191" s="120"/>
      <c r="J191" s="120"/>
    </row>
    <row r="192" spans="1:10" s="6" customFormat="1" ht="15">
      <c r="A192" s="38" t="s">
        <v>1120</v>
      </c>
      <c r="B192" s="24" t="s">
        <v>758</v>
      </c>
      <c r="C192" s="21" t="s">
        <v>793</v>
      </c>
      <c r="D192" s="22" t="s">
        <v>757</v>
      </c>
      <c r="E192" s="49">
        <v>5903</v>
      </c>
      <c r="F192" s="102">
        <v>0</v>
      </c>
      <c r="G192" s="49">
        <f t="shared" si="9"/>
        <v>5903</v>
      </c>
      <c r="H192" s="120"/>
      <c r="I192" s="120"/>
      <c r="J192" s="120"/>
    </row>
    <row r="193" spans="1:10" s="6" customFormat="1" ht="15">
      <c r="A193" s="38" t="s">
        <v>1131</v>
      </c>
      <c r="B193" s="24" t="s">
        <v>787</v>
      </c>
      <c r="C193" s="21" t="s">
        <v>785</v>
      </c>
      <c r="D193" s="22" t="s">
        <v>786</v>
      </c>
      <c r="E193" s="49">
        <v>9348</v>
      </c>
      <c r="F193" s="102">
        <v>0</v>
      </c>
      <c r="G193" s="49">
        <f t="shared" si="9"/>
        <v>9348</v>
      </c>
      <c r="H193" s="120"/>
      <c r="I193" s="120"/>
      <c r="J193" s="120"/>
    </row>
    <row r="194" spans="1:10" s="6" customFormat="1" ht="30">
      <c r="A194" s="38" t="s">
        <v>1127</v>
      </c>
      <c r="B194" s="24" t="s">
        <v>776</v>
      </c>
      <c r="C194" s="21" t="s">
        <v>775</v>
      </c>
      <c r="D194" s="22" t="s">
        <v>747</v>
      </c>
      <c r="E194" s="49">
        <v>15520</v>
      </c>
      <c r="F194" s="102">
        <v>0</v>
      </c>
      <c r="G194" s="49">
        <f t="shared" si="9"/>
        <v>15520</v>
      </c>
      <c r="H194" s="120"/>
      <c r="I194" s="120"/>
      <c r="J194" s="120"/>
    </row>
    <row r="195" spans="1:10" s="6" customFormat="1" ht="30">
      <c r="A195" s="38" t="s">
        <v>1128</v>
      </c>
      <c r="B195" s="24" t="s">
        <v>774</v>
      </c>
      <c r="C195" s="21" t="s">
        <v>773</v>
      </c>
      <c r="D195" s="22" t="s">
        <v>747</v>
      </c>
      <c r="E195" s="49">
        <v>18124</v>
      </c>
      <c r="F195" s="102">
        <v>0</v>
      </c>
      <c r="G195" s="49">
        <f t="shared" si="9"/>
        <v>18124</v>
      </c>
      <c r="H195" s="120"/>
      <c r="I195" s="120"/>
      <c r="J195" s="120"/>
    </row>
    <row r="196" spans="1:10" s="6" customFormat="1" ht="15.75" thickBot="1">
      <c r="A196" s="59" t="s">
        <v>1122</v>
      </c>
      <c r="B196" s="54" t="s">
        <v>765</v>
      </c>
      <c r="C196" s="54" t="s">
        <v>766</v>
      </c>
      <c r="D196" s="57" t="s">
        <v>749</v>
      </c>
      <c r="E196" s="58">
        <v>19217</v>
      </c>
      <c r="F196" s="103">
        <v>320</v>
      </c>
      <c r="G196" s="58">
        <f t="shared" si="9"/>
        <v>19537</v>
      </c>
      <c r="H196" s="120"/>
      <c r="I196" s="120"/>
      <c r="J196" s="120"/>
    </row>
    <row r="197" spans="1:10" s="9" customFormat="1" ht="16.5" thickBot="1">
      <c r="A197" s="142" t="s">
        <v>353</v>
      </c>
      <c r="B197" s="143"/>
      <c r="C197" s="143"/>
      <c r="D197" s="144"/>
      <c r="E197" s="86">
        <f>E198+E199+E200+E201+E202+E203+E204+E205+E206+E207</f>
        <v>27037</v>
      </c>
      <c r="F197" s="86">
        <f>F198+F199+F200+F201+F202+F203+F204+F205+F206+F207</f>
        <v>203</v>
      </c>
      <c r="G197" s="86">
        <f>G198+G199+G200+G201+G202+G203+G204+G205+G206+G207</f>
        <v>27240</v>
      </c>
      <c r="H197" s="122"/>
      <c r="I197" s="122"/>
      <c r="J197" s="122"/>
    </row>
    <row r="198" spans="1:10" s="6" customFormat="1" ht="30">
      <c r="A198" s="70" t="s">
        <v>1117</v>
      </c>
      <c r="B198" s="67" t="s">
        <v>764</v>
      </c>
      <c r="C198" s="63" t="s">
        <v>759</v>
      </c>
      <c r="D198" s="75" t="s">
        <v>677</v>
      </c>
      <c r="E198" s="69">
        <v>1761</v>
      </c>
      <c r="F198" s="101">
        <v>203</v>
      </c>
      <c r="G198" s="69">
        <f aca="true" t="shared" si="10" ref="G198:G209">E198+F198</f>
        <v>1964</v>
      </c>
      <c r="H198" s="120"/>
      <c r="I198" s="120"/>
      <c r="J198" s="120"/>
    </row>
    <row r="199" spans="1:10" s="6" customFormat="1" ht="15">
      <c r="A199" s="38" t="s">
        <v>1119</v>
      </c>
      <c r="B199" s="24" t="s">
        <v>756</v>
      </c>
      <c r="C199" s="21" t="s">
        <v>793</v>
      </c>
      <c r="D199" s="22" t="s">
        <v>755</v>
      </c>
      <c r="E199" s="49">
        <v>2265</v>
      </c>
      <c r="F199" s="102">
        <v>0</v>
      </c>
      <c r="G199" s="49">
        <f t="shared" si="10"/>
        <v>2265</v>
      </c>
      <c r="H199" s="120"/>
      <c r="I199" s="120"/>
      <c r="J199" s="120"/>
    </row>
    <row r="200" spans="1:10" s="6" customFormat="1" ht="30">
      <c r="A200" s="38" t="s">
        <v>1121</v>
      </c>
      <c r="B200" s="24" t="s">
        <v>772</v>
      </c>
      <c r="C200" s="21" t="s">
        <v>771</v>
      </c>
      <c r="D200" s="22" t="s">
        <v>678</v>
      </c>
      <c r="E200" s="49">
        <v>2450</v>
      </c>
      <c r="F200" s="102">
        <v>0</v>
      </c>
      <c r="G200" s="49">
        <f t="shared" si="10"/>
        <v>2450</v>
      </c>
      <c r="H200" s="120"/>
      <c r="I200" s="120"/>
      <c r="J200" s="120"/>
    </row>
    <row r="201" spans="1:10" s="6" customFormat="1" ht="15">
      <c r="A201" s="38" t="s">
        <v>1123</v>
      </c>
      <c r="B201" s="24" t="s">
        <v>768</v>
      </c>
      <c r="C201" s="21" t="s">
        <v>793</v>
      </c>
      <c r="D201" s="22" t="s">
        <v>767</v>
      </c>
      <c r="E201" s="49">
        <v>2671</v>
      </c>
      <c r="F201" s="102">
        <v>0</v>
      </c>
      <c r="G201" s="49">
        <f t="shared" si="10"/>
        <v>2671</v>
      </c>
      <c r="H201" s="120"/>
      <c r="I201" s="120"/>
      <c r="J201" s="120"/>
    </row>
    <row r="202" spans="1:10" s="6" customFormat="1" ht="30">
      <c r="A202" s="38" t="s">
        <v>1124</v>
      </c>
      <c r="B202" s="24" t="s">
        <v>770</v>
      </c>
      <c r="C202" s="21" t="s">
        <v>769</v>
      </c>
      <c r="D202" s="22" t="s">
        <v>678</v>
      </c>
      <c r="E202" s="49">
        <v>2618</v>
      </c>
      <c r="F202" s="102">
        <v>0</v>
      </c>
      <c r="G202" s="49">
        <f t="shared" si="10"/>
        <v>2618</v>
      </c>
      <c r="H202" s="120"/>
      <c r="I202" s="120"/>
      <c r="J202" s="120"/>
    </row>
    <row r="203" spans="1:10" s="6" customFormat="1" ht="15">
      <c r="A203" s="38" t="s">
        <v>1125</v>
      </c>
      <c r="B203" s="24" t="s">
        <v>778</v>
      </c>
      <c r="C203" s="21" t="s">
        <v>777</v>
      </c>
      <c r="D203" s="22" t="s">
        <v>679</v>
      </c>
      <c r="E203" s="49">
        <v>3420</v>
      </c>
      <c r="F203" s="102">
        <v>0</v>
      </c>
      <c r="G203" s="49">
        <f t="shared" si="10"/>
        <v>3420</v>
      </c>
      <c r="H203" s="120"/>
      <c r="I203" s="120"/>
      <c r="J203" s="120"/>
    </row>
    <row r="204" spans="1:10" s="6" customFormat="1" ht="30">
      <c r="A204" s="38" t="s">
        <v>1126</v>
      </c>
      <c r="B204" s="24" t="s">
        <v>784</v>
      </c>
      <c r="C204" s="21" t="s">
        <v>783</v>
      </c>
      <c r="D204" s="22" t="s">
        <v>680</v>
      </c>
      <c r="E204" s="49">
        <v>2536</v>
      </c>
      <c r="F204" s="102">
        <v>0</v>
      </c>
      <c r="G204" s="49">
        <f t="shared" si="10"/>
        <v>2536</v>
      </c>
      <c r="H204" s="120"/>
      <c r="I204" s="120"/>
      <c r="J204" s="120"/>
    </row>
    <row r="205" spans="1:10" s="6" customFormat="1" ht="30">
      <c r="A205" s="38" t="s">
        <v>1129</v>
      </c>
      <c r="B205" s="24" t="s">
        <v>780</v>
      </c>
      <c r="C205" s="21" t="s">
        <v>793</v>
      </c>
      <c r="D205" s="22" t="s">
        <v>779</v>
      </c>
      <c r="E205" s="49">
        <v>4825</v>
      </c>
      <c r="F205" s="102">
        <v>0</v>
      </c>
      <c r="G205" s="49">
        <f t="shared" si="10"/>
        <v>4825</v>
      </c>
      <c r="H205" s="120"/>
      <c r="I205" s="120"/>
      <c r="J205" s="120"/>
    </row>
    <row r="206" spans="1:10" s="6" customFormat="1" ht="30">
      <c r="A206" s="38" t="s">
        <v>1130</v>
      </c>
      <c r="B206" s="24" t="s">
        <v>782</v>
      </c>
      <c r="C206" s="21" t="s">
        <v>793</v>
      </c>
      <c r="D206" s="22" t="s">
        <v>781</v>
      </c>
      <c r="E206" s="49">
        <v>2727</v>
      </c>
      <c r="F206" s="102">
        <v>0</v>
      </c>
      <c r="G206" s="49">
        <f t="shared" si="10"/>
        <v>2727</v>
      </c>
      <c r="H206" s="120"/>
      <c r="I206" s="120"/>
      <c r="J206" s="120"/>
    </row>
    <row r="207" spans="1:10" s="6" customFormat="1" ht="15.75" thickBot="1">
      <c r="A207" s="59">
        <v>75133881</v>
      </c>
      <c r="B207" s="55" t="s">
        <v>762</v>
      </c>
      <c r="C207" s="54"/>
      <c r="D207" s="57" t="s">
        <v>763</v>
      </c>
      <c r="E207" s="58">
        <v>1764</v>
      </c>
      <c r="F207" s="103">
        <v>0</v>
      </c>
      <c r="G207" s="58">
        <f t="shared" si="10"/>
        <v>1764</v>
      </c>
      <c r="H207" s="120"/>
      <c r="I207" s="120"/>
      <c r="J207" s="120"/>
    </row>
    <row r="208" spans="1:10" s="9" customFormat="1" ht="16.5" thickBot="1">
      <c r="A208" s="132" t="s">
        <v>333</v>
      </c>
      <c r="B208" s="133"/>
      <c r="C208" s="133"/>
      <c r="D208" s="134"/>
      <c r="E208" s="65">
        <f>E209</f>
        <v>4813</v>
      </c>
      <c r="F208" s="65">
        <f>F209</f>
        <v>0</v>
      </c>
      <c r="G208" s="65">
        <f>G209</f>
        <v>4813</v>
      </c>
      <c r="H208" s="122"/>
      <c r="I208" s="122"/>
      <c r="J208" s="122"/>
    </row>
    <row r="209" spans="1:10" s="6" customFormat="1" ht="15.75" thickBot="1">
      <c r="A209" s="39" t="s">
        <v>1132</v>
      </c>
      <c r="B209" s="34" t="s">
        <v>788</v>
      </c>
      <c r="C209" s="34" t="s">
        <v>789</v>
      </c>
      <c r="D209" s="35" t="s">
        <v>747</v>
      </c>
      <c r="E209" s="51">
        <v>4813</v>
      </c>
      <c r="F209" s="51">
        <v>0</v>
      </c>
      <c r="G209" s="69">
        <f t="shared" si="10"/>
        <v>4813</v>
      </c>
      <c r="H209" s="120"/>
      <c r="I209" s="120"/>
      <c r="J209" s="120"/>
    </row>
    <row r="210" spans="1:10" s="9" customFormat="1" ht="16.5" thickBot="1">
      <c r="A210" s="138" t="s">
        <v>330</v>
      </c>
      <c r="B210" s="139"/>
      <c r="C210" s="139"/>
      <c r="D210" s="140"/>
      <c r="E210" s="48">
        <f>E186+E190+E197+E208</f>
        <v>121283</v>
      </c>
      <c r="F210" s="48">
        <f>F186+F190+F197+F208</f>
        <v>523</v>
      </c>
      <c r="G210" s="48">
        <f>G186+G190+G197+G208</f>
        <v>121806</v>
      </c>
      <c r="H210" s="122"/>
      <c r="I210" s="122"/>
      <c r="J210" s="122"/>
    </row>
    <row r="211" spans="1:7" s="10" customFormat="1" ht="16.5" customHeight="1" thickBot="1">
      <c r="A211" s="145" t="s">
        <v>340</v>
      </c>
      <c r="B211" s="146"/>
      <c r="C211" s="146"/>
      <c r="D211" s="146"/>
      <c r="E211" s="146"/>
      <c r="F211" s="147"/>
      <c r="G211" s="148"/>
    </row>
    <row r="212" spans="1:10" s="9" customFormat="1" ht="16.5" thickBot="1">
      <c r="A212" s="141" t="s">
        <v>328</v>
      </c>
      <c r="B212" s="130"/>
      <c r="C212" s="130"/>
      <c r="D212" s="131"/>
      <c r="E212" s="64">
        <f>E213+E214+E215+E216+E217</f>
        <v>11933</v>
      </c>
      <c r="F212" s="64">
        <f>F213+F214+F215+F216+F217</f>
        <v>0</v>
      </c>
      <c r="G212" s="64">
        <f>G213+G214+G215+G216+G217</f>
        <v>11933</v>
      </c>
      <c r="H212" s="122"/>
      <c r="I212" s="122"/>
      <c r="J212" s="122"/>
    </row>
    <row r="213" spans="1:10" s="6" customFormat="1" ht="15">
      <c r="A213" s="70" t="s">
        <v>1087</v>
      </c>
      <c r="B213" s="63" t="s">
        <v>657</v>
      </c>
      <c r="C213" s="63" t="s">
        <v>658</v>
      </c>
      <c r="D213" s="75" t="s">
        <v>659</v>
      </c>
      <c r="E213" s="69">
        <v>2018</v>
      </c>
      <c r="F213" s="101">
        <v>0</v>
      </c>
      <c r="G213" s="95">
        <f>E213+F213</f>
        <v>2018</v>
      </c>
      <c r="H213" s="120"/>
      <c r="I213" s="120"/>
      <c r="J213" s="120"/>
    </row>
    <row r="214" spans="1:10" s="6" customFormat="1" ht="30">
      <c r="A214" s="38" t="s">
        <v>1088</v>
      </c>
      <c r="B214" s="24" t="s">
        <v>661</v>
      </c>
      <c r="C214" s="21" t="s">
        <v>660</v>
      </c>
      <c r="D214" s="22" t="s">
        <v>656</v>
      </c>
      <c r="E214" s="49">
        <v>5201</v>
      </c>
      <c r="F214" s="102">
        <v>0</v>
      </c>
      <c r="G214" s="95">
        <f>E214+F214</f>
        <v>5201</v>
      </c>
      <c r="H214" s="120"/>
      <c r="I214" s="120"/>
      <c r="J214" s="120"/>
    </row>
    <row r="215" spans="1:10" s="6" customFormat="1" ht="30">
      <c r="A215" s="38" t="s">
        <v>1089</v>
      </c>
      <c r="B215" s="24" t="s">
        <v>665</v>
      </c>
      <c r="C215" s="21" t="s">
        <v>664</v>
      </c>
      <c r="D215" s="22" t="s">
        <v>656</v>
      </c>
      <c r="E215" s="49">
        <v>2551</v>
      </c>
      <c r="F215" s="102">
        <v>0</v>
      </c>
      <c r="G215" s="95">
        <f>E215+F215</f>
        <v>2551</v>
      </c>
      <c r="H215" s="120"/>
      <c r="I215" s="120"/>
      <c r="J215" s="120"/>
    </row>
    <row r="216" spans="1:10" s="6" customFormat="1" ht="15">
      <c r="A216" s="38" t="s">
        <v>1090</v>
      </c>
      <c r="B216" s="21" t="s">
        <v>662</v>
      </c>
      <c r="C216" s="21" t="s">
        <v>663</v>
      </c>
      <c r="D216" s="22" t="s">
        <v>681</v>
      </c>
      <c r="E216" s="49">
        <v>1081</v>
      </c>
      <c r="F216" s="102">
        <v>0</v>
      </c>
      <c r="G216" s="95">
        <f>E216+F216</f>
        <v>1081</v>
      </c>
      <c r="H216" s="120"/>
      <c r="I216" s="120"/>
      <c r="J216" s="120"/>
    </row>
    <row r="217" spans="1:10" s="6" customFormat="1" ht="15.75" thickBot="1">
      <c r="A217" s="59" t="s">
        <v>1091</v>
      </c>
      <c r="B217" s="54" t="s">
        <v>666</v>
      </c>
      <c r="C217" s="54" t="s">
        <v>724</v>
      </c>
      <c r="D217" s="57" t="s">
        <v>718</v>
      </c>
      <c r="E217" s="58">
        <v>1082</v>
      </c>
      <c r="F217" s="103">
        <v>0</v>
      </c>
      <c r="G217" s="127">
        <f>E217+F217</f>
        <v>1082</v>
      </c>
      <c r="H217" s="120"/>
      <c r="I217" s="120"/>
      <c r="J217" s="120"/>
    </row>
    <row r="218" spans="1:10" s="9" customFormat="1" ht="16.5" thickBot="1">
      <c r="A218" s="142" t="s">
        <v>329</v>
      </c>
      <c r="B218" s="143"/>
      <c r="C218" s="143"/>
      <c r="D218" s="144"/>
      <c r="E218" s="86">
        <f>E219+E220+E221+E222</f>
        <v>31217</v>
      </c>
      <c r="F218" s="86">
        <f>F219+F220+F221+F222</f>
        <v>51</v>
      </c>
      <c r="G218" s="47">
        <f>G219+G220+G221+G222</f>
        <v>31268</v>
      </c>
      <c r="H218" s="122"/>
      <c r="I218" s="122"/>
      <c r="J218" s="122"/>
    </row>
    <row r="219" spans="1:10" s="6" customFormat="1" ht="15">
      <c r="A219" s="70" t="s">
        <v>1092</v>
      </c>
      <c r="B219" s="67" t="s">
        <v>726</v>
      </c>
      <c r="C219" s="63" t="s">
        <v>793</v>
      </c>
      <c r="D219" s="75" t="s">
        <v>725</v>
      </c>
      <c r="E219" s="69">
        <v>4530</v>
      </c>
      <c r="F219" s="101">
        <v>0</v>
      </c>
      <c r="G219" s="69">
        <f>E219+F219</f>
        <v>4530</v>
      </c>
      <c r="H219" s="120"/>
      <c r="I219" s="120"/>
      <c r="J219" s="120"/>
    </row>
    <row r="220" spans="1:10" s="6" customFormat="1" ht="15">
      <c r="A220" s="38" t="s">
        <v>1094</v>
      </c>
      <c r="B220" s="24" t="s">
        <v>732</v>
      </c>
      <c r="C220" s="21" t="s">
        <v>793</v>
      </c>
      <c r="D220" s="22" t="s">
        <v>731</v>
      </c>
      <c r="E220" s="49">
        <v>7230</v>
      </c>
      <c r="F220" s="102">
        <v>0</v>
      </c>
      <c r="G220" s="49">
        <f>E220+F220</f>
        <v>7230</v>
      </c>
      <c r="H220" s="120"/>
      <c r="I220" s="120"/>
      <c r="J220" s="120"/>
    </row>
    <row r="221" spans="1:10" s="6" customFormat="1" ht="15">
      <c r="A221" s="38" t="s">
        <v>1095</v>
      </c>
      <c r="B221" s="24" t="s">
        <v>739</v>
      </c>
      <c r="C221" s="21" t="s">
        <v>737</v>
      </c>
      <c r="D221" s="22" t="s">
        <v>738</v>
      </c>
      <c r="E221" s="49">
        <v>10680</v>
      </c>
      <c r="F221" s="102">
        <v>51</v>
      </c>
      <c r="G221" s="49">
        <f>E221+F221</f>
        <v>10731</v>
      </c>
      <c r="H221" s="120"/>
      <c r="I221" s="120"/>
      <c r="J221" s="120"/>
    </row>
    <row r="222" spans="1:10" s="6" customFormat="1" ht="30.75" thickBot="1">
      <c r="A222" s="59" t="s">
        <v>1096</v>
      </c>
      <c r="B222" s="55" t="s">
        <v>736</v>
      </c>
      <c r="C222" s="54" t="s">
        <v>735</v>
      </c>
      <c r="D222" s="57" t="s">
        <v>656</v>
      </c>
      <c r="E222" s="58">
        <v>8777</v>
      </c>
      <c r="F222" s="103">
        <v>0</v>
      </c>
      <c r="G222" s="58">
        <f>E222+F222</f>
        <v>8777</v>
      </c>
      <c r="H222" s="120"/>
      <c r="I222" s="120"/>
      <c r="J222" s="120"/>
    </row>
    <row r="223" spans="1:10" s="9" customFormat="1" ht="16.5" thickBot="1">
      <c r="A223" s="142" t="s">
        <v>353</v>
      </c>
      <c r="B223" s="143"/>
      <c r="C223" s="143"/>
      <c r="D223" s="144"/>
      <c r="E223" s="86">
        <f>E224+E225+E226+E227+E228</f>
        <v>12506</v>
      </c>
      <c r="F223" s="86">
        <f>F224+F225+F226+F227+F228</f>
        <v>0</v>
      </c>
      <c r="G223" s="86">
        <f>G224+G225+G226+G227+G228</f>
        <v>12506</v>
      </c>
      <c r="H223" s="122"/>
      <c r="I223" s="122"/>
      <c r="J223" s="122"/>
    </row>
    <row r="224" spans="1:10" s="6" customFormat="1" ht="30">
      <c r="A224" s="70" t="s">
        <v>1093</v>
      </c>
      <c r="B224" s="67" t="s">
        <v>728</v>
      </c>
      <c r="C224" s="63" t="s">
        <v>793</v>
      </c>
      <c r="D224" s="75" t="s">
        <v>727</v>
      </c>
      <c r="E224" s="69">
        <v>2618</v>
      </c>
      <c r="F224" s="101">
        <v>0</v>
      </c>
      <c r="G224" s="69">
        <f>E224+F224</f>
        <v>2618</v>
      </c>
      <c r="H224" s="120"/>
      <c r="I224" s="120"/>
      <c r="J224" s="120"/>
    </row>
    <row r="225" spans="1:10" s="6" customFormat="1" ht="30">
      <c r="A225" s="38">
        <v>75024551</v>
      </c>
      <c r="B225" s="24" t="s">
        <v>730</v>
      </c>
      <c r="C225" s="21" t="s">
        <v>729</v>
      </c>
      <c r="D225" s="22" t="s">
        <v>718</v>
      </c>
      <c r="E225" s="49">
        <v>4012</v>
      </c>
      <c r="F225" s="102">
        <v>0</v>
      </c>
      <c r="G225" s="49">
        <f>E225+F225</f>
        <v>4012</v>
      </c>
      <c r="H225" s="120"/>
      <c r="I225" s="120"/>
      <c r="J225" s="120"/>
    </row>
    <row r="226" spans="1:10" s="6" customFormat="1" ht="15">
      <c r="A226" s="38" t="s">
        <v>1097</v>
      </c>
      <c r="B226" s="21" t="s">
        <v>740</v>
      </c>
      <c r="C226" s="21" t="s">
        <v>793</v>
      </c>
      <c r="D226" s="22" t="s">
        <v>741</v>
      </c>
      <c r="E226" s="49">
        <v>1888</v>
      </c>
      <c r="F226" s="102">
        <v>0</v>
      </c>
      <c r="G226" s="49">
        <f>E226+F226</f>
        <v>1888</v>
      </c>
      <c r="H226" s="120"/>
      <c r="I226" s="120"/>
      <c r="J226" s="120"/>
    </row>
    <row r="227" spans="1:10" s="6" customFormat="1" ht="15">
      <c r="A227" s="38" t="s">
        <v>1098</v>
      </c>
      <c r="B227" s="24" t="s">
        <v>743</v>
      </c>
      <c r="C227" s="21" t="s">
        <v>742</v>
      </c>
      <c r="D227" s="22" t="s">
        <v>723</v>
      </c>
      <c r="E227" s="49">
        <v>2523</v>
      </c>
      <c r="F227" s="102">
        <v>0</v>
      </c>
      <c r="G227" s="49">
        <f>E227+F227</f>
        <v>2523</v>
      </c>
      <c r="H227" s="120"/>
      <c r="I227" s="120"/>
      <c r="J227" s="120"/>
    </row>
    <row r="228" spans="1:10" s="6" customFormat="1" ht="30.75" thickBot="1">
      <c r="A228" s="59" t="s">
        <v>1099</v>
      </c>
      <c r="B228" s="55" t="s">
        <v>734</v>
      </c>
      <c r="C228" s="54" t="s">
        <v>733</v>
      </c>
      <c r="D228" s="57" t="s">
        <v>656</v>
      </c>
      <c r="E228" s="58">
        <v>1465</v>
      </c>
      <c r="F228" s="103">
        <v>0</v>
      </c>
      <c r="G228" s="58">
        <f>E228+F228</f>
        <v>1465</v>
      </c>
      <c r="H228" s="120"/>
      <c r="I228" s="120"/>
      <c r="J228" s="120"/>
    </row>
    <row r="229" spans="1:10" s="9" customFormat="1" ht="16.5" thickBot="1">
      <c r="A229" s="132" t="s">
        <v>333</v>
      </c>
      <c r="B229" s="133"/>
      <c r="C229" s="133"/>
      <c r="D229" s="134"/>
      <c r="E229" s="65">
        <f>E230</f>
        <v>5462</v>
      </c>
      <c r="F229" s="65">
        <f>F230</f>
        <v>0</v>
      </c>
      <c r="G229" s="65">
        <f>G230</f>
        <v>5462</v>
      </c>
      <c r="H229" s="122"/>
      <c r="I229" s="122"/>
      <c r="J229" s="122"/>
    </row>
    <row r="230" spans="1:10" s="6" customFormat="1" ht="30.75" thickBot="1">
      <c r="A230" s="39" t="s">
        <v>1100</v>
      </c>
      <c r="B230" s="34" t="s">
        <v>1133</v>
      </c>
      <c r="C230" s="34" t="s">
        <v>744</v>
      </c>
      <c r="D230" s="35" t="s">
        <v>656</v>
      </c>
      <c r="E230" s="51">
        <v>5462</v>
      </c>
      <c r="F230" s="51">
        <v>0</v>
      </c>
      <c r="G230" s="69">
        <f>E230+F230</f>
        <v>5462</v>
      </c>
      <c r="H230" s="120"/>
      <c r="I230" s="120"/>
      <c r="J230" s="120"/>
    </row>
    <row r="231" spans="1:10" s="9" customFormat="1" ht="16.5" thickBot="1">
      <c r="A231" s="149" t="s">
        <v>338</v>
      </c>
      <c r="B231" s="139"/>
      <c r="C231" s="139"/>
      <c r="D231" s="140"/>
      <c r="E231" s="47">
        <f>E232</f>
        <v>2630</v>
      </c>
      <c r="F231" s="47">
        <f>F232</f>
        <v>0</v>
      </c>
      <c r="G231" s="47">
        <f>G232</f>
        <v>2630</v>
      </c>
      <c r="H231" s="122"/>
      <c r="I231" s="122"/>
      <c r="J231" s="122"/>
    </row>
    <row r="232" spans="1:10" s="6" customFormat="1" ht="15.75" thickBot="1">
      <c r="A232" s="39">
        <v>44065701</v>
      </c>
      <c r="B232" s="31" t="s">
        <v>746</v>
      </c>
      <c r="C232" s="34" t="s">
        <v>745</v>
      </c>
      <c r="D232" s="35" t="s">
        <v>656</v>
      </c>
      <c r="E232" s="51">
        <v>2630</v>
      </c>
      <c r="F232" s="51">
        <v>0</v>
      </c>
      <c r="G232" s="69">
        <f>E232+F232</f>
        <v>2630</v>
      </c>
      <c r="H232" s="120"/>
      <c r="I232" s="120"/>
      <c r="J232" s="120"/>
    </row>
    <row r="233" spans="1:10" s="9" customFormat="1" ht="16.5" thickBot="1">
      <c r="A233" s="138" t="s">
        <v>330</v>
      </c>
      <c r="B233" s="139"/>
      <c r="C233" s="139"/>
      <c r="D233" s="140"/>
      <c r="E233" s="48">
        <f>E212+E218+E223+E229+E231</f>
        <v>63748</v>
      </c>
      <c r="F233" s="48">
        <f>F212+F218+F223+F229+F231</f>
        <v>51</v>
      </c>
      <c r="G233" s="48">
        <f>G212+G218+G223+G229+G231</f>
        <v>63799</v>
      </c>
      <c r="H233" s="122"/>
      <c r="I233" s="122"/>
      <c r="J233" s="122"/>
    </row>
    <row r="234" spans="1:7" s="10" customFormat="1" ht="16.5" customHeight="1" thickBot="1">
      <c r="A234" s="145" t="s">
        <v>341</v>
      </c>
      <c r="B234" s="146"/>
      <c r="C234" s="146"/>
      <c r="D234" s="146"/>
      <c r="E234" s="146"/>
      <c r="F234" s="147"/>
      <c r="G234" s="148"/>
    </row>
    <row r="235" spans="1:10" s="9" customFormat="1" ht="16.5" thickBot="1">
      <c r="A235" s="141" t="s">
        <v>328</v>
      </c>
      <c r="B235" s="130"/>
      <c r="C235" s="130"/>
      <c r="D235" s="131"/>
      <c r="E235" s="64">
        <f>E236+E237+E238</f>
        <v>16552</v>
      </c>
      <c r="F235" s="64">
        <f>F236+F237+F238</f>
        <v>0</v>
      </c>
      <c r="G235" s="64">
        <f>G236+G237+G238</f>
        <v>16552</v>
      </c>
      <c r="H235" s="122"/>
      <c r="I235" s="122"/>
      <c r="J235" s="122"/>
    </row>
    <row r="236" spans="1:10" s="6" customFormat="1" ht="15">
      <c r="A236" s="62">
        <v>71011889</v>
      </c>
      <c r="B236" s="63" t="s">
        <v>174</v>
      </c>
      <c r="C236" s="63" t="s">
        <v>793</v>
      </c>
      <c r="D236" s="75" t="s">
        <v>175</v>
      </c>
      <c r="E236" s="69">
        <v>1950</v>
      </c>
      <c r="F236" s="101">
        <v>0</v>
      </c>
      <c r="G236" s="69">
        <f>E236+F236</f>
        <v>1950</v>
      </c>
      <c r="H236" s="120"/>
      <c r="I236" s="120"/>
      <c r="J236" s="120"/>
    </row>
    <row r="237" spans="1:10" s="6" customFormat="1" ht="15">
      <c r="A237" s="25">
        <v>70998850</v>
      </c>
      <c r="B237" s="21" t="s">
        <v>180</v>
      </c>
      <c r="C237" s="21" t="s">
        <v>181</v>
      </c>
      <c r="D237" s="22" t="s">
        <v>682</v>
      </c>
      <c r="E237" s="49">
        <v>934</v>
      </c>
      <c r="F237" s="102">
        <v>0</v>
      </c>
      <c r="G237" s="49">
        <f>E237+F237</f>
        <v>934</v>
      </c>
      <c r="H237" s="120"/>
      <c r="I237" s="120"/>
      <c r="J237" s="120"/>
    </row>
    <row r="238" spans="1:10" s="6" customFormat="1" ht="15.75" thickBot="1">
      <c r="A238" s="53">
        <v>70995559</v>
      </c>
      <c r="B238" s="54" t="s">
        <v>177</v>
      </c>
      <c r="C238" s="54" t="s">
        <v>178</v>
      </c>
      <c r="D238" s="57" t="s">
        <v>173</v>
      </c>
      <c r="E238" s="58">
        <v>13668</v>
      </c>
      <c r="F238" s="103">
        <v>0</v>
      </c>
      <c r="G238" s="58">
        <f>E238+F238</f>
        <v>13668</v>
      </c>
      <c r="H238" s="120"/>
      <c r="I238" s="120"/>
      <c r="J238" s="120"/>
    </row>
    <row r="239" spans="1:10" s="9" customFormat="1" ht="16.5" thickBot="1">
      <c r="A239" s="156" t="s">
        <v>329</v>
      </c>
      <c r="B239" s="143"/>
      <c r="C239" s="143"/>
      <c r="D239" s="144"/>
      <c r="E239" s="86">
        <f>E240+E241+E242+E243+E244</f>
        <v>59712</v>
      </c>
      <c r="F239" s="86">
        <f>F240+F241+F242+F243+F244</f>
        <v>72</v>
      </c>
      <c r="G239" s="86">
        <f>G240+G241+G242+G243+G244</f>
        <v>59784</v>
      </c>
      <c r="H239" s="122"/>
      <c r="I239" s="122"/>
      <c r="J239" s="122"/>
    </row>
    <row r="240" spans="1:10" s="6" customFormat="1" ht="15">
      <c r="A240" s="62">
        <v>70882568</v>
      </c>
      <c r="B240" s="67" t="s">
        <v>186</v>
      </c>
      <c r="C240" s="63" t="s">
        <v>793</v>
      </c>
      <c r="D240" s="75" t="s">
        <v>185</v>
      </c>
      <c r="E240" s="69">
        <v>9020</v>
      </c>
      <c r="F240" s="101">
        <v>0</v>
      </c>
      <c r="G240" s="69">
        <f>E240+F240</f>
        <v>9020</v>
      </c>
      <c r="H240" s="120"/>
      <c r="I240" s="120"/>
      <c r="J240" s="120"/>
    </row>
    <row r="241" spans="1:10" s="6" customFormat="1" ht="15">
      <c r="A241" s="25">
        <v>75021412</v>
      </c>
      <c r="B241" s="24" t="s">
        <v>201</v>
      </c>
      <c r="C241" s="21" t="s">
        <v>793</v>
      </c>
      <c r="D241" s="22" t="s">
        <v>200</v>
      </c>
      <c r="E241" s="49">
        <v>5940</v>
      </c>
      <c r="F241" s="102">
        <v>0</v>
      </c>
      <c r="G241" s="49">
        <f>E241+F241</f>
        <v>5940</v>
      </c>
      <c r="H241" s="120"/>
      <c r="I241" s="120"/>
      <c r="J241" s="120"/>
    </row>
    <row r="242" spans="1:10" s="6" customFormat="1" ht="15">
      <c r="A242" s="25">
        <v>70940487</v>
      </c>
      <c r="B242" s="24" t="s">
        <v>183</v>
      </c>
      <c r="C242" s="21" t="s">
        <v>793</v>
      </c>
      <c r="D242" s="22" t="s">
        <v>182</v>
      </c>
      <c r="E242" s="49">
        <v>7817</v>
      </c>
      <c r="F242" s="102">
        <v>0</v>
      </c>
      <c r="G242" s="49">
        <f>E242+F242</f>
        <v>7817</v>
      </c>
      <c r="H242" s="120"/>
      <c r="I242" s="120"/>
      <c r="J242" s="120"/>
    </row>
    <row r="243" spans="1:10" s="6" customFormat="1" ht="30">
      <c r="A243" s="25">
        <v>60574674</v>
      </c>
      <c r="B243" s="24" t="s">
        <v>190</v>
      </c>
      <c r="C243" s="21" t="s">
        <v>189</v>
      </c>
      <c r="D243" s="22" t="s">
        <v>173</v>
      </c>
      <c r="E243" s="49">
        <v>17315</v>
      </c>
      <c r="F243" s="102">
        <v>34</v>
      </c>
      <c r="G243" s="49">
        <f>E243+F243</f>
        <v>17349</v>
      </c>
      <c r="H243" s="120"/>
      <c r="I243" s="120"/>
      <c r="J243" s="120"/>
    </row>
    <row r="244" spans="1:10" s="6" customFormat="1" ht="30.75" thickBot="1">
      <c r="A244" s="53">
        <v>70284725</v>
      </c>
      <c r="B244" s="55" t="s">
        <v>188</v>
      </c>
      <c r="C244" s="54" t="s">
        <v>187</v>
      </c>
      <c r="D244" s="57" t="s">
        <v>173</v>
      </c>
      <c r="E244" s="58">
        <v>19620</v>
      </c>
      <c r="F244" s="103">
        <v>38</v>
      </c>
      <c r="G244" s="58">
        <f>E244+F244</f>
        <v>19658</v>
      </c>
      <c r="H244" s="120"/>
      <c r="I244" s="120"/>
      <c r="J244" s="120"/>
    </row>
    <row r="245" spans="1:10" s="9" customFormat="1" ht="16.5" thickBot="1">
      <c r="A245" s="142" t="s">
        <v>353</v>
      </c>
      <c r="B245" s="143"/>
      <c r="C245" s="143"/>
      <c r="D245" s="144"/>
      <c r="E245" s="86">
        <f>E246+E247+E248+E249+E250+E251+E252+E253+E254</f>
        <v>23320</v>
      </c>
      <c r="F245" s="86">
        <f>F246+F247+F248+F249+F250+F251+F252+F253+F254</f>
        <v>0</v>
      </c>
      <c r="G245" s="86">
        <f>G246+G247+G248+G249+G250+G251+G252+G253+G254</f>
        <v>23320</v>
      </c>
      <c r="H245" s="122"/>
      <c r="I245" s="122"/>
      <c r="J245" s="122"/>
    </row>
    <row r="246" spans="1:10" s="6" customFormat="1" ht="30">
      <c r="A246" s="62">
        <v>70990263</v>
      </c>
      <c r="B246" s="67" t="s">
        <v>184</v>
      </c>
      <c r="C246" s="63" t="s">
        <v>793</v>
      </c>
      <c r="D246" s="75" t="s">
        <v>684</v>
      </c>
      <c r="E246" s="69">
        <v>2295</v>
      </c>
      <c r="F246" s="101">
        <v>0</v>
      </c>
      <c r="G246" s="69">
        <f aca="true" t="shared" si="11" ref="G246:G254">E246+F246</f>
        <v>2295</v>
      </c>
      <c r="H246" s="120"/>
      <c r="I246" s="120"/>
      <c r="J246" s="120"/>
    </row>
    <row r="247" spans="1:10" s="6" customFormat="1" ht="30">
      <c r="A247" s="25">
        <v>75021421</v>
      </c>
      <c r="B247" s="24" t="s">
        <v>197</v>
      </c>
      <c r="C247" s="21" t="s">
        <v>196</v>
      </c>
      <c r="D247" s="22" t="s">
        <v>686</v>
      </c>
      <c r="E247" s="49">
        <v>2641</v>
      </c>
      <c r="F247" s="102">
        <v>0</v>
      </c>
      <c r="G247" s="49">
        <f t="shared" si="11"/>
        <v>2641</v>
      </c>
      <c r="H247" s="120"/>
      <c r="I247" s="120"/>
      <c r="J247" s="120"/>
    </row>
    <row r="248" spans="1:10" s="76" customFormat="1" ht="15.75" thickBot="1">
      <c r="A248" s="25">
        <v>70981736</v>
      </c>
      <c r="B248" s="24" t="s">
        <v>203</v>
      </c>
      <c r="C248" s="21" t="s">
        <v>202</v>
      </c>
      <c r="D248" s="22" t="s">
        <v>685</v>
      </c>
      <c r="E248" s="49">
        <v>2332</v>
      </c>
      <c r="F248" s="102">
        <v>0</v>
      </c>
      <c r="G248" s="49">
        <f t="shared" si="11"/>
        <v>2332</v>
      </c>
      <c r="H248" s="120"/>
      <c r="I248" s="120"/>
      <c r="J248" s="120"/>
    </row>
    <row r="249" spans="1:10" s="6" customFormat="1" ht="30">
      <c r="A249" s="25">
        <v>75020408</v>
      </c>
      <c r="B249" s="24" t="s">
        <v>192</v>
      </c>
      <c r="C249" s="21" t="s">
        <v>191</v>
      </c>
      <c r="D249" s="22" t="s">
        <v>686</v>
      </c>
      <c r="E249" s="49">
        <v>3559</v>
      </c>
      <c r="F249" s="102">
        <v>0</v>
      </c>
      <c r="G249" s="49">
        <f t="shared" si="11"/>
        <v>3559</v>
      </c>
      <c r="H249" s="120"/>
      <c r="I249" s="120"/>
      <c r="J249" s="120"/>
    </row>
    <row r="250" spans="1:10" s="76" customFormat="1" ht="30.75" thickBot="1">
      <c r="A250" s="25">
        <v>75020025</v>
      </c>
      <c r="B250" s="24" t="s">
        <v>1111</v>
      </c>
      <c r="C250" s="21" t="s">
        <v>793</v>
      </c>
      <c r="D250" s="22" t="s">
        <v>199</v>
      </c>
      <c r="E250" s="49">
        <v>2767</v>
      </c>
      <c r="F250" s="102">
        <v>0</v>
      </c>
      <c r="G250" s="49">
        <f t="shared" si="11"/>
        <v>2767</v>
      </c>
      <c r="H250" s="120"/>
      <c r="I250" s="120"/>
      <c r="J250" s="120"/>
    </row>
    <row r="251" spans="1:10" s="6" customFormat="1" ht="30">
      <c r="A251" s="25">
        <v>75023881</v>
      </c>
      <c r="B251" s="21" t="s">
        <v>193</v>
      </c>
      <c r="C251" s="21" t="s">
        <v>176</v>
      </c>
      <c r="D251" s="22" t="s">
        <v>683</v>
      </c>
      <c r="E251" s="49">
        <v>2845</v>
      </c>
      <c r="F251" s="102">
        <v>0</v>
      </c>
      <c r="G251" s="49">
        <f t="shared" si="11"/>
        <v>2845</v>
      </c>
      <c r="H251" s="120"/>
      <c r="I251" s="120"/>
      <c r="J251" s="120"/>
    </row>
    <row r="252" spans="1:10" s="6" customFormat="1" ht="15">
      <c r="A252" s="25">
        <v>70869006</v>
      </c>
      <c r="B252" s="24" t="s">
        <v>1110</v>
      </c>
      <c r="C252" s="21" t="s">
        <v>179</v>
      </c>
      <c r="D252" s="22" t="s">
        <v>687</v>
      </c>
      <c r="E252" s="49">
        <v>2873</v>
      </c>
      <c r="F252" s="102">
        <v>0</v>
      </c>
      <c r="G252" s="49">
        <f t="shared" si="11"/>
        <v>2873</v>
      </c>
      <c r="H252" s="120"/>
      <c r="I252" s="120"/>
      <c r="J252" s="120"/>
    </row>
    <row r="253" spans="1:10" s="6" customFormat="1" ht="30">
      <c r="A253" s="25">
        <v>75024055</v>
      </c>
      <c r="B253" s="24" t="s">
        <v>205</v>
      </c>
      <c r="C253" s="21" t="s">
        <v>793</v>
      </c>
      <c r="D253" s="22" t="s">
        <v>204</v>
      </c>
      <c r="E253" s="49">
        <v>2153</v>
      </c>
      <c r="F253" s="102">
        <v>0</v>
      </c>
      <c r="G253" s="49">
        <f t="shared" si="11"/>
        <v>2153</v>
      </c>
      <c r="H253" s="120"/>
      <c r="I253" s="120"/>
      <c r="J253" s="120"/>
    </row>
    <row r="254" spans="1:10" s="6" customFormat="1" ht="30.75" thickBot="1">
      <c r="A254" s="53">
        <v>70993084</v>
      </c>
      <c r="B254" s="55" t="s">
        <v>195</v>
      </c>
      <c r="C254" s="54" t="s">
        <v>194</v>
      </c>
      <c r="D254" s="57" t="s">
        <v>686</v>
      </c>
      <c r="E254" s="58">
        <v>1855</v>
      </c>
      <c r="F254" s="103">
        <v>0</v>
      </c>
      <c r="G254" s="58">
        <f t="shared" si="11"/>
        <v>1855</v>
      </c>
      <c r="H254" s="120"/>
      <c r="I254" s="120"/>
      <c r="J254" s="120"/>
    </row>
    <row r="255" spans="1:10" s="9" customFormat="1" ht="16.5" thickBot="1">
      <c r="A255" s="132" t="s">
        <v>333</v>
      </c>
      <c r="B255" s="133"/>
      <c r="C255" s="133"/>
      <c r="D255" s="134"/>
      <c r="E255" s="65">
        <f>E256</f>
        <v>8019</v>
      </c>
      <c r="F255" s="65">
        <f>F256</f>
        <v>0</v>
      </c>
      <c r="G255" s="65">
        <f>G256</f>
        <v>8019</v>
      </c>
      <c r="H255" s="122"/>
      <c r="I255" s="122"/>
      <c r="J255" s="122"/>
    </row>
    <row r="256" spans="1:10" s="6" customFormat="1" ht="30.75" thickBot="1">
      <c r="A256" s="30">
        <v>70282439</v>
      </c>
      <c r="B256" s="34" t="s">
        <v>206</v>
      </c>
      <c r="C256" s="34" t="s">
        <v>207</v>
      </c>
      <c r="D256" s="35" t="s">
        <v>173</v>
      </c>
      <c r="E256" s="51">
        <v>8019</v>
      </c>
      <c r="F256" s="51">
        <v>0</v>
      </c>
      <c r="G256" s="69">
        <f>E256+F256</f>
        <v>8019</v>
      </c>
      <c r="H256" s="120"/>
      <c r="I256" s="120"/>
      <c r="J256" s="120"/>
    </row>
    <row r="257" spans="1:10" s="9" customFormat="1" ht="16.5" thickBot="1">
      <c r="A257" s="149" t="s">
        <v>338</v>
      </c>
      <c r="B257" s="139"/>
      <c r="C257" s="139"/>
      <c r="D257" s="140"/>
      <c r="E257" s="47">
        <f>E258</f>
        <v>1593</v>
      </c>
      <c r="F257" s="47">
        <f>F258</f>
        <v>0</v>
      </c>
      <c r="G257" s="47">
        <f>G258</f>
        <v>1593</v>
      </c>
      <c r="H257" s="122"/>
      <c r="I257" s="122"/>
      <c r="J257" s="122"/>
    </row>
    <row r="258" spans="1:10" s="6" customFormat="1" ht="15.75" thickBot="1">
      <c r="A258" s="30">
        <v>70927880</v>
      </c>
      <c r="B258" s="34" t="s">
        <v>171</v>
      </c>
      <c r="C258" s="34" t="s">
        <v>172</v>
      </c>
      <c r="D258" s="35" t="s">
        <v>173</v>
      </c>
      <c r="E258" s="52">
        <v>1593</v>
      </c>
      <c r="F258" s="52">
        <v>0</v>
      </c>
      <c r="G258" s="69">
        <f>E258+F258</f>
        <v>1593</v>
      </c>
      <c r="H258" s="120"/>
      <c r="I258" s="120"/>
      <c r="J258" s="120"/>
    </row>
    <row r="259" spans="1:10" s="9" customFormat="1" ht="16.5" thickBot="1">
      <c r="A259" s="138" t="s">
        <v>330</v>
      </c>
      <c r="B259" s="139"/>
      <c r="C259" s="139"/>
      <c r="D259" s="140"/>
      <c r="E259" s="48">
        <f>E235+E239+E245+E255+E257</f>
        <v>109196</v>
      </c>
      <c r="F259" s="48">
        <f>F235+F239+F245+F255+F257</f>
        <v>72</v>
      </c>
      <c r="G259" s="48">
        <f>G235+G239+G245+G255+G257</f>
        <v>109268</v>
      </c>
      <c r="H259" s="122"/>
      <c r="I259" s="122"/>
      <c r="J259" s="122"/>
    </row>
    <row r="260" spans="1:7" s="10" customFormat="1" ht="16.5" customHeight="1" thickBot="1">
      <c r="A260" s="145" t="s">
        <v>342</v>
      </c>
      <c r="B260" s="146"/>
      <c r="C260" s="146"/>
      <c r="D260" s="146"/>
      <c r="E260" s="146"/>
      <c r="F260" s="147"/>
      <c r="G260" s="148"/>
    </row>
    <row r="261" spans="1:10" s="9" customFormat="1" ht="16.5" thickBot="1">
      <c r="A261" s="141" t="s">
        <v>328</v>
      </c>
      <c r="B261" s="130"/>
      <c r="C261" s="130"/>
      <c r="D261" s="131"/>
      <c r="E261" s="64">
        <f>E262+E263+E264+E265</f>
        <v>9780</v>
      </c>
      <c r="F261" s="64">
        <f>F262+F263+F264+F265</f>
        <v>0</v>
      </c>
      <c r="G261" s="64">
        <f>G262+G263+G264+G265</f>
        <v>9780</v>
      </c>
      <c r="H261" s="122"/>
      <c r="I261" s="122"/>
      <c r="J261" s="122"/>
    </row>
    <row r="262" spans="1:10" s="6" customFormat="1" ht="15">
      <c r="A262" s="62">
        <v>70984336</v>
      </c>
      <c r="B262" s="63" t="s">
        <v>57</v>
      </c>
      <c r="C262" s="63" t="s">
        <v>793</v>
      </c>
      <c r="D262" s="75" t="s">
        <v>60</v>
      </c>
      <c r="E262" s="69">
        <v>1007</v>
      </c>
      <c r="F262" s="101">
        <v>0</v>
      </c>
      <c r="G262" s="69">
        <f>E262+F262</f>
        <v>1007</v>
      </c>
      <c r="H262" s="120"/>
      <c r="I262" s="120"/>
      <c r="J262" s="120"/>
    </row>
    <row r="263" spans="1:10" s="6" customFormat="1" ht="15">
      <c r="A263" s="25">
        <v>75000687</v>
      </c>
      <c r="B263" s="21" t="s">
        <v>61</v>
      </c>
      <c r="C263" s="21" t="s">
        <v>62</v>
      </c>
      <c r="D263" s="22" t="s">
        <v>52</v>
      </c>
      <c r="E263" s="49">
        <v>3569</v>
      </c>
      <c r="F263" s="102">
        <v>0</v>
      </c>
      <c r="G263" s="49">
        <f>E263+F263</f>
        <v>3569</v>
      </c>
      <c r="H263" s="120"/>
      <c r="I263" s="120"/>
      <c r="J263" s="120"/>
    </row>
    <row r="264" spans="1:10" s="6" customFormat="1" ht="30">
      <c r="A264" s="25">
        <v>75000571</v>
      </c>
      <c r="B264" s="21" t="s">
        <v>65</v>
      </c>
      <c r="C264" s="21" t="s">
        <v>66</v>
      </c>
      <c r="D264" s="22" t="s">
        <v>52</v>
      </c>
      <c r="E264" s="49">
        <v>4379</v>
      </c>
      <c r="F264" s="102">
        <v>0</v>
      </c>
      <c r="G264" s="49">
        <f>E264+F264</f>
        <v>4379</v>
      </c>
      <c r="H264" s="120"/>
      <c r="I264" s="120"/>
      <c r="J264" s="120"/>
    </row>
    <row r="265" spans="1:10" s="6" customFormat="1" ht="15.75" thickBot="1">
      <c r="A265" s="53">
        <v>75001381</v>
      </c>
      <c r="B265" s="54" t="s">
        <v>63</v>
      </c>
      <c r="C265" s="54" t="s">
        <v>793</v>
      </c>
      <c r="D265" s="57" t="s">
        <v>64</v>
      </c>
      <c r="E265" s="58">
        <v>825</v>
      </c>
      <c r="F265" s="103">
        <v>0</v>
      </c>
      <c r="G265" s="58">
        <f>E265+F265</f>
        <v>825</v>
      </c>
      <c r="H265" s="120"/>
      <c r="I265" s="120"/>
      <c r="J265" s="120"/>
    </row>
    <row r="266" spans="1:10" s="9" customFormat="1" ht="16.5" thickBot="1">
      <c r="A266" s="142" t="s">
        <v>329</v>
      </c>
      <c r="B266" s="143"/>
      <c r="C266" s="143"/>
      <c r="D266" s="144"/>
      <c r="E266" s="86">
        <f>E267+E268+E269</f>
        <v>30706</v>
      </c>
      <c r="F266" s="86">
        <f>F267+F268+F269</f>
        <v>0</v>
      </c>
      <c r="G266" s="86">
        <f>G267+G268+G269</f>
        <v>30706</v>
      </c>
      <c r="H266" s="122"/>
      <c r="I266" s="122"/>
      <c r="J266" s="122"/>
    </row>
    <row r="267" spans="1:10" s="6" customFormat="1" ht="15">
      <c r="A267" s="62">
        <v>70983780</v>
      </c>
      <c r="B267" s="67" t="s">
        <v>69</v>
      </c>
      <c r="C267" s="63" t="s">
        <v>67</v>
      </c>
      <c r="D267" s="75" t="s">
        <v>68</v>
      </c>
      <c r="E267" s="69">
        <v>7669</v>
      </c>
      <c r="F267" s="101">
        <v>0</v>
      </c>
      <c r="G267" s="69">
        <f>E267+F267</f>
        <v>7669</v>
      </c>
      <c r="H267" s="120"/>
      <c r="I267" s="120"/>
      <c r="J267" s="120"/>
    </row>
    <row r="268" spans="1:10" s="6" customFormat="1" ht="15">
      <c r="A268" s="25">
        <v>75000474</v>
      </c>
      <c r="B268" s="21" t="s">
        <v>72</v>
      </c>
      <c r="C268" s="21" t="s">
        <v>73</v>
      </c>
      <c r="D268" s="22" t="s">
        <v>52</v>
      </c>
      <c r="E268" s="49">
        <v>9129</v>
      </c>
      <c r="F268" s="102">
        <v>0</v>
      </c>
      <c r="G268" s="49">
        <f>E268+F268</f>
        <v>9129</v>
      </c>
      <c r="H268" s="120"/>
      <c r="I268" s="120"/>
      <c r="J268" s="120"/>
    </row>
    <row r="269" spans="1:10" s="6" customFormat="1" ht="15.75" thickBot="1">
      <c r="A269" s="53">
        <v>75000482</v>
      </c>
      <c r="B269" s="54" t="s">
        <v>74</v>
      </c>
      <c r="C269" s="54" t="s">
        <v>75</v>
      </c>
      <c r="D269" s="57" t="s">
        <v>52</v>
      </c>
      <c r="E269" s="58">
        <v>13908</v>
      </c>
      <c r="F269" s="103">
        <v>0</v>
      </c>
      <c r="G269" s="58">
        <f>E269+F269</f>
        <v>13908</v>
      </c>
      <c r="H269" s="120"/>
      <c r="I269" s="120"/>
      <c r="J269" s="120"/>
    </row>
    <row r="270" spans="1:10" s="9" customFormat="1" ht="16.5" thickBot="1">
      <c r="A270" s="154" t="s">
        <v>353</v>
      </c>
      <c r="B270" s="155"/>
      <c r="C270" s="155"/>
      <c r="D270" s="155"/>
      <c r="E270" s="65">
        <f>E271</f>
        <v>3132</v>
      </c>
      <c r="F270" s="65">
        <f>F271</f>
        <v>0</v>
      </c>
      <c r="G270" s="65">
        <f>G271</f>
        <v>3132</v>
      </c>
      <c r="H270" s="122"/>
      <c r="I270" s="122"/>
      <c r="J270" s="122"/>
    </row>
    <row r="271" spans="1:10" s="6" customFormat="1" ht="15.75" thickBot="1">
      <c r="A271" s="30">
        <v>71001271</v>
      </c>
      <c r="B271" s="31" t="s">
        <v>71</v>
      </c>
      <c r="C271" s="34" t="s">
        <v>793</v>
      </c>
      <c r="D271" s="35" t="s">
        <v>70</v>
      </c>
      <c r="E271" s="51">
        <v>3132</v>
      </c>
      <c r="F271" s="51">
        <v>0</v>
      </c>
      <c r="G271" s="69">
        <f>E271+F271</f>
        <v>3132</v>
      </c>
      <c r="H271" s="120"/>
      <c r="I271" s="120"/>
      <c r="J271" s="120"/>
    </row>
    <row r="272" spans="1:10" s="9" customFormat="1" ht="16.5" thickBot="1">
      <c r="A272" s="149" t="s">
        <v>335</v>
      </c>
      <c r="B272" s="139"/>
      <c r="C272" s="139"/>
      <c r="D272" s="140"/>
      <c r="E272" s="47">
        <f>E273</f>
        <v>2640</v>
      </c>
      <c r="F272" s="47">
        <f>F273</f>
        <v>0</v>
      </c>
      <c r="G272" s="47">
        <f>G273</f>
        <v>2640</v>
      </c>
      <c r="H272" s="122"/>
      <c r="I272" s="122"/>
      <c r="J272" s="122"/>
    </row>
    <row r="273" spans="1:10" s="6" customFormat="1" ht="15.75" thickBot="1">
      <c r="A273" s="30">
        <v>75000679</v>
      </c>
      <c r="B273" s="34" t="s">
        <v>55</v>
      </c>
      <c r="C273" s="34" t="s">
        <v>56</v>
      </c>
      <c r="D273" s="35" t="s">
        <v>52</v>
      </c>
      <c r="E273" s="51">
        <v>2640</v>
      </c>
      <c r="F273" s="51">
        <v>0</v>
      </c>
      <c r="G273" s="69">
        <f>E273+F273</f>
        <v>2640</v>
      </c>
      <c r="H273" s="120"/>
      <c r="I273" s="120"/>
      <c r="J273" s="120"/>
    </row>
    <row r="274" spans="1:10" s="9" customFormat="1" ht="16.5" thickBot="1">
      <c r="A274" s="149" t="s">
        <v>333</v>
      </c>
      <c r="B274" s="139"/>
      <c r="C274" s="139"/>
      <c r="D274" s="140"/>
      <c r="E274" s="47">
        <f>E275</f>
        <v>3385</v>
      </c>
      <c r="F274" s="47">
        <f>F275</f>
        <v>0</v>
      </c>
      <c r="G274" s="47">
        <f>G275</f>
        <v>3385</v>
      </c>
      <c r="H274" s="122"/>
      <c r="I274" s="122"/>
      <c r="J274" s="122"/>
    </row>
    <row r="275" spans="1:10" s="6" customFormat="1" ht="15.75" thickBot="1">
      <c r="A275" s="36">
        <v>72088087</v>
      </c>
      <c r="B275" s="34" t="s">
        <v>863</v>
      </c>
      <c r="C275" s="34" t="s">
        <v>864</v>
      </c>
      <c r="D275" s="35" t="s">
        <v>52</v>
      </c>
      <c r="E275" s="51">
        <v>3385</v>
      </c>
      <c r="F275" s="51">
        <v>0</v>
      </c>
      <c r="G275" s="69">
        <f>E275+F275</f>
        <v>3385</v>
      </c>
      <c r="H275" s="120"/>
      <c r="I275" s="120"/>
      <c r="J275" s="120"/>
    </row>
    <row r="276" spans="1:10" s="9" customFormat="1" ht="16.5" thickBot="1">
      <c r="A276" s="138" t="s">
        <v>330</v>
      </c>
      <c r="B276" s="139"/>
      <c r="C276" s="139"/>
      <c r="D276" s="140"/>
      <c r="E276" s="48">
        <f>E261+E266+E270+E272+E274</f>
        <v>49643</v>
      </c>
      <c r="F276" s="48">
        <f>F261+F266+F270+F272+F274</f>
        <v>0</v>
      </c>
      <c r="G276" s="48">
        <f>G261+G266+G270+G272+G274</f>
        <v>49643</v>
      </c>
      <c r="H276" s="122"/>
      <c r="I276" s="122"/>
      <c r="J276" s="122"/>
    </row>
    <row r="277" spans="1:7" s="10" customFormat="1" ht="16.5" customHeight="1" thickBot="1">
      <c r="A277" s="145" t="s">
        <v>343</v>
      </c>
      <c r="B277" s="146"/>
      <c r="C277" s="146"/>
      <c r="D277" s="146"/>
      <c r="E277" s="146"/>
      <c r="F277" s="147"/>
      <c r="G277" s="148"/>
    </row>
    <row r="278" spans="1:10" s="9" customFormat="1" ht="16.5" thickBot="1">
      <c r="A278" s="141" t="s">
        <v>328</v>
      </c>
      <c r="B278" s="130"/>
      <c r="C278" s="130"/>
      <c r="D278" s="131"/>
      <c r="E278" s="64">
        <f>E279+E280+E281+E282+E283+E284+E285+E286+E287+E288+E289+E290</f>
        <v>46497</v>
      </c>
      <c r="F278" s="64">
        <f>F279+F280+F281+F282+F283+F284+F285+F286+F287+F288+F289+F290</f>
        <v>-58</v>
      </c>
      <c r="G278" s="64">
        <f>G279+G280+G281+G282+G283+G284+G285+G286+G287+G288+G289+G290</f>
        <v>46439</v>
      </c>
      <c r="H278" s="122"/>
      <c r="I278" s="122"/>
      <c r="J278" s="122"/>
    </row>
    <row r="279" spans="1:10" s="6" customFormat="1" ht="15">
      <c r="A279" s="62">
        <v>75000962</v>
      </c>
      <c r="B279" s="63" t="s">
        <v>103</v>
      </c>
      <c r="C279" s="63" t="s">
        <v>793</v>
      </c>
      <c r="D279" s="63" t="s">
        <v>104</v>
      </c>
      <c r="E279" s="97">
        <v>1473</v>
      </c>
      <c r="F279" s="105">
        <v>0</v>
      </c>
      <c r="G279" s="69">
        <f aca="true" t="shared" si="12" ref="G279:G290">E279+F279</f>
        <v>1473</v>
      </c>
      <c r="H279" s="120"/>
      <c r="I279" s="120"/>
      <c r="J279" s="120"/>
    </row>
    <row r="280" spans="1:10" s="6" customFormat="1" ht="15">
      <c r="A280" s="25">
        <v>70998469</v>
      </c>
      <c r="B280" s="21" t="s">
        <v>999</v>
      </c>
      <c r="C280" s="21" t="s">
        <v>793</v>
      </c>
      <c r="D280" s="21" t="s">
        <v>117</v>
      </c>
      <c r="E280" s="95">
        <v>970</v>
      </c>
      <c r="F280" s="106">
        <v>0</v>
      </c>
      <c r="G280" s="49">
        <f t="shared" si="12"/>
        <v>970</v>
      </c>
      <c r="H280" s="120"/>
      <c r="I280" s="120"/>
      <c r="J280" s="120"/>
    </row>
    <row r="281" spans="1:10" s="6" customFormat="1" ht="15">
      <c r="A281" s="25">
        <v>75000300</v>
      </c>
      <c r="B281" s="21" t="s">
        <v>105</v>
      </c>
      <c r="C281" s="21" t="s">
        <v>106</v>
      </c>
      <c r="D281" s="21" t="s">
        <v>107</v>
      </c>
      <c r="E281" s="95">
        <v>2660</v>
      </c>
      <c r="F281" s="106">
        <v>0</v>
      </c>
      <c r="G281" s="49">
        <f t="shared" si="12"/>
        <v>2660</v>
      </c>
      <c r="H281" s="120"/>
      <c r="I281" s="120"/>
      <c r="J281" s="120"/>
    </row>
    <row r="282" spans="1:10" s="6" customFormat="1" ht="15">
      <c r="A282" s="25">
        <v>70998990</v>
      </c>
      <c r="B282" s="21" t="s">
        <v>113</v>
      </c>
      <c r="C282" s="21" t="s">
        <v>793</v>
      </c>
      <c r="D282" s="21" t="s">
        <v>114</v>
      </c>
      <c r="E282" s="95">
        <v>1157</v>
      </c>
      <c r="F282" s="106">
        <v>0</v>
      </c>
      <c r="G282" s="49">
        <f t="shared" si="12"/>
        <v>1157</v>
      </c>
      <c r="H282" s="120"/>
      <c r="I282" s="120"/>
      <c r="J282" s="120"/>
    </row>
    <row r="283" spans="1:10" s="6" customFormat="1" ht="15">
      <c r="A283" s="25">
        <v>75000911</v>
      </c>
      <c r="B283" s="21" t="s">
        <v>115</v>
      </c>
      <c r="C283" s="21" t="s">
        <v>793</v>
      </c>
      <c r="D283" s="21" t="s">
        <v>116</v>
      </c>
      <c r="E283" s="95">
        <v>702</v>
      </c>
      <c r="F283" s="106">
        <v>-58</v>
      </c>
      <c r="G283" s="49">
        <f t="shared" si="12"/>
        <v>644</v>
      </c>
      <c r="H283" s="120"/>
      <c r="I283" s="120"/>
      <c r="J283" s="120"/>
    </row>
    <row r="284" spans="1:10" s="6" customFormat="1" ht="15">
      <c r="A284" s="25">
        <v>75000342</v>
      </c>
      <c r="B284" s="21" t="s">
        <v>118</v>
      </c>
      <c r="C284" s="21" t="s">
        <v>793</v>
      </c>
      <c r="D284" s="21" t="s">
        <v>119</v>
      </c>
      <c r="E284" s="95">
        <v>1773</v>
      </c>
      <c r="F284" s="106">
        <v>0</v>
      </c>
      <c r="G284" s="49">
        <f t="shared" si="12"/>
        <v>1773</v>
      </c>
      <c r="H284" s="120"/>
      <c r="I284" s="120"/>
      <c r="J284" s="120"/>
    </row>
    <row r="285" spans="1:10" s="6" customFormat="1" ht="15">
      <c r="A285" s="25">
        <v>70992681</v>
      </c>
      <c r="B285" s="21" t="s">
        <v>120</v>
      </c>
      <c r="C285" s="21" t="s">
        <v>121</v>
      </c>
      <c r="D285" s="21" t="s">
        <v>54</v>
      </c>
      <c r="E285" s="95">
        <v>24431</v>
      </c>
      <c r="F285" s="106">
        <v>0</v>
      </c>
      <c r="G285" s="49">
        <f t="shared" si="12"/>
        <v>24431</v>
      </c>
      <c r="H285" s="120"/>
      <c r="I285" s="120"/>
      <c r="J285" s="120"/>
    </row>
    <row r="286" spans="1:10" s="6" customFormat="1" ht="30">
      <c r="A286" s="25">
        <v>70985014</v>
      </c>
      <c r="B286" s="21" t="s">
        <v>124</v>
      </c>
      <c r="C286" s="21" t="s">
        <v>125</v>
      </c>
      <c r="D286" s="21" t="s">
        <v>126</v>
      </c>
      <c r="E286" s="95">
        <v>3621</v>
      </c>
      <c r="F286" s="106">
        <v>0</v>
      </c>
      <c r="G286" s="49">
        <f t="shared" si="12"/>
        <v>3621</v>
      </c>
      <c r="H286" s="120"/>
      <c r="I286" s="120"/>
      <c r="J286" s="120"/>
    </row>
    <row r="287" spans="1:10" s="6" customFormat="1" ht="15">
      <c r="A287" s="25">
        <v>70988854</v>
      </c>
      <c r="B287" s="21" t="s">
        <v>108</v>
      </c>
      <c r="C287" s="21" t="s">
        <v>109</v>
      </c>
      <c r="D287" s="21" t="s">
        <v>688</v>
      </c>
      <c r="E287" s="95">
        <v>618</v>
      </c>
      <c r="F287" s="106">
        <v>0</v>
      </c>
      <c r="G287" s="49">
        <f t="shared" si="12"/>
        <v>618</v>
      </c>
      <c r="H287" s="120"/>
      <c r="I287" s="120"/>
      <c r="J287" s="120"/>
    </row>
    <row r="288" spans="1:10" s="6" customFormat="1" ht="30">
      <c r="A288" s="25">
        <v>49029631</v>
      </c>
      <c r="B288" s="21" t="s">
        <v>110</v>
      </c>
      <c r="C288" s="21" t="s">
        <v>111</v>
      </c>
      <c r="D288" s="21" t="s">
        <v>112</v>
      </c>
      <c r="E288" s="95">
        <v>7524</v>
      </c>
      <c r="F288" s="106">
        <v>0</v>
      </c>
      <c r="G288" s="49">
        <f t="shared" si="12"/>
        <v>7524</v>
      </c>
      <c r="H288" s="120"/>
      <c r="I288" s="120"/>
      <c r="J288" s="120"/>
    </row>
    <row r="289" spans="1:10" s="6" customFormat="1" ht="15">
      <c r="A289" s="25">
        <v>71004858</v>
      </c>
      <c r="B289" s="21" t="s">
        <v>122</v>
      </c>
      <c r="C289" s="21" t="s">
        <v>123</v>
      </c>
      <c r="D289" s="21" t="s">
        <v>689</v>
      </c>
      <c r="E289" s="95">
        <v>782</v>
      </c>
      <c r="F289" s="106">
        <v>0</v>
      </c>
      <c r="G289" s="49">
        <f t="shared" si="12"/>
        <v>782</v>
      </c>
      <c r="H289" s="120"/>
      <c r="I289" s="120"/>
      <c r="J289" s="120"/>
    </row>
    <row r="290" spans="1:7" ht="18.75" thickBot="1">
      <c r="A290" s="85">
        <v>71002171</v>
      </c>
      <c r="B290" s="54" t="s">
        <v>567</v>
      </c>
      <c r="C290" s="54" t="s">
        <v>568</v>
      </c>
      <c r="D290" s="54" t="s">
        <v>569</v>
      </c>
      <c r="E290" s="99">
        <v>786</v>
      </c>
      <c r="F290" s="109">
        <v>0</v>
      </c>
      <c r="G290" s="58">
        <f t="shared" si="12"/>
        <v>786</v>
      </c>
    </row>
    <row r="291" spans="1:10" s="9" customFormat="1" ht="16.5" thickBot="1">
      <c r="A291" s="142" t="s">
        <v>329</v>
      </c>
      <c r="B291" s="143"/>
      <c r="C291" s="143"/>
      <c r="D291" s="144"/>
      <c r="E291" s="86">
        <f>E292+E293+E294+E295+E296+E297+E298+E299+E300+E301+E302+E303+E304</f>
        <v>153734</v>
      </c>
      <c r="F291" s="86">
        <f>F292+F293+F294+F295+F296+F297+F298+F299+F300+F301+F302+F303+F304</f>
        <v>296</v>
      </c>
      <c r="G291" s="86">
        <f>G292+G293+G294+G295+G296+G297+G298+G299+G300+G301+G302+G303+G304</f>
        <v>154030</v>
      </c>
      <c r="H291" s="122"/>
      <c r="I291" s="122"/>
      <c r="J291" s="122"/>
    </row>
    <row r="292" spans="1:10" s="6" customFormat="1" ht="30">
      <c r="A292" s="62">
        <v>62540106</v>
      </c>
      <c r="B292" s="87" t="s">
        <v>131</v>
      </c>
      <c r="C292" s="88" t="s">
        <v>129</v>
      </c>
      <c r="D292" s="93" t="s">
        <v>130</v>
      </c>
      <c r="E292" s="69">
        <v>10040</v>
      </c>
      <c r="F292" s="101">
        <v>85</v>
      </c>
      <c r="G292" s="69">
        <f aca="true" t="shared" si="13" ref="G292:G304">E292+F292</f>
        <v>10125</v>
      </c>
      <c r="H292" s="120"/>
      <c r="I292" s="120"/>
      <c r="J292" s="120"/>
    </row>
    <row r="293" spans="1:10" s="6" customFormat="1" ht="15">
      <c r="A293" s="25">
        <v>75000296</v>
      </c>
      <c r="B293" s="26" t="s">
        <v>133</v>
      </c>
      <c r="C293" s="29" t="s">
        <v>132</v>
      </c>
      <c r="D293" s="40" t="s">
        <v>107</v>
      </c>
      <c r="E293" s="49">
        <v>7982</v>
      </c>
      <c r="F293" s="102">
        <v>0</v>
      </c>
      <c r="G293" s="49">
        <f t="shared" si="13"/>
        <v>7982</v>
      </c>
      <c r="H293" s="120"/>
      <c r="I293" s="120"/>
      <c r="J293" s="120"/>
    </row>
    <row r="294" spans="1:10" s="6" customFormat="1" ht="30">
      <c r="A294" s="25">
        <v>70659133</v>
      </c>
      <c r="B294" s="26" t="s">
        <v>136</v>
      </c>
      <c r="C294" s="29" t="s">
        <v>134</v>
      </c>
      <c r="D294" s="40" t="s">
        <v>135</v>
      </c>
      <c r="E294" s="49">
        <v>4960</v>
      </c>
      <c r="F294" s="102">
        <v>0</v>
      </c>
      <c r="G294" s="49">
        <f t="shared" si="13"/>
        <v>4960</v>
      </c>
      <c r="H294" s="120"/>
      <c r="I294" s="120"/>
      <c r="J294" s="120"/>
    </row>
    <row r="295" spans="1:10" s="6" customFormat="1" ht="15">
      <c r="A295" s="25">
        <v>75001225</v>
      </c>
      <c r="B295" s="29" t="s">
        <v>137</v>
      </c>
      <c r="C295" s="29" t="s">
        <v>138</v>
      </c>
      <c r="D295" s="40" t="s">
        <v>112</v>
      </c>
      <c r="E295" s="49">
        <v>18485</v>
      </c>
      <c r="F295" s="102">
        <v>0</v>
      </c>
      <c r="G295" s="49">
        <f t="shared" si="13"/>
        <v>18485</v>
      </c>
      <c r="H295" s="120"/>
      <c r="I295" s="120"/>
      <c r="J295" s="120"/>
    </row>
    <row r="296" spans="1:10" s="6" customFormat="1" ht="15">
      <c r="A296" s="25">
        <v>75000156</v>
      </c>
      <c r="B296" s="26" t="s">
        <v>140</v>
      </c>
      <c r="C296" s="29" t="s">
        <v>793</v>
      </c>
      <c r="D296" s="40" t="s">
        <v>139</v>
      </c>
      <c r="E296" s="49">
        <v>9636</v>
      </c>
      <c r="F296" s="102">
        <v>0</v>
      </c>
      <c r="G296" s="49">
        <f t="shared" si="13"/>
        <v>9636</v>
      </c>
      <c r="H296" s="120"/>
      <c r="I296" s="120"/>
      <c r="J296" s="120"/>
    </row>
    <row r="297" spans="1:10" s="6" customFormat="1" ht="15">
      <c r="A297" s="25">
        <v>70659231</v>
      </c>
      <c r="B297" s="26" t="s">
        <v>142</v>
      </c>
      <c r="C297" s="29" t="s">
        <v>793</v>
      </c>
      <c r="D297" s="40" t="s">
        <v>141</v>
      </c>
      <c r="E297" s="49">
        <v>6635</v>
      </c>
      <c r="F297" s="102">
        <v>0</v>
      </c>
      <c r="G297" s="49">
        <f t="shared" si="13"/>
        <v>6635</v>
      </c>
      <c r="H297" s="120"/>
      <c r="I297" s="120"/>
      <c r="J297" s="120"/>
    </row>
    <row r="298" spans="1:10" s="6" customFormat="1" ht="15">
      <c r="A298" s="25">
        <v>75000334</v>
      </c>
      <c r="B298" s="29" t="s">
        <v>143</v>
      </c>
      <c r="C298" s="29" t="s">
        <v>793</v>
      </c>
      <c r="D298" s="40" t="s">
        <v>144</v>
      </c>
      <c r="E298" s="49">
        <v>6098</v>
      </c>
      <c r="F298" s="102">
        <v>0</v>
      </c>
      <c r="G298" s="49">
        <f t="shared" si="13"/>
        <v>6098</v>
      </c>
      <c r="H298" s="120"/>
      <c r="I298" s="120"/>
      <c r="J298" s="120"/>
    </row>
    <row r="299" spans="1:10" s="6" customFormat="1" ht="15">
      <c r="A299" s="25">
        <v>70876096</v>
      </c>
      <c r="B299" s="29" t="s">
        <v>145</v>
      </c>
      <c r="C299" s="29" t="s">
        <v>146</v>
      </c>
      <c r="D299" s="40" t="s">
        <v>54</v>
      </c>
      <c r="E299" s="49">
        <v>14266</v>
      </c>
      <c r="F299" s="102">
        <v>0</v>
      </c>
      <c r="G299" s="49">
        <f t="shared" si="13"/>
        <v>14266</v>
      </c>
      <c r="H299" s="120"/>
      <c r="I299" s="120"/>
      <c r="J299" s="120"/>
    </row>
    <row r="300" spans="1:10" s="6" customFormat="1" ht="30">
      <c r="A300" s="25">
        <v>70876126</v>
      </c>
      <c r="B300" s="29" t="s">
        <v>147</v>
      </c>
      <c r="C300" s="29" t="s">
        <v>148</v>
      </c>
      <c r="D300" s="40" t="s">
        <v>54</v>
      </c>
      <c r="E300" s="49">
        <v>16020</v>
      </c>
      <c r="F300" s="102">
        <v>0</v>
      </c>
      <c r="G300" s="49">
        <f t="shared" si="13"/>
        <v>16020</v>
      </c>
      <c r="H300" s="120"/>
      <c r="I300" s="120"/>
      <c r="J300" s="120"/>
    </row>
    <row r="301" spans="1:10" s="6" customFormat="1" ht="30">
      <c r="A301" s="25">
        <v>70876118</v>
      </c>
      <c r="B301" s="29" t="s">
        <v>149</v>
      </c>
      <c r="C301" s="29" t="s">
        <v>150</v>
      </c>
      <c r="D301" s="40" t="s">
        <v>54</v>
      </c>
      <c r="E301" s="49">
        <v>17961</v>
      </c>
      <c r="F301" s="102">
        <v>103</v>
      </c>
      <c r="G301" s="49">
        <f t="shared" si="13"/>
        <v>18064</v>
      </c>
      <c r="H301" s="120"/>
      <c r="I301" s="120"/>
      <c r="J301" s="120"/>
    </row>
    <row r="302" spans="1:10" s="6" customFormat="1" ht="15">
      <c r="A302" s="25">
        <v>70876100</v>
      </c>
      <c r="B302" s="29" t="s">
        <v>151</v>
      </c>
      <c r="C302" s="29" t="s">
        <v>152</v>
      </c>
      <c r="D302" s="40" t="s">
        <v>54</v>
      </c>
      <c r="E302" s="49">
        <v>15412</v>
      </c>
      <c r="F302" s="102">
        <v>0</v>
      </c>
      <c r="G302" s="49">
        <f t="shared" si="13"/>
        <v>15412</v>
      </c>
      <c r="H302" s="120"/>
      <c r="I302" s="120"/>
      <c r="J302" s="120"/>
    </row>
    <row r="303" spans="1:10" s="6" customFormat="1" ht="15">
      <c r="A303" s="25">
        <v>70992614</v>
      </c>
      <c r="B303" s="26" t="s">
        <v>159</v>
      </c>
      <c r="C303" s="29" t="s">
        <v>157</v>
      </c>
      <c r="D303" s="40" t="s">
        <v>158</v>
      </c>
      <c r="E303" s="49">
        <v>12786</v>
      </c>
      <c r="F303" s="102">
        <v>0</v>
      </c>
      <c r="G303" s="49">
        <f t="shared" si="13"/>
        <v>12786</v>
      </c>
      <c r="H303" s="120"/>
      <c r="I303" s="120"/>
      <c r="J303" s="120"/>
    </row>
    <row r="304" spans="1:10" s="6" customFormat="1" ht="30.75" thickBot="1">
      <c r="A304" s="53">
        <v>75000814</v>
      </c>
      <c r="B304" s="89" t="s">
        <v>160</v>
      </c>
      <c r="C304" s="89" t="s">
        <v>161</v>
      </c>
      <c r="D304" s="94" t="s">
        <v>126</v>
      </c>
      <c r="E304" s="58">
        <v>13453</v>
      </c>
      <c r="F304" s="103">
        <v>108</v>
      </c>
      <c r="G304" s="58">
        <f t="shared" si="13"/>
        <v>13561</v>
      </c>
      <c r="H304" s="120"/>
      <c r="I304" s="120"/>
      <c r="J304" s="120"/>
    </row>
    <row r="305" spans="1:10" s="9" customFormat="1" ht="16.5" thickBot="1">
      <c r="A305" s="142" t="s">
        <v>353</v>
      </c>
      <c r="B305" s="143"/>
      <c r="C305" s="143"/>
      <c r="D305" s="144"/>
      <c r="E305" s="86">
        <f>E306+E307+E308+E309+E310</f>
        <v>18343</v>
      </c>
      <c r="F305" s="86">
        <f>F306+F307+F308+F309+F310</f>
        <v>0</v>
      </c>
      <c r="G305" s="86">
        <f>G306+G307+G308+G309+G310</f>
        <v>18343</v>
      </c>
      <c r="H305" s="122"/>
      <c r="I305" s="122"/>
      <c r="J305" s="122"/>
    </row>
    <row r="306" spans="1:10" s="6" customFormat="1" ht="15">
      <c r="A306" s="62">
        <v>75000083</v>
      </c>
      <c r="B306" s="87" t="s">
        <v>128</v>
      </c>
      <c r="C306" s="87"/>
      <c r="D306" s="93" t="s">
        <v>127</v>
      </c>
      <c r="E306" s="69">
        <v>3618</v>
      </c>
      <c r="F306" s="101">
        <v>0</v>
      </c>
      <c r="G306" s="69">
        <f>E306+F306</f>
        <v>3618</v>
      </c>
      <c r="H306" s="120"/>
      <c r="I306" s="120"/>
      <c r="J306" s="120"/>
    </row>
    <row r="307" spans="1:10" s="6" customFormat="1" ht="15">
      <c r="A307" s="25">
        <v>71001263</v>
      </c>
      <c r="B307" s="26" t="s">
        <v>1000</v>
      </c>
      <c r="C307" s="29" t="s">
        <v>793</v>
      </c>
      <c r="D307" s="40" t="s">
        <v>164</v>
      </c>
      <c r="E307" s="49">
        <v>1818</v>
      </c>
      <c r="F307" s="102">
        <v>0</v>
      </c>
      <c r="G307" s="49">
        <f>E307+F307</f>
        <v>1818</v>
      </c>
      <c r="H307" s="120"/>
      <c r="I307" s="120"/>
      <c r="J307" s="120"/>
    </row>
    <row r="308" spans="1:10" s="6" customFormat="1" ht="15">
      <c r="A308" s="25">
        <v>75000717</v>
      </c>
      <c r="B308" s="29" t="s">
        <v>165</v>
      </c>
      <c r="C308" s="29" t="s">
        <v>166</v>
      </c>
      <c r="D308" s="40" t="s">
        <v>689</v>
      </c>
      <c r="E308" s="49">
        <v>4197</v>
      </c>
      <c r="F308" s="102">
        <v>0</v>
      </c>
      <c r="G308" s="49">
        <f>E308+F308</f>
        <v>4197</v>
      </c>
      <c r="H308" s="120"/>
      <c r="I308" s="120"/>
      <c r="J308" s="120"/>
    </row>
    <row r="309" spans="1:10" s="6" customFormat="1" ht="15">
      <c r="A309" s="25">
        <v>70981752</v>
      </c>
      <c r="B309" s="26" t="s">
        <v>154</v>
      </c>
      <c r="C309" s="29" t="s">
        <v>793</v>
      </c>
      <c r="D309" s="40" t="s">
        <v>153</v>
      </c>
      <c r="E309" s="49">
        <v>4858</v>
      </c>
      <c r="F309" s="102">
        <v>0</v>
      </c>
      <c r="G309" s="49">
        <f>E309+F309</f>
        <v>4858</v>
      </c>
      <c r="H309" s="120"/>
      <c r="I309" s="120"/>
      <c r="J309" s="120"/>
    </row>
    <row r="310" spans="1:10" s="6" customFormat="1" ht="15.75" thickBot="1">
      <c r="A310" s="53">
        <v>70989192</v>
      </c>
      <c r="B310" s="89" t="s">
        <v>155</v>
      </c>
      <c r="C310" s="89" t="s">
        <v>793</v>
      </c>
      <c r="D310" s="94" t="s">
        <v>156</v>
      </c>
      <c r="E310" s="58">
        <v>3852</v>
      </c>
      <c r="F310" s="103">
        <v>0</v>
      </c>
      <c r="G310" s="58">
        <f>E310+F310</f>
        <v>3852</v>
      </c>
      <c r="H310" s="120"/>
      <c r="I310" s="120"/>
      <c r="J310" s="120"/>
    </row>
    <row r="311" spans="1:10" s="9" customFormat="1" ht="16.5" thickBot="1">
      <c r="A311" s="132" t="s">
        <v>335</v>
      </c>
      <c r="B311" s="150"/>
      <c r="C311" s="150"/>
      <c r="D311" s="151"/>
      <c r="E311" s="65">
        <f>E312</f>
        <v>2584</v>
      </c>
      <c r="F311" s="65">
        <f>F312</f>
        <v>0</v>
      </c>
      <c r="G311" s="65">
        <f>G312</f>
        <v>2584</v>
      </c>
      <c r="H311" s="122"/>
      <c r="I311" s="122"/>
      <c r="J311" s="122"/>
    </row>
    <row r="312" spans="1:10" s="6" customFormat="1" ht="15.75" thickBot="1">
      <c r="A312" s="44">
        <v>70992657</v>
      </c>
      <c r="B312" s="34" t="s">
        <v>391</v>
      </c>
      <c r="C312" s="34" t="s">
        <v>392</v>
      </c>
      <c r="D312" s="35" t="s">
        <v>54</v>
      </c>
      <c r="E312" s="51">
        <v>2584</v>
      </c>
      <c r="F312" s="51">
        <v>0</v>
      </c>
      <c r="G312" s="69">
        <f>E312+F312</f>
        <v>2584</v>
      </c>
      <c r="H312" s="120"/>
      <c r="I312" s="120"/>
      <c r="J312" s="120"/>
    </row>
    <row r="313" spans="1:10" s="9" customFormat="1" ht="16.5" thickBot="1">
      <c r="A313" s="129" t="s">
        <v>333</v>
      </c>
      <c r="B313" s="130"/>
      <c r="C313" s="130"/>
      <c r="D313" s="131"/>
      <c r="E313" s="64">
        <f>E314+E315+E316</f>
        <v>16002</v>
      </c>
      <c r="F313" s="64">
        <f>F314+F315+F316</f>
        <v>0</v>
      </c>
      <c r="G313" s="64">
        <f>G314+G315+G316</f>
        <v>16002</v>
      </c>
      <c r="H313" s="122"/>
      <c r="I313" s="122"/>
      <c r="J313" s="122"/>
    </row>
    <row r="314" spans="1:10" s="6" customFormat="1" ht="30">
      <c r="A314" s="62">
        <v>71235132</v>
      </c>
      <c r="B314" s="63" t="s">
        <v>169</v>
      </c>
      <c r="C314" s="63" t="s">
        <v>170</v>
      </c>
      <c r="D314" s="75" t="s">
        <v>54</v>
      </c>
      <c r="E314" s="69">
        <v>9236</v>
      </c>
      <c r="F314" s="101">
        <v>0</v>
      </c>
      <c r="G314" s="69">
        <f>E314+F314</f>
        <v>9236</v>
      </c>
      <c r="H314" s="120"/>
      <c r="I314" s="120"/>
      <c r="J314" s="120"/>
    </row>
    <row r="315" spans="1:10" s="6" customFormat="1" ht="15">
      <c r="A315" s="25">
        <v>49056972</v>
      </c>
      <c r="B315" s="21" t="s">
        <v>162</v>
      </c>
      <c r="C315" s="21" t="s">
        <v>163</v>
      </c>
      <c r="D315" s="22" t="s">
        <v>158</v>
      </c>
      <c r="E315" s="49">
        <v>1527</v>
      </c>
      <c r="F315" s="102">
        <v>0</v>
      </c>
      <c r="G315" s="49">
        <f>E315+F315</f>
        <v>1527</v>
      </c>
      <c r="H315" s="120"/>
      <c r="I315" s="120"/>
      <c r="J315" s="120"/>
    </row>
    <row r="316" spans="1:10" s="6" customFormat="1" ht="15.75" thickBot="1">
      <c r="A316" s="53">
        <v>72050918</v>
      </c>
      <c r="B316" s="54" t="s">
        <v>619</v>
      </c>
      <c r="C316" s="54" t="s">
        <v>618</v>
      </c>
      <c r="D316" s="57" t="s">
        <v>112</v>
      </c>
      <c r="E316" s="58">
        <v>5239</v>
      </c>
      <c r="F316" s="103">
        <v>0</v>
      </c>
      <c r="G316" s="58">
        <f>E316+F316</f>
        <v>5239</v>
      </c>
      <c r="H316" s="120"/>
      <c r="I316" s="120"/>
      <c r="J316" s="120"/>
    </row>
    <row r="317" spans="1:10" s="9" customFormat="1" ht="16.5" thickBot="1">
      <c r="A317" s="132" t="s">
        <v>338</v>
      </c>
      <c r="B317" s="133"/>
      <c r="C317" s="133"/>
      <c r="D317" s="134"/>
      <c r="E317" s="65">
        <f>E318</f>
        <v>2900</v>
      </c>
      <c r="F317" s="65">
        <f>F318</f>
        <v>0</v>
      </c>
      <c r="G317" s="65">
        <f>G318</f>
        <v>2900</v>
      </c>
      <c r="H317" s="122"/>
      <c r="I317" s="122"/>
      <c r="J317" s="122"/>
    </row>
    <row r="318" spans="1:10" s="6" customFormat="1" ht="30.75" thickBot="1">
      <c r="A318" s="30">
        <v>71235701</v>
      </c>
      <c r="B318" s="34" t="s">
        <v>167</v>
      </c>
      <c r="C318" s="34" t="s">
        <v>168</v>
      </c>
      <c r="D318" s="35" t="s">
        <v>54</v>
      </c>
      <c r="E318" s="51">
        <v>2900</v>
      </c>
      <c r="F318" s="51">
        <v>0</v>
      </c>
      <c r="G318" s="69">
        <f>E318+F318</f>
        <v>2900</v>
      </c>
      <c r="H318" s="120"/>
      <c r="I318" s="120"/>
      <c r="J318" s="120"/>
    </row>
    <row r="319" spans="1:10" s="9" customFormat="1" ht="16.5" thickBot="1">
      <c r="A319" s="138" t="s">
        <v>330</v>
      </c>
      <c r="B319" s="139"/>
      <c r="C319" s="139"/>
      <c r="D319" s="140"/>
      <c r="E319" s="48">
        <f>E317+E313+E311+E305+E291+E278</f>
        <v>240060</v>
      </c>
      <c r="F319" s="48">
        <f>F317+F313+F311+F305+F291+F278</f>
        <v>238</v>
      </c>
      <c r="G319" s="48">
        <f>G317+G313+G311+G305+G291+G278</f>
        <v>240298</v>
      </c>
      <c r="H319" s="122"/>
      <c r="I319" s="122"/>
      <c r="J319" s="122"/>
    </row>
    <row r="320" spans="1:7" s="10" customFormat="1" ht="16.5" customHeight="1" thickBot="1">
      <c r="A320" s="145" t="s">
        <v>344</v>
      </c>
      <c r="B320" s="146"/>
      <c r="C320" s="146"/>
      <c r="D320" s="146"/>
      <c r="E320" s="146"/>
      <c r="F320" s="147"/>
      <c r="G320" s="148"/>
    </row>
    <row r="321" spans="1:10" s="9" customFormat="1" ht="16.5" thickBot="1">
      <c r="A321" s="141" t="s">
        <v>328</v>
      </c>
      <c r="B321" s="130"/>
      <c r="C321" s="130"/>
      <c r="D321" s="131"/>
      <c r="E321" s="64">
        <f>E322+E323+E324</f>
        <v>15648</v>
      </c>
      <c r="F321" s="64">
        <f>F322+F323+F324</f>
        <v>0</v>
      </c>
      <c r="G321" s="64">
        <f>G322+G323+G324</f>
        <v>15648</v>
      </c>
      <c r="H321" s="122"/>
      <c r="I321" s="122"/>
      <c r="J321" s="122"/>
    </row>
    <row r="322" spans="1:10" s="6" customFormat="1" ht="15">
      <c r="A322" s="62">
        <v>71004084</v>
      </c>
      <c r="B322" s="67" t="s">
        <v>379</v>
      </c>
      <c r="C322" s="67" t="s">
        <v>380</v>
      </c>
      <c r="D322" s="68" t="s">
        <v>381</v>
      </c>
      <c r="E322" s="69">
        <v>7215</v>
      </c>
      <c r="F322" s="101">
        <v>0</v>
      </c>
      <c r="G322" s="69">
        <f>E322+F322</f>
        <v>7215</v>
      </c>
      <c r="H322" s="120"/>
      <c r="I322" s="120"/>
      <c r="J322" s="120"/>
    </row>
    <row r="323" spans="1:10" s="6" customFormat="1" ht="15">
      <c r="A323" s="25">
        <v>71232737</v>
      </c>
      <c r="B323" s="24" t="s">
        <v>382</v>
      </c>
      <c r="C323" s="24"/>
      <c r="D323" s="28" t="s">
        <v>383</v>
      </c>
      <c r="E323" s="49">
        <v>729</v>
      </c>
      <c r="F323" s="102">
        <v>0</v>
      </c>
      <c r="G323" s="49">
        <f>E323+F323</f>
        <v>729</v>
      </c>
      <c r="H323" s="120"/>
      <c r="I323" s="120"/>
      <c r="J323" s="120"/>
    </row>
    <row r="324" spans="1:10" s="6" customFormat="1" ht="30.75" thickBot="1">
      <c r="A324" s="53">
        <v>75017211</v>
      </c>
      <c r="B324" s="55" t="s">
        <v>384</v>
      </c>
      <c r="C324" s="55" t="s">
        <v>385</v>
      </c>
      <c r="D324" s="60" t="s">
        <v>378</v>
      </c>
      <c r="E324" s="58">
        <v>7704</v>
      </c>
      <c r="F324" s="103">
        <v>0</v>
      </c>
      <c r="G324" s="58">
        <f>E324+F324</f>
        <v>7704</v>
      </c>
      <c r="H324" s="120"/>
      <c r="I324" s="120"/>
      <c r="J324" s="120"/>
    </row>
    <row r="325" spans="1:10" s="9" customFormat="1" ht="16.5" thickBot="1">
      <c r="A325" s="142" t="s">
        <v>329</v>
      </c>
      <c r="B325" s="143"/>
      <c r="C325" s="143"/>
      <c r="D325" s="144"/>
      <c r="E325" s="86">
        <f>E326+E327+E328</f>
        <v>49995</v>
      </c>
      <c r="F325" s="86">
        <f>F326+F327+F328</f>
        <v>66</v>
      </c>
      <c r="G325" s="86">
        <f>G326+G327+G328</f>
        <v>50061</v>
      </c>
      <c r="H325" s="122"/>
      <c r="I325" s="122"/>
      <c r="J325" s="122"/>
    </row>
    <row r="326" spans="1:10" s="6" customFormat="1" ht="15">
      <c r="A326" s="62">
        <v>71008951</v>
      </c>
      <c r="B326" s="67" t="s">
        <v>400</v>
      </c>
      <c r="C326" s="67" t="s">
        <v>401</v>
      </c>
      <c r="D326" s="68" t="s">
        <v>381</v>
      </c>
      <c r="E326" s="69">
        <v>21153</v>
      </c>
      <c r="F326" s="101">
        <v>66</v>
      </c>
      <c r="G326" s="69">
        <f>E326+F326</f>
        <v>21219</v>
      </c>
      <c r="H326" s="120"/>
      <c r="I326" s="120"/>
      <c r="J326" s="120"/>
    </row>
    <row r="327" spans="1:10" s="6" customFormat="1" ht="30">
      <c r="A327" s="25">
        <v>75017059</v>
      </c>
      <c r="B327" s="24" t="s">
        <v>405</v>
      </c>
      <c r="C327" s="24" t="s">
        <v>404</v>
      </c>
      <c r="D327" s="28" t="s">
        <v>378</v>
      </c>
      <c r="E327" s="49">
        <v>11988</v>
      </c>
      <c r="F327" s="102">
        <v>0</v>
      </c>
      <c r="G327" s="49">
        <f>E327+F327</f>
        <v>11988</v>
      </c>
      <c r="H327" s="120"/>
      <c r="I327" s="120"/>
      <c r="J327" s="120"/>
    </row>
    <row r="328" spans="1:10" s="76" customFormat="1" ht="30.75" thickBot="1">
      <c r="A328" s="53">
        <v>75017130</v>
      </c>
      <c r="B328" s="55" t="s">
        <v>406</v>
      </c>
      <c r="C328" s="55" t="s">
        <v>407</v>
      </c>
      <c r="D328" s="60" t="s">
        <v>378</v>
      </c>
      <c r="E328" s="58">
        <v>16854</v>
      </c>
      <c r="F328" s="103">
        <v>0</v>
      </c>
      <c r="G328" s="58">
        <f>E328+F328</f>
        <v>16854</v>
      </c>
      <c r="H328" s="120"/>
      <c r="I328" s="120"/>
      <c r="J328" s="120"/>
    </row>
    <row r="329" spans="1:10" s="9" customFormat="1" ht="16.5" thickBot="1">
      <c r="A329" s="142" t="s">
        <v>353</v>
      </c>
      <c r="B329" s="143"/>
      <c r="C329" s="143"/>
      <c r="D329" s="144"/>
      <c r="E329" s="86">
        <f>E330+E331+E332+E333+E334+E335</f>
        <v>16178</v>
      </c>
      <c r="F329" s="86">
        <f>F330+F331+F332+F333+F334+F335</f>
        <v>0</v>
      </c>
      <c r="G329" s="86">
        <f>G330+G331+G332+G333+G334+G335</f>
        <v>16178</v>
      </c>
      <c r="H329" s="122"/>
      <c r="I329" s="122"/>
      <c r="J329" s="122"/>
    </row>
    <row r="330" spans="1:10" s="6" customFormat="1" ht="15">
      <c r="A330" s="62">
        <v>70990026</v>
      </c>
      <c r="B330" s="67" t="s">
        <v>386</v>
      </c>
      <c r="C330" s="67" t="s">
        <v>387</v>
      </c>
      <c r="D330" s="68" t="s">
        <v>717</v>
      </c>
      <c r="E330" s="69">
        <v>2353</v>
      </c>
      <c r="F330" s="101">
        <v>0</v>
      </c>
      <c r="G330" s="69">
        <f aca="true" t="shared" si="14" ref="G330:G335">E330+F330</f>
        <v>2353</v>
      </c>
      <c r="H330" s="120"/>
      <c r="I330" s="120"/>
      <c r="J330" s="120"/>
    </row>
    <row r="331" spans="1:10" s="6" customFormat="1" ht="15">
      <c r="A331" s="25">
        <v>75017067</v>
      </c>
      <c r="B331" s="24" t="s">
        <v>389</v>
      </c>
      <c r="C331" s="24"/>
      <c r="D331" s="28" t="s">
        <v>388</v>
      </c>
      <c r="E331" s="49">
        <v>3252</v>
      </c>
      <c r="F331" s="102">
        <v>0</v>
      </c>
      <c r="G331" s="49">
        <f t="shared" si="14"/>
        <v>3252</v>
      </c>
      <c r="H331" s="120"/>
      <c r="I331" s="120"/>
      <c r="J331" s="120"/>
    </row>
    <row r="332" spans="1:10" s="6" customFormat="1" ht="30">
      <c r="A332" s="25">
        <v>70988846</v>
      </c>
      <c r="B332" s="21" t="s">
        <v>397</v>
      </c>
      <c r="C332" s="24"/>
      <c r="D332" s="28" t="s">
        <v>390</v>
      </c>
      <c r="E332" s="49">
        <v>3138</v>
      </c>
      <c r="F332" s="102">
        <v>0</v>
      </c>
      <c r="G332" s="49">
        <f t="shared" si="14"/>
        <v>3138</v>
      </c>
      <c r="H332" s="120"/>
      <c r="I332" s="120"/>
      <c r="J332" s="120"/>
    </row>
    <row r="333" spans="1:10" s="6" customFormat="1" ht="15">
      <c r="A333" s="25">
        <v>70993017</v>
      </c>
      <c r="B333" s="24" t="s">
        <v>399</v>
      </c>
      <c r="C333" s="24"/>
      <c r="D333" s="28" t="s">
        <v>398</v>
      </c>
      <c r="E333" s="49">
        <v>3419</v>
      </c>
      <c r="F333" s="102">
        <v>0</v>
      </c>
      <c r="G333" s="49">
        <f t="shared" si="14"/>
        <v>3419</v>
      </c>
      <c r="H333" s="120"/>
      <c r="I333" s="120"/>
      <c r="J333" s="120"/>
    </row>
    <row r="334" spans="1:10" s="6" customFormat="1" ht="30">
      <c r="A334" s="25">
        <v>75017296</v>
      </c>
      <c r="B334" s="24" t="s">
        <v>408</v>
      </c>
      <c r="C334" s="24" t="s">
        <v>409</v>
      </c>
      <c r="D334" s="28" t="s">
        <v>690</v>
      </c>
      <c r="E334" s="49">
        <v>1931</v>
      </c>
      <c r="F334" s="102">
        <v>0</v>
      </c>
      <c r="G334" s="49">
        <f t="shared" si="14"/>
        <v>1931</v>
      </c>
      <c r="H334" s="120"/>
      <c r="I334" s="120"/>
      <c r="J334" s="120"/>
    </row>
    <row r="335" spans="1:10" s="6" customFormat="1" ht="15.75" thickBot="1">
      <c r="A335" s="53">
        <v>71003398</v>
      </c>
      <c r="B335" s="55" t="s">
        <v>402</v>
      </c>
      <c r="C335" s="55"/>
      <c r="D335" s="60" t="s">
        <v>403</v>
      </c>
      <c r="E335" s="58">
        <v>2085</v>
      </c>
      <c r="F335" s="103">
        <v>0</v>
      </c>
      <c r="G335" s="58">
        <f t="shared" si="14"/>
        <v>2085</v>
      </c>
      <c r="H335" s="120"/>
      <c r="I335" s="120"/>
      <c r="J335" s="120"/>
    </row>
    <row r="336" spans="1:10" s="9" customFormat="1" ht="16.5" thickBot="1">
      <c r="A336" s="142" t="s">
        <v>333</v>
      </c>
      <c r="B336" s="143"/>
      <c r="C336" s="143"/>
      <c r="D336" s="144"/>
      <c r="E336" s="86">
        <f>E337+E338</f>
        <v>12289</v>
      </c>
      <c r="F336" s="86">
        <f>F337+F338</f>
        <v>0</v>
      </c>
      <c r="G336" s="86">
        <f>G337+G338</f>
        <v>12289</v>
      </c>
      <c r="H336" s="122"/>
      <c r="I336" s="122"/>
      <c r="J336" s="122"/>
    </row>
    <row r="337" spans="1:10" s="6" customFormat="1" ht="30">
      <c r="A337" s="62">
        <v>71198920</v>
      </c>
      <c r="B337" s="67" t="s">
        <v>411</v>
      </c>
      <c r="C337" s="67" t="s">
        <v>410</v>
      </c>
      <c r="D337" s="68" t="s">
        <v>378</v>
      </c>
      <c r="E337" s="69">
        <v>6930</v>
      </c>
      <c r="F337" s="101">
        <v>0</v>
      </c>
      <c r="G337" s="69">
        <f>E337+F337</f>
        <v>6930</v>
      </c>
      <c r="H337" s="120"/>
      <c r="I337" s="120"/>
      <c r="J337" s="120"/>
    </row>
    <row r="338" spans="1:10" s="6" customFormat="1" ht="15.75" thickBot="1">
      <c r="A338" s="53">
        <v>72051566</v>
      </c>
      <c r="B338" s="55" t="s">
        <v>625</v>
      </c>
      <c r="C338" s="55"/>
      <c r="D338" s="60" t="s">
        <v>381</v>
      </c>
      <c r="E338" s="58">
        <v>5359</v>
      </c>
      <c r="F338" s="103">
        <v>0</v>
      </c>
      <c r="G338" s="58">
        <f>E338+F338</f>
        <v>5359</v>
      </c>
      <c r="H338" s="120"/>
      <c r="I338" s="120"/>
      <c r="J338" s="120"/>
    </row>
    <row r="339" spans="1:10" s="9" customFormat="1" ht="16.5" thickBot="1">
      <c r="A339" s="142" t="s">
        <v>338</v>
      </c>
      <c r="B339" s="143"/>
      <c r="C339" s="143"/>
      <c r="D339" s="144"/>
      <c r="E339" s="86">
        <f>E340+E341</f>
        <v>2497</v>
      </c>
      <c r="F339" s="86">
        <f>F340+F341</f>
        <v>0</v>
      </c>
      <c r="G339" s="86">
        <f>G340+G341</f>
        <v>2497</v>
      </c>
      <c r="H339" s="122"/>
      <c r="I339" s="122"/>
      <c r="J339" s="122"/>
    </row>
    <row r="340" spans="1:10" s="6" customFormat="1" ht="15">
      <c r="A340" s="62">
        <v>75111021</v>
      </c>
      <c r="B340" s="63" t="s">
        <v>270</v>
      </c>
      <c r="C340" s="63" t="s">
        <v>385</v>
      </c>
      <c r="D340" s="75" t="s">
        <v>378</v>
      </c>
      <c r="E340" s="69">
        <v>838</v>
      </c>
      <c r="F340" s="101">
        <v>0</v>
      </c>
      <c r="G340" s="69">
        <f>E340+F340</f>
        <v>838</v>
      </c>
      <c r="H340" s="120"/>
      <c r="I340" s="120"/>
      <c r="J340" s="120"/>
    </row>
    <row r="341" spans="1:10" s="6" customFormat="1" ht="30.75" thickBot="1">
      <c r="A341" s="53">
        <v>72051540</v>
      </c>
      <c r="B341" s="54" t="s">
        <v>626</v>
      </c>
      <c r="C341" s="54"/>
      <c r="D341" s="57" t="s">
        <v>381</v>
      </c>
      <c r="E341" s="58">
        <v>1659</v>
      </c>
      <c r="F341" s="103">
        <v>0</v>
      </c>
      <c r="G341" s="58">
        <f>E341+F341</f>
        <v>1659</v>
      </c>
      <c r="H341" s="120"/>
      <c r="I341" s="120"/>
      <c r="J341" s="120"/>
    </row>
    <row r="342" spans="1:10" s="9" customFormat="1" ht="16.5" thickBot="1">
      <c r="A342" s="153" t="s">
        <v>330</v>
      </c>
      <c r="B342" s="133"/>
      <c r="C342" s="133"/>
      <c r="D342" s="134"/>
      <c r="E342" s="79">
        <f>E321+E325+E329+E336+E339</f>
        <v>96607</v>
      </c>
      <c r="F342" s="79">
        <f>F321+F325+F329+F336+F339</f>
        <v>66</v>
      </c>
      <c r="G342" s="79">
        <f>G321+G325+G329+G336+G339</f>
        <v>96673</v>
      </c>
      <c r="H342" s="122"/>
      <c r="I342" s="122"/>
      <c r="J342" s="122"/>
    </row>
    <row r="343" spans="1:7" s="10" customFormat="1" ht="16.5" customHeight="1" thickBot="1">
      <c r="A343" s="145" t="s">
        <v>345</v>
      </c>
      <c r="B343" s="146"/>
      <c r="C343" s="146"/>
      <c r="D343" s="146"/>
      <c r="E343" s="146"/>
      <c r="F343" s="147"/>
      <c r="G343" s="152"/>
    </row>
    <row r="344" spans="1:10" s="9" customFormat="1" ht="16.5" thickBot="1">
      <c r="A344" s="141" t="s">
        <v>328</v>
      </c>
      <c r="B344" s="130"/>
      <c r="C344" s="130"/>
      <c r="D344" s="131"/>
      <c r="E344" s="64">
        <f>E345+E346+E347</f>
        <v>10621</v>
      </c>
      <c r="F344" s="110">
        <f>F345+F346+F347</f>
        <v>0</v>
      </c>
      <c r="G344" s="111">
        <f>G345+G346+G347</f>
        <v>10621</v>
      </c>
      <c r="H344" s="122"/>
      <c r="I344" s="122"/>
      <c r="J344" s="122"/>
    </row>
    <row r="345" spans="1:10" s="6" customFormat="1" ht="15">
      <c r="A345" s="66" t="s">
        <v>956</v>
      </c>
      <c r="B345" s="67" t="s">
        <v>1101</v>
      </c>
      <c r="C345" s="63" t="s">
        <v>851</v>
      </c>
      <c r="D345" s="75" t="s">
        <v>691</v>
      </c>
      <c r="E345" s="69">
        <v>1073</v>
      </c>
      <c r="F345" s="101">
        <v>0</v>
      </c>
      <c r="G345" s="49">
        <f>E345+F345</f>
        <v>1073</v>
      </c>
      <c r="H345" s="120"/>
      <c r="I345" s="120"/>
      <c r="J345" s="120"/>
    </row>
    <row r="346" spans="1:10" s="6" customFormat="1" ht="15">
      <c r="A346" s="33" t="s">
        <v>957</v>
      </c>
      <c r="B346" s="21" t="s">
        <v>4</v>
      </c>
      <c r="C346" s="21" t="s">
        <v>850</v>
      </c>
      <c r="D346" s="22" t="s">
        <v>692</v>
      </c>
      <c r="E346" s="49">
        <v>829</v>
      </c>
      <c r="F346" s="102">
        <v>0</v>
      </c>
      <c r="G346" s="49">
        <f>E346+F346</f>
        <v>829</v>
      </c>
      <c r="H346" s="120"/>
      <c r="I346" s="120"/>
      <c r="J346" s="120"/>
    </row>
    <row r="347" spans="1:10" s="6" customFormat="1" ht="15.75" thickBot="1">
      <c r="A347" s="56" t="s">
        <v>958</v>
      </c>
      <c r="B347" s="54" t="s">
        <v>2</v>
      </c>
      <c r="C347" s="54" t="s">
        <v>849</v>
      </c>
      <c r="D347" s="57" t="s">
        <v>848</v>
      </c>
      <c r="E347" s="58">
        <v>8719</v>
      </c>
      <c r="F347" s="103">
        <v>0</v>
      </c>
      <c r="G347" s="58">
        <f>E347+F347</f>
        <v>8719</v>
      </c>
      <c r="H347" s="120"/>
      <c r="I347" s="120"/>
      <c r="J347" s="120"/>
    </row>
    <row r="348" spans="1:10" s="9" customFormat="1" ht="16.5" thickBot="1">
      <c r="A348" s="142" t="s">
        <v>329</v>
      </c>
      <c r="B348" s="143"/>
      <c r="C348" s="143"/>
      <c r="D348" s="144"/>
      <c r="E348" s="86">
        <f>E349+E350+E351</f>
        <v>38150</v>
      </c>
      <c r="F348" s="86">
        <f>F349+F350+F351</f>
        <v>477</v>
      </c>
      <c r="G348" s="86">
        <f>G349+G350+G351</f>
        <v>38627</v>
      </c>
      <c r="H348" s="122"/>
      <c r="I348" s="122"/>
      <c r="J348" s="122"/>
    </row>
    <row r="349" spans="1:10" s="6" customFormat="1" ht="30">
      <c r="A349" s="66" t="s">
        <v>961</v>
      </c>
      <c r="B349" s="67" t="s">
        <v>1105</v>
      </c>
      <c r="C349" s="63" t="s">
        <v>853</v>
      </c>
      <c r="D349" s="75" t="s">
        <v>854</v>
      </c>
      <c r="E349" s="69">
        <v>10015</v>
      </c>
      <c r="F349" s="101">
        <v>392</v>
      </c>
      <c r="G349" s="69">
        <f>E349+F349</f>
        <v>10407</v>
      </c>
      <c r="H349" s="120"/>
      <c r="I349" s="120"/>
      <c r="J349" s="120"/>
    </row>
    <row r="350" spans="1:10" s="6" customFormat="1" ht="15">
      <c r="A350" s="33" t="s">
        <v>964</v>
      </c>
      <c r="B350" s="24" t="s">
        <v>990</v>
      </c>
      <c r="C350" s="21" t="s">
        <v>869</v>
      </c>
      <c r="D350" s="22" t="s">
        <v>848</v>
      </c>
      <c r="E350" s="49">
        <v>14961</v>
      </c>
      <c r="F350" s="102">
        <v>85</v>
      </c>
      <c r="G350" s="49">
        <f>E350+F350</f>
        <v>15046</v>
      </c>
      <c r="H350" s="120"/>
      <c r="I350" s="120"/>
      <c r="J350" s="120"/>
    </row>
    <row r="351" spans="1:10" s="6" customFormat="1" ht="15.75" thickBot="1">
      <c r="A351" s="56" t="s">
        <v>963</v>
      </c>
      <c r="B351" s="55" t="s">
        <v>43</v>
      </c>
      <c r="C351" s="54" t="s">
        <v>870</v>
      </c>
      <c r="D351" s="57" t="s">
        <v>848</v>
      </c>
      <c r="E351" s="58">
        <v>13174</v>
      </c>
      <c r="F351" s="103">
        <v>0</v>
      </c>
      <c r="G351" s="58">
        <f>E351+F351</f>
        <v>13174</v>
      </c>
      <c r="H351" s="120"/>
      <c r="I351" s="120"/>
      <c r="J351" s="120"/>
    </row>
    <row r="352" spans="1:10" s="9" customFormat="1" ht="16.5" thickBot="1">
      <c r="A352" s="142" t="s">
        <v>353</v>
      </c>
      <c r="B352" s="143"/>
      <c r="C352" s="143"/>
      <c r="D352" s="144"/>
      <c r="E352" s="86">
        <f>E353+E354+E355+E356</f>
        <v>9792</v>
      </c>
      <c r="F352" s="86">
        <f>F353+F354+F355+F356</f>
        <v>0</v>
      </c>
      <c r="G352" s="86">
        <f>G353+G354+G355+G356</f>
        <v>9792</v>
      </c>
      <c r="H352" s="122"/>
      <c r="I352" s="122"/>
      <c r="J352" s="122"/>
    </row>
    <row r="353" spans="1:10" s="6" customFormat="1" ht="30">
      <c r="A353" s="66" t="s">
        <v>959</v>
      </c>
      <c r="B353" s="67" t="s">
        <v>1086</v>
      </c>
      <c r="C353" s="63" t="s">
        <v>866</v>
      </c>
      <c r="D353" s="63" t="s">
        <v>692</v>
      </c>
      <c r="E353" s="125">
        <v>3007</v>
      </c>
      <c r="F353" s="125">
        <v>0</v>
      </c>
      <c r="G353" s="97">
        <f>E353+F353</f>
        <v>3007</v>
      </c>
      <c r="H353" s="120"/>
      <c r="I353" s="120"/>
      <c r="J353" s="120"/>
    </row>
    <row r="354" spans="1:10" s="6" customFormat="1" ht="15">
      <c r="A354" s="33" t="s">
        <v>960</v>
      </c>
      <c r="B354" s="24" t="s">
        <v>996</v>
      </c>
      <c r="C354" s="21" t="s">
        <v>793</v>
      </c>
      <c r="D354" s="21" t="s">
        <v>852</v>
      </c>
      <c r="E354" s="104">
        <v>2891</v>
      </c>
      <c r="F354" s="104">
        <v>0</v>
      </c>
      <c r="G354" s="95">
        <f>E354+F354</f>
        <v>2891</v>
      </c>
      <c r="H354" s="120"/>
      <c r="I354" s="120"/>
      <c r="J354" s="120"/>
    </row>
    <row r="355" spans="1:10" s="6" customFormat="1" ht="30">
      <c r="A355" s="33" t="s">
        <v>962</v>
      </c>
      <c r="B355" s="24" t="s">
        <v>1080</v>
      </c>
      <c r="C355" s="21" t="s">
        <v>793</v>
      </c>
      <c r="D355" s="21" t="s">
        <v>865</v>
      </c>
      <c r="E355" s="104">
        <v>3012</v>
      </c>
      <c r="F355" s="104">
        <v>0</v>
      </c>
      <c r="G355" s="95">
        <f>E355+F355</f>
        <v>3012</v>
      </c>
      <c r="H355" s="120"/>
      <c r="I355" s="120"/>
      <c r="J355" s="120"/>
    </row>
    <row r="356" spans="1:10" s="6" customFormat="1" ht="15.75" thickBot="1">
      <c r="A356" s="56" t="s">
        <v>965</v>
      </c>
      <c r="B356" s="55" t="s">
        <v>995</v>
      </c>
      <c r="C356" s="54" t="s">
        <v>793</v>
      </c>
      <c r="D356" s="54" t="s">
        <v>867</v>
      </c>
      <c r="E356" s="126">
        <v>882</v>
      </c>
      <c r="F356" s="126">
        <v>0</v>
      </c>
      <c r="G356" s="98">
        <f>E356+F356</f>
        <v>882</v>
      </c>
      <c r="H356" s="120"/>
      <c r="I356" s="120"/>
      <c r="J356" s="120"/>
    </row>
    <row r="357" spans="1:10" s="9" customFormat="1" ht="16.5" thickBot="1">
      <c r="A357" s="132" t="s">
        <v>333</v>
      </c>
      <c r="B357" s="133"/>
      <c r="C357" s="133"/>
      <c r="D357" s="134"/>
      <c r="E357" s="65">
        <f>E358</f>
        <v>4962</v>
      </c>
      <c r="F357" s="65">
        <f>F358</f>
        <v>0</v>
      </c>
      <c r="G357" s="65">
        <f>G358</f>
        <v>4962</v>
      </c>
      <c r="H357" s="122"/>
      <c r="I357" s="122"/>
      <c r="J357" s="122"/>
    </row>
    <row r="358" spans="1:10" s="6" customFormat="1" ht="30.75" thickBot="1">
      <c r="A358" s="36" t="s">
        <v>966</v>
      </c>
      <c r="B358" s="34" t="s">
        <v>1134</v>
      </c>
      <c r="C358" s="34" t="s">
        <v>868</v>
      </c>
      <c r="D358" s="35" t="s">
        <v>848</v>
      </c>
      <c r="E358" s="51">
        <v>4962</v>
      </c>
      <c r="F358" s="51">
        <v>0</v>
      </c>
      <c r="G358" s="69">
        <f>E358+F358</f>
        <v>4962</v>
      </c>
      <c r="H358" s="120"/>
      <c r="I358" s="120"/>
      <c r="J358" s="120"/>
    </row>
    <row r="359" spans="1:10" s="9" customFormat="1" ht="16.5" thickBot="1">
      <c r="A359" s="149" t="s">
        <v>338</v>
      </c>
      <c r="B359" s="139"/>
      <c r="C359" s="139"/>
      <c r="D359" s="140"/>
      <c r="E359" s="47">
        <f>E360</f>
        <v>2354</v>
      </c>
      <c r="F359" s="47">
        <f>F360</f>
        <v>0</v>
      </c>
      <c r="G359" s="47">
        <f>G360</f>
        <v>2354</v>
      </c>
      <c r="H359" s="122"/>
      <c r="I359" s="122"/>
      <c r="J359" s="122"/>
    </row>
    <row r="360" spans="1:10" s="6" customFormat="1" ht="30.75" thickBot="1">
      <c r="A360" s="36">
        <v>71000402</v>
      </c>
      <c r="B360" s="34" t="s">
        <v>293</v>
      </c>
      <c r="C360" s="34" t="s">
        <v>847</v>
      </c>
      <c r="D360" s="35" t="s">
        <v>848</v>
      </c>
      <c r="E360" s="51">
        <v>2354</v>
      </c>
      <c r="F360" s="51">
        <v>0</v>
      </c>
      <c r="G360" s="69">
        <f>E360+F360</f>
        <v>2354</v>
      </c>
      <c r="H360" s="120"/>
      <c r="I360" s="120"/>
      <c r="J360" s="120"/>
    </row>
    <row r="361" spans="1:10" s="9" customFormat="1" ht="16.5" thickBot="1">
      <c r="A361" s="138" t="s">
        <v>330</v>
      </c>
      <c r="B361" s="139"/>
      <c r="C361" s="139"/>
      <c r="D361" s="140"/>
      <c r="E361" s="48">
        <f>E344+E348+E352+E357+E359</f>
        <v>65879</v>
      </c>
      <c r="F361" s="48">
        <f>F344+F348+F352+F357+F359</f>
        <v>477</v>
      </c>
      <c r="G361" s="48">
        <f>G344+G348+G352+G357+G359</f>
        <v>66356</v>
      </c>
      <c r="H361" s="122"/>
      <c r="I361" s="122"/>
      <c r="J361" s="122"/>
    </row>
    <row r="362" spans="1:7" s="10" customFormat="1" ht="16.5" customHeight="1" thickBot="1">
      <c r="A362" s="145" t="s">
        <v>346</v>
      </c>
      <c r="B362" s="146"/>
      <c r="C362" s="146"/>
      <c r="D362" s="146"/>
      <c r="E362" s="146"/>
      <c r="F362" s="147"/>
      <c r="G362" s="148"/>
    </row>
    <row r="363" spans="1:10" s="9" customFormat="1" ht="16.5" thickBot="1">
      <c r="A363" s="141" t="s">
        <v>328</v>
      </c>
      <c r="B363" s="130"/>
      <c r="C363" s="130"/>
      <c r="D363" s="131"/>
      <c r="E363" s="64">
        <f>E364+E365+E366+E367+E368+E369+E370+E371+E372+E373+E374+E375+E376+E377+E378+E379+E380+E381+E382+E383+E384+E385+E386+E387+E388+E389+E390+E391</f>
        <v>79873</v>
      </c>
      <c r="F363" s="64">
        <f>F364+F365+F366+F367+F368+F369+F370+F371+F372+F373+F374+F375+F376+F377+F378+F379+F380+F381+F382+F383+F384+F385+F386+F387+F388+F389+F390+F391</f>
        <v>0</v>
      </c>
      <c r="G363" s="64">
        <f>G364+G365+G366+G367+G368+G369+G370+G371+G372+G373+G374+G375+G376+G377+G378+G379+G380+G381+G382+G383+G384+G385+G386+G387+G388+G389+G390+G391</f>
        <v>79873</v>
      </c>
      <c r="H363" s="122"/>
      <c r="I363" s="122"/>
      <c r="J363" s="122"/>
    </row>
    <row r="364" spans="1:10" s="6" customFormat="1" ht="15">
      <c r="A364" s="70" t="s">
        <v>1026</v>
      </c>
      <c r="B364" s="63" t="s">
        <v>534</v>
      </c>
      <c r="C364" s="63" t="s">
        <v>535</v>
      </c>
      <c r="D364" s="75" t="s">
        <v>500</v>
      </c>
      <c r="E364" s="69">
        <v>11154</v>
      </c>
      <c r="F364" s="101">
        <v>0</v>
      </c>
      <c r="G364" s="69">
        <f aca="true" t="shared" si="15" ref="G364:G391">E364+F364</f>
        <v>11154</v>
      </c>
      <c r="H364" s="120"/>
      <c r="I364" s="120"/>
      <c r="J364" s="120"/>
    </row>
    <row r="365" spans="1:10" s="6" customFormat="1" ht="30">
      <c r="A365" s="38" t="s">
        <v>1027</v>
      </c>
      <c r="B365" s="24" t="s">
        <v>537</v>
      </c>
      <c r="C365" s="21" t="s">
        <v>536</v>
      </c>
      <c r="D365" s="22" t="s">
        <v>500</v>
      </c>
      <c r="E365" s="49">
        <v>4787</v>
      </c>
      <c r="F365" s="102">
        <v>0</v>
      </c>
      <c r="G365" s="49">
        <f t="shared" si="15"/>
        <v>4787</v>
      </c>
      <c r="H365" s="120"/>
      <c r="I365" s="120"/>
      <c r="J365" s="120"/>
    </row>
    <row r="366" spans="1:10" s="6" customFormat="1" ht="30">
      <c r="A366" s="38" t="s">
        <v>1025</v>
      </c>
      <c r="B366" s="24" t="s">
        <v>539</v>
      </c>
      <c r="C366" s="21" t="s">
        <v>538</v>
      </c>
      <c r="D366" s="22" t="s">
        <v>500</v>
      </c>
      <c r="E366" s="49">
        <v>2093</v>
      </c>
      <c r="F366" s="102">
        <v>0</v>
      </c>
      <c r="G366" s="49">
        <f t="shared" si="15"/>
        <v>2093</v>
      </c>
      <c r="H366" s="120"/>
      <c r="I366" s="120"/>
      <c r="J366" s="120"/>
    </row>
    <row r="367" spans="1:10" s="6" customFormat="1" ht="15">
      <c r="A367" s="38" t="s">
        <v>1005</v>
      </c>
      <c r="B367" s="21" t="s">
        <v>501</v>
      </c>
      <c r="C367" s="21" t="s">
        <v>793</v>
      </c>
      <c r="D367" s="22" t="s">
        <v>502</v>
      </c>
      <c r="E367" s="49">
        <v>2043</v>
      </c>
      <c r="F367" s="102">
        <v>0</v>
      </c>
      <c r="G367" s="49">
        <f t="shared" si="15"/>
        <v>2043</v>
      </c>
      <c r="H367" s="120"/>
      <c r="I367" s="120"/>
      <c r="J367" s="120"/>
    </row>
    <row r="368" spans="1:10" s="6" customFormat="1" ht="15">
      <c r="A368" s="38" t="s">
        <v>1006</v>
      </c>
      <c r="B368" s="21" t="s">
        <v>505</v>
      </c>
      <c r="C368" s="21" t="s">
        <v>793</v>
      </c>
      <c r="D368" s="22" t="s">
        <v>506</v>
      </c>
      <c r="E368" s="49">
        <v>1007</v>
      </c>
      <c r="F368" s="102">
        <v>0</v>
      </c>
      <c r="G368" s="49">
        <f t="shared" si="15"/>
        <v>1007</v>
      </c>
      <c r="H368" s="120"/>
      <c r="I368" s="120"/>
      <c r="J368" s="120"/>
    </row>
    <row r="369" spans="1:10" s="6" customFormat="1" ht="15">
      <c r="A369" s="38" t="s">
        <v>1007</v>
      </c>
      <c r="B369" s="21" t="s">
        <v>518</v>
      </c>
      <c r="C369" s="21" t="s">
        <v>519</v>
      </c>
      <c r="D369" s="22" t="s">
        <v>520</v>
      </c>
      <c r="E369" s="49">
        <v>989</v>
      </c>
      <c r="F369" s="102">
        <v>0</v>
      </c>
      <c r="G369" s="49">
        <f t="shared" si="15"/>
        <v>989</v>
      </c>
      <c r="H369" s="120"/>
      <c r="I369" s="120"/>
      <c r="J369" s="120"/>
    </row>
    <row r="370" spans="1:10" s="6" customFormat="1" ht="15">
      <c r="A370" s="38" t="s">
        <v>1008</v>
      </c>
      <c r="B370" s="21" t="s">
        <v>510</v>
      </c>
      <c r="C370" s="21" t="s">
        <v>511</v>
      </c>
      <c r="D370" s="22" t="s">
        <v>512</v>
      </c>
      <c r="E370" s="49">
        <v>3740</v>
      </c>
      <c r="F370" s="102">
        <v>0</v>
      </c>
      <c r="G370" s="49">
        <f t="shared" si="15"/>
        <v>3740</v>
      </c>
      <c r="H370" s="120"/>
      <c r="I370" s="120"/>
      <c r="J370" s="120"/>
    </row>
    <row r="371" spans="1:10" s="6" customFormat="1" ht="30">
      <c r="A371" s="38" t="s">
        <v>1009</v>
      </c>
      <c r="B371" s="21" t="s">
        <v>513</v>
      </c>
      <c r="C371" s="21" t="s">
        <v>514</v>
      </c>
      <c r="D371" s="22" t="s">
        <v>515</v>
      </c>
      <c r="E371" s="49">
        <v>5766</v>
      </c>
      <c r="F371" s="102">
        <v>0</v>
      </c>
      <c r="G371" s="49">
        <f t="shared" si="15"/>
        <v>5766</v>
      </c>
      <c r="H371" s="120"/>
      <c r="I371" s="120"/>
      <c r="J371" s="120"/>
    </row>
    <row r="372" spans="1:10" s="6" customFormat="1" ht="15">
      <c r="A372" s="38" t="s">
        <v>1010</v>
      </c>
      <c r="B372" s="21" t="s">
        <v>558</v>
      </c>
      <c r="C372" s="21" t="s">
        <v>559</v>
      </c>
      <c r="D372" s="22" t="s">
        <v>693</v>
      </c>
      <c r="E372" s="49">
        <v>954</v>
      </c>
      <c r="F372" s="102">
        <v>0</v>
      </c>
      <c r="G372" s="49">
        <f t="shared" si="15"/>
        <v>954</v>
      </c>
      <c r="H372" s="120"/>
      <c r="I372" s="120"/>
      <c r="J372" s="120"/>
    </row>
    <row r="373" spans="1:10" s="6" customFormat="1" ht="15">
      <c r="A373" s="38" t="s">
        <v>1011</v>
      </c>
      <c r="B373" s="21" t="s">
        <v>530</v>
      </c>
      <c r="C373" s="21" t="s">
        <v>531</v>
      </c>
      <c r="D373" s="22" t="s">
        <v>694</v>
      </c>
      <c r="E373" s="49">
        <v>1081</v>
      </c>
      <c r="F373" s="102">
        <v>0</v>
      </c>
      <c r="G373" s="49">
        <f t="shared" si="15"/>
        <v>1081</v>
      </c>
      <c r="H373" s="120"/>
      <c r="I373" s="120"/>
      <c r="J373" s="120"/>
    </row>
    <row r="374" spans="1:10" s="6" customFormat="1" ht="15">
      <c r="A374" s="38" t="s">
        <v>1012</v>
      </c>
      <c r="B374" s="21" t="s">
        <v>503</v>
      </c>
      <c r="C374" s="21" t="s">
        <v>504</v>
      </c>
      <c r="D374" s="22" t="s">
        <v>695</v>
      </c>
      <c r="E374" s="49">
        <v>736</v>
      </c>
      <c r="F374" s="102">
        <v>0</v>
      </c>
      <c r="G374" s="49">
        <f t="shared" si="15"/>
        <v>736</v>
      </c>
      <c r="H374" s="120"/>
      <c r="I374" s="120"/>
      <c r="J374" s="120"/>
    </row>
    <row r="375" spans="1:10" s="6" customFormat="1" ht="30">
      <c r="A375" s="38" t="s">
        <v>1013</v>
      </c>
      <c r="B375" s="21" t="s">
        <v>521</v>
      </c>
      <c r="C375" s="21" t="s">
        <v>522</v>
      </c>
      <c r="D375" s="22" t="s">
        <v>523</v>
      </c>
      <c r="E375" s="49">
        <v>3416</v>
      </c>
      <c r="F375" s="102">
        <v>0</v>
      </c>
      <c r="G375" s="49">
        <f t="shared" si="15"/>
        <v>3416</v>
      </c>
      <c r="H375" s="120"/>
      <c r="I375" s="120"/>
      <c r="J375" s="120"/>
    </row>
    <row r="376" spans="1:10" s="6" customFormat="1" ht="15">
      <c r="A376" s="38" t="s">
        <v>1014</v>
      </c>
      <c r="B376" s="21" t="s">
        <v>524</v>
      </c>
      <c r="C376" s="21" t="s">
        <v>525</v>
      </c>
      <c r="D376" s="22" t="s">
        <v>696</v>
      </c>
      <c r="E376" s="49">
        <v>1064</v>
      </c>
      <c r="F376" s="102">
        <v>0</v>
      </c>
      <c r="G376" s="49">
        <f t="shared" si="15"/>
        <v>1064</v>
      </c>
      <c r="H376" s="120"/>
      <c r="I376" s="120"/>
      <c r="J376" s="120"/>
    </row>
    <row r="377" spans="1:10" s="6" customFormat="1" ht="30">
      <c r="A377" s="38" t="s">
        <v>1015</v>
      </c>
      <c r="B377" s="21" t="s">
        <v>526</v>
      </c>
      <c r="C377" s="21" t="s">
        <v>793</v>
      </c>
      <c r="D377" s="22" t="s">
        <v>527</v>
      </c>
      <c r="E377" s="49">
        <v>969</v>
      </c>
      <c r="F377" s="102">
        <v>0</v>
      </c>
      <c r="G377" s="49">
        <f t="shared" si="15"/>
        <v>969</v>
      </c>
      <c r="H377" s="120"/>
      <c r="I377" s="120"/>
      <c r="J377" s="120"/>
    </row>
    <row r="378" spans="1:10" s="6" customFormat="1" ht="15.75" thickBot="1">
      <c r="A378" s="59" t="s">
        <v>1016</v>
      </c>
      <c r="B378" s="54" t="s">
        <v>528</v>
      </c>
      <c r="C378" s="54" t="s">
        <v>793</v>
      </c>
      <c r="D378" s="57" t="s">
        <v>529</v>
      </c>
      <c r="E378" s="58">
        <v>1730</v>
      </c>
      <c r="F378" s="103">
        <v>0</v>
      </c>
      <c r="G378" s="49">
        <f t="shared" si="15"/>
        <v>1730</v>
      </c>
      <c r="H378" s="120"/>
      <c r="I378" s="120"/>
      <c r="J378" s="120"/>
    </row>
    <row r="379" spans="1:10" s="6" customFormat="1" ht="15">
      <c r="A379" s="37" t="s">
        <v>1017</v>
      </c>
      <c r="B379" s="18" t="s">
        <v>532</v>
      </c>
      <c r="C379" s="18" t="s">
        <v>533</v>
      </c>
      <c r="D379" s="19" t="s">
        <v>697</v>
      </c>
      <c r="E379" s="50">
        <v>788</v>
      </c>
      <c r="F379" s="112">
        <v>0</v>
      </c>
      <c r="G379" s="49">
        <f t="shared" si="15"/>
        <v>788</v>
      </c>
      <c r="H379" s="120"/>
      <c r="I379" s="120"/>
      <c r="J379" s="120"/>
    </row>
    <row r="380" spans="1:10" s="6" customFormat="1" ht="15">
      <c r="A380" s="38" t="s">
        <v>1018</v>
      </c>
      <c r="B380" s="21" t="s">
        <v>548</v>
      </c>
      <c r="C380" s="21" t="s">
        <v>549</v>
      </c>
      <c r="D380" s="22" t="s">
        <v>693</v>
      </c>
      <c r="E380" s="49">
        <v>1081</v>
      </c>
      <c r="F380" s="102">
        <v>0</v>
      </c>
      <c r="G380" s="49">
        <f t="shared" si="15"/>
        <v>1081</v>
      </c>
      <c r="H380" s="120"/>
      <c r="I380" s="120"/>
      <c r="J380" s="120"/>
    </row>
    <row r="381" spans="1:10" s="6" customFormat="1" ht="15">
      <c r="A381" s="38" t="s">
        <v>1019</v>
      </c>
      <c r="B381" s="21" t="s">
        <v>507</v>
      </c>
      <c r="C381" s="21" t="s">
        <v>509</v>
      </c>
      <c r="D381" s="22" t="s">
        <v>698</v>
      </c>
      <c r="E381" s="49">
        <v>757</v>
      </c>
      <c r="F381" s="102">
        <v>0</v>
      </c>
      <c r="G381" s="49">
        <f t="shared" si="15"/>
        <v>757</v>
      </c>
      <c r="H381" s="120"/>
      <c r="I381" s="120"/>
      <c r="J381" s="120"/>
    </row>
    <row r="382" spans="1:10" s="6" customFormat="1" ht="15">
      <c r="A382" s="38" t="s">
        <v>1020</v>
      </c>
      <c r="B382" s="21" t="s">
        <v>516</v>
      </c>
      <c r="C382" s="21" t="s">
        <v>517</v>
      </c>
      <c r="D382" s="22" t="s">
        <v>699</v>
      </c>
      <c r="E382" s="49">
        <v>682</v>
      </c>
      <c r="F382" s="102">
        <v>0</v>
      </c>
      <c r="G382" s="49">
        <f t="shared" si="15"/>
        <v>682</v>
      </c>
      <c r="H382" s="120"/>
      <c r="I382" s="120"/>
      <c r="J382" s="120"/>
    </row>
    <row r="383" spans="1:10" s="6" customFormat="1" ht="15">
      <c r="A383" s="38" t="s">
        <v>1021</v>
      </c>
      <c r="B383" s="24" t="s">
        <v>553</v>
      </c>
      <c r="C383" s="21" t="s">
        <v>552</v>
      </c>
      <c r="D383" s="22" t="s">
        <v>500</v>
      </c>
      <c r="E383" s="49">
        <v>4160</v>
      </c>
      <c r="F383" s="102">
        <v>0</v>
      </c>
      <c r="G383" s="49">
        <f t="shared" si="15"/>
        <v>4160</v>
      </c>
      <c r="H383" s="120"/>
      <c r="I383" s="120"/>
      <c r="J383" s="120"/>
    </row>
    <row r="384" spans="1:10" s="6" customFormat="1" ht="15">
      <c r="A384" s="38" t="s">
        <v>1022</v>
      </c>
      <c r="B384" s="24" t="s">
        <v>545</v>
      </c>
      <c r="C384" s="21" t="s">
        <v>544</v>
      </c>
      <c r="D384" s="22" t="s">
        <v>500</v>
      </c>
      <c r="E384" s="49">
        <v>6229</v>
      </c>
      <c r="F384" s="102">
        <v>0</v>
      </c>
      <c r="G384" s="49">
        <f t="shared" si="15"/>
        <v>6229</v>
      </c>
      <c r="H384" s="120"/>
      <c r="I384" s="120"/>
      <c r="J384" s="120"/>
    </row>
    <row r="385" spans="1:10" s="6" customFormat="1" ht="30">
      <c r="A385" s="38" t="s">
        <v>1023</v>
      </c>
      <c r="B385" s="24" t="s">
        <v>541</v>
      </c>
      <c r="C385" s="21" t="s">
        <v>540</v>
      </c>
      <c r="D385" s="22" t="s">
        <v>500</v>
      </c>
      <c r="E385" s="49">
        <v>3911</v>
      </c>
      <c r="F385" s="102">
        <v>0</v>
      </c>
      <c r="G385" s="49">
        <f t="shared" si="15"/>
        <v>3911</v>
      </c>
      <c r="H385" s="120"/>
      <c r="I385" s="120"/>
      <c r="J385" s="120"/>
    </row>
    <row r="386" spans="1:10" s="6" customFormat="1" ht="15">
      <c r="A386" s="38" t="s">
        <v>1024</v>
      </c>
      <c r="B386" s="24" t="s">
        <v>543</v>
      </c>
      <c r="C386" s="21" t="s">
        <v>542</v>
      </c>
      <c r="D386" s="22" t="s">
        <v>500</v>
      </c>
      <c r="E386" s="49">
        <v>3911</v>
      </c>
      <c r="F386" s="102">
        <v>0</v>
      </c>
      <c r="G386" s="49">
        <f t="shared" si="15"/>
        <v>3911</v>
      </c>
      <c r="H386" s="120"/>
      <c r="I386" s="120"/>
      <c r="J386" s="120"/>
    </row>
    <row r="387" spans="1:10" s="6" customFormat="1" ht="15">
      <c r="A387" s="38" t="s">
        <v>1028</v>
      </c>
      <c r="B387" s="24" t="s">
        <v>547</v>
      </c>
      <c r="C387" s="21" t="s">
        <v>546</v>
      </c>
      <c r="D387" s="22" t="s">
        <v>500</v>
      </c>
      <c r="E387" s="49">
        <v>3911</v>
      </c>
      <c r="F387" s="102">
        <v>0</v>
      </c>
      <c r="G387" s="49">
        <f t="shared" si="15"/>
        <v>3911</v>
      </c>
      <c r="H387" s="120"/>
      <c r="I387" s="120"/>
      <c r="J387" s="120"/>
    </row>
    <row r="388" spans="1:10" s="6" customFormat="1" ht="15">
      <c r="A388" s="38" t="s">
        <v>1029</v>
      </c>
      <c r="B388" s="24" t="s">
        <v>557</v>
      </c>
      <c r="C388" s="21" t="s">
        <v>556</v>
      </c>
      <c r="D388" s="22" t="s">
        <v>500</v>
      </c>
      <c r="E388" s="49">
        <v>3911</v>
      </c>
      <c r="F388" s="102">
        <v>0</v>
      </c>
      <c r="G388" s="49">
        <f t="shared" si="15"/>
        <v>3911</v>
      </c>
      <c r="H388" s="120"/>
      <c r="I388" s="120"/>
      <c r="J388" s="120"/>
    </row>
    <row r="389" spans="1:10" s="6" customFormat="1" ht="15">
      <c r="A389" s="38" t="s">
        <v>1035</v>
      </c>
      <c r="B389" s="24" t="s">
        <v>555</v>
      </c>
      <c r="C389" s="21" t="s">
        <v>554</v>
      </c>
      <c r="D389" s="22" t="s">
        <v>500</v>
      </c>
      <c r="E389" s="49">
        <v>5931</v>
      </c>
      <c r="F389" s="102">
        <v>0</v>
      </c>
      <c r="G389" s="49">
        <f t="shared" si="15"/>
        <v>5931</v>
      </c>
      <c r="H389" s="120"/>
      <c r="I389" s="120"/>
      <c r="J389" s="120"/>
    </row>
    <row r="390" spans="1:10" s="6" customFormat="1" ht="15">
      <c r="A390" s="38" t="s">
        <v>1036</v>
      </c>
      <c r="B390" s="21" t="s">
        <v>550</v>
      </c>
      <c r="C390" s="21" t="s">
        <v>551</v>
      </c>
      <c r="D390" s="22" t="s">
        <v>693</v>
      </c>
      <c r="E390" s="49">
        <v>2266</v>
      </c>
      <c r="F390" s="102">
        <v>0</v>
      </c>
      <c r="G390" s="49">
        <f t="shared" si="15"/>
        <v>2266</v>
      </c>
      <c r="H390" s="120"/>
      <c r="I390" s="120"/>
      <c r="J390" s="120"/>
    </row>
    <row r="391" spans="1:10" s="6" customFormat="1" ht="15.75" thickBot="1">
      <c r="A391" s="59">
        <v>71005684</v>
      </c>
      <c r="B391" s="54" t="s">
        <v>297</v>
      </c>
      <c r="C391" s="54"/>
      <c r="D391" s="57" t="s">
        <v>577</v>
      </c>
      <c r="E391" s="58">
        <v>806</v>
      </c>
      <c r="F391" s="103">
        <v>0</v>
      </c>
      <c r="G391" s="58">
        <f t="shared" si="15"/>
        <v>806</v>
      </c>
      <c r="H391" s="120"/>
      <c r="I391" s="120"/>
      <c r="J391" s="120"/>
    </row>
    <row r="392" spans="1:10" s="9" customFormat="1" ht="16.5" thickBot="1">
      <c r="A392" s="132" t="s">
        <v>347</v>
      </c>
      <c r="B392" s="133"/>
      <c r="C392" s="133"/>
      <c r="D392" s="134"/>
      <c r="E392" s="65">
        <f>E393</f>
        <v>2633</v>
      </c>
      <c r="F392" s="65">
        <f>F393</f>
        <v>0</v>
      </c>
      <c r="G392" s="65">
        <f>G393</f>
        <v>2633</v>
      </c>
      <c r="H392" s="122"/>
      <c r="I392" s="122"/>
      <c r="J392" s="122"/>
    </row>
    <row r="393" spans="1:10" s="6" customFormat="1" ht="15.75" thickBot="1">
      <c r="A393" s="39">
        <v>70283320</v>
      </c>
      <c r="B393" s="34" t="s">
        <v>654</v>
      </c>
      <c r="C393" s="34" t="s">
        <v>655</v>
      </c>
      <c r="D393" s="35" t="s">
        <v>500</v>
      </c>
      <c r="E393" s="51">
        <v>2633</v>
      </c>
      <c r="F393" s="51">
        <v>0</v>
      </c>
      <c r="G393" s="69">
        <f>E393+F393</f>
        <v>2633</v>
      </c>
      <c r="H393" s="120"/>
      <c r="I393" s="120"/>
      <c r="J393" s="120"/>
    </row>
    <row r="394" spans="1:10" s="9" customFormat="1" ht="16.5" thickBot="1">
      <c r="A394" s="129" t="s">
        <v>329</v>
      </c>
      <c r="B394" s="130"/>
      <c r="C394" s="130"/>
      <c r="D394" s="131"/>
      <c r="E394" s="64">
        <f>E395+E396+E397+E398+E399+E400+E401+E402+E403+E404+E405+E406+E407+E408+E409+E410+E411+E412</f>
        <v>228127</v>
      </c>
      <c r="F394" s="64">
        <f>F395+F396+F397+F398+F399+F400+F401+F402+F403+F404+F405+F406+F407+F408+F409+F410+F411+F412</f>
        <v>460</v>
      </c>
      <c r="G394" s="64">
        <f>G395+G396+G397+G398+G399+G400+G401+G402+G403+G404+G405+G406+G407+G408+G409+G410+G411+G412</f>
        <v>228587</v>
      </c>
      <c r="H394" s="122"/>
      <c r="I394" s="122"/>
      <c r="J394" s="122"/>
    </row>
    <row r="395" spans="1:10" s="6" customFormat="1" ht="15">
      <c r="A395" s="70" t="s">
        <v>1039</v>
      </c>
      <c r="B395" s="67" t="s">
        <v>605</v>
      </c>
      <c r="C395" s="63" t="s">
        <v>584</v>
      </c>
      <c r="D395" s="75" t="s">
        <v>700</v>
      </c>
      <c r="E395" s="69">
        <v>5922</v>
      </c>
      <c r="F395" s="101">
        <v>0</v>
      </c>
      <c r="G395" s="69">
        <f aca="true" t="shared" si="16" ref="G395:G412">E395+F395</f>
        <v>5922</v>
      </c>
      <c r="H395" s="120"/>
      <c r="I395" s="120"/>
      <c r="J395" s="120"/>
    </row>
    <row r="396" spans="1:10" s="6" customFormat="1" ht="15">
      <c r="A396" s="38" t="s">
        <v>1049</v>
      </c>
      <c r="B396" s="24" t="s">
        <v>595</v>
      </c>
      <c r="C396" s="21" t="s">
        <v>793</v>
      </c>
      <c r="D396" s="22" t="s">
        <v>594</v>
      </c>
      <c r="E396" s="49">
        <v>9402</v>
      </c>
      <c r="F396" s="102">
        <v>0</v>
      </c>
      <c r="G396" s="49">
        <f t="shared" si="16"/>
        <v>9402</v>
      </c>
      <c r="H396" s="120"/>
      <c r="I396" s="120"/>
      <c r="J396" s="120"/>
    </row>
    <row r="397" spans="1:10" s="6" customFormat="1" ht="15">
      <c r="A397" s="38" t="s">
        <v>1052</v>
      </c>
      <c r="B397" s="24" t="s">
        <v>608</v>
      </c>
      <c r="C397" s="21" t="s">
        <v>793</v>
      </c>
      <c r="D397" s="22" t="s">
        <v>607</v>
      </c>
      <c r="E397" s="49">
        <v>7444</v>
      </c>
      <c r="F397" s="102">
        <v>0</v>
      </c>
      <c r="G397" s="49">
        <f t="shared" si="16"/>
        <v>7444</v>
      </c>
      <c r="H397" s="120"/>
      <c r="I397" s="120"/>
      <c r="J397" s="120"/>
    </row>
    <row r="398" spans="1:10" s="6" customFormat="1" ht="15">
      <c r="A398" s="38">
        <v>47438371</v>
      </c>
      <c r="B398" s="24" t="s">
        <v>612</v>
      </c>
      <c r="C398" s="21" t="s">
        <v>793</v>
      </c>
      <c r="D398" s="22" t="s">
        <v>611</v>
      </c>
      <c r="E398" s="49">
        <v>6695</v>
      </c>
      <c r="F398" s="102">
        <v>0</v>
      </c>
      <c r="G398" s="49">
        <f t="shared" si="16"/>
        <v>6695</v>
      </c>
      <c r="H398" s="120"/>
      <c r="I398" s="120"/>
      <c r="J398" s="120"/>
    </row>
    <row r="399" spans="1:10" s="6" customFormat="1" ht="15">
      <c r="A399" s="38" t="s">
        <v>1066</v>
      </c>
      <c r="B399" s="24" t="s">
        <v>645</v>
      </c>
      <c r="C399" s="21" t="s">
        <v>793</v>
      </c>
      <c r="D399" s="22" t="s">
        <v>644</v>
      </c>
      <c r="E399" s="49">
        <v>7650</v>
      </c>
      <c r="F399" s="102">
        <v>0</v>
      </c>
      <c r="G399" s="49">
        <f t="shared" si="16"/>
        <v>7650</v>
      </c>
      <c r="H399" s="120"/>
      <c r="I399" s="120"/>
      <c r="J399" s="120"/>
    </row>
    <row r="400" spans="1:10" s="6" customFormat="1" ht="15">
      <c r="A400" s="38" t="s">
        <v>1067</v>
      </c>
      <c r="B400" s="24" t="s">
        <v>647</v>
      </c>
      <c r="C400" s="21" t="s">
        <v>793</v>
      </c>
      <c r="D400" s="22" t="s">
        <v>646</v>
      </c>
      <c r="E400" s="49">
        <v>7872</v>
      </c>
      <c r="F400" s="102">
        <v>0</v>
      </c>
      <c r="G400" s="49">
        <f t="shared" si="16"/>
        <v>7872</v>
      </c>
      <c r="H400" s="120"/>
      <c r="I400" s="120"/>
      <c r="J400" s="120"/>
    </row>
    <row r="401" spans="1:10" s="6" customFormat="1" ht="15">
      <c r="A401" s="38" t="s">
        <v>1038</v>
      </c>
      <c r="B401" s="24" t="s">
        <v>563</v>
      </c>
      <c r="C401" s="21" t="s">
        <v>793</v>
      </c>
      <c r="D401" s="22" t="s">
        <v>562</v>
      </c>
      <c r="E401" s="49">
        <v>9963</v>
      </c>
      <c r="F401" s="102">
        <v>0</v>
      </c>
      <c r="G401" s="49">
        <f t="shared" si="16"/>
        <v>9963</v>
      </c>
      <c r="H401" s="120"/>
      <c r="I401" s="120"/>
      <c r="J401" s="120"/>
    </row>
    <row r="402" spans="1:10" s="6" customFormat="1" ht="15">
      <c r="A402" s="38" t="s">
        <v>1044</v>
      </c>
      <c r="B402" s="21" t="s">
        <v>578</v>
      </c>
      <c r="C402" s="21" t="s">
        <v>579</v>
      </c>
      <c r="D402" s="22" t="s">
        <v>512</v>
      </c>
      <c r="E402" s="49">
        <v>9899</v>
      </c>
      <c r="F402" s="102">
        <v>0</v>
      </c>
      <c r="G402" s="49">
        <f t="shared" si="16"/>
        <v>9899</v>
      </c>
      <c r="H402" s="120"/>
      <c r="I402" s="120"/>
      <c r="J402" s="120"/>
    </row>
    <row r="403" spans="1:10" s="6" customFormat="1" ht="15">
      <c r="A403" s="38" t="s">
        <v>1055</v>
      </c>
      <c r="B403" s="24" t="s">
        <v>613</v>
      </c>
      <c r="C403" s="21" t="s">
        <v>793</v>
      </c>
      <c r="D403" s="22" t="s">
        <v>529</v>
      </c>
      <c r="E403" s="49">
        <v>6213</v>
      </c>
      <c r="F403" s="102">
        <v>103</v>
      </c>
      <c r="G403" s="49">
        <f t="shared" si="16"/>
        <v>6316</v>
      </c>
      <c r="H403" s="120"/>
      <c r="I403" s="120"/>
      <c r="J403" s="120"/>
    </row>
    <row r="404" spans="1:10" s="6" customFormat="1" ht="15">
      <c r="A404" s="38" t="s">
        <v>1050</v>
      </c>
      <c r="B404" s="21" t="s">
        <v>600</v>
      </c>
      <c r="C404" s="21" t="s">
        <v>602</v>
      </c>
      <c r="D404" s="22" t="s">
        <v>523</v>
      </c>
      <c r="E404" s="49">
        <v>10799</v>
      </c>
      <c r="F404" s="102">
        <v>0</v>
      </c>
      <c r="G404" s="49">
        <f t="shared" si="16"/>
        <v>10799</v>
      </c>
      <c r="H404" s="120"/>
      <c r="I404" s="120"/>
      <c r="J404" s="120"/>
    </row>
    <row r="405" spans="1:10" s="6" customFormat="1" ht="30">
      <c r="A405" s="38" t="s">
        <v>1045</v>
      </c>
      <c r="B405" s="24" t="s">
        <v>581</v>
      </c>
      <c r="C405" s="21" t="s">
        <v>580</v>
      </c>
      <c r="D405" s="22" t="s">
        <v>515</v>
      </c>
      <c r="E405" s="49">
        <v>14758</v>
      </c>
      <c r="F405" s="102">
        <v>0</v>
      </c>
      <c r="G405" s="49">
        <f t="shared" si="16"/>
        <v>14758</v>
      </c>
      <c r="H405" s="120"/>
      <c r="I405" s="120"/>
      <c r="J405" s="120"/>
    </row>
    <row r="406" spans="1:10" s="6" customFormat="1" ht="30">
      <c r="A406" s="38" t="s">
        <v>1061</v>
      </c>
      <c r="B406" s="24" t="s">
        <v>629</v>
      </c>
      <c r="C406" s="21" t="s">
        <v>628</v>
      </c>
      <c r="D406" s="22" t="s">
        <v>500</v>
      </c>
      <c r="E406" s="49">
        <v>21284</v>
      </c>
      <c r="F406" s="102">
        <v>108</v>
      </c>
      <c r="G406" s="49">
        <f t="shared" si="16"/>
        <v>21392</v>
      </c>
      <c r="H406" s="120"/>
      <c r="I406" s="120"/>
      <c r="J406" s="120"/>
    </row>
    <row r="407" spans="1:10" s="6" customFormat="1" ht="15">
      <c r="A407" s="38" t="s">
        <v>1059</v>
      </c>
      <c r="B407" s="24" t="s">
        <v>639</v>
      </c>
      <c r="C407" s="21" t="s">
        <v>638</v>
      </c>
      <c r="D407" s="22" t="s">
        <v>500</v>
      </c>
      <c r="E407" s="49">
        <v>17387</v>
      </c>
      <c r="F407" s="102">
        <v>0</v>
      </c>
      <c r="G407" s="49">
        <f t="shared" si="16"/>
        <v>17387</v>
      </c>
      <c r="H407" s="120"/>
      <c r="I407" s="120"/>
      <c r="J407" s="120"/>
    </row>
    <row r="408" spans="1:10" s="6" customFormat="1" ht="15">
      <c r="A408" s="38" t="s">
        <v>1060</v>
      </c>
      <c r="B408" s="24" t="s">
        <v>635</v>
      </c>
      <c r="C408" s="21" t="s">
        <v>634</v>
      </c>
      <c r="D408" s="22" t="s">
        <v>500</v>
      </c>
      <c r="E408" s="49">
        <v>22572</v>
      </c>
      <c r="F408" s="102">
        <v>0</v>
      </c>
      <c r="G408" s="49">
        <f t="shared" si="16"/>
        <v>22572</v>
      </c>
      <c r="H408" s="120"/>
      <c r="I408" s="120"/>
      <c r="J408" s="120"/>
    </row>
    <row r="409" spans="1:10" s="76" customFormat="1" ht="15.75" thickBot="1">
      <c r="A409" s="38" t="s">
        <v>1064</v>
      </c>
      <c r="B409" s="24" t="s">
        <v>633</v>
      </c>
      <c r="C409" s="21" t="s">
        <v>632</v>
      </c>
      <c r="D409" s="22" t="s">
        <v>500</v>
      </c>
      <c r="E409" s="49">
        <v>16010</v>
      </c>
      <c r="F409" s="102">
        <v>0</v>
      </c>
      <c r="G409" s="49">
        <f t="shared" si="16"/>
        <v>16010</v>
      </c>
      <c r="H409" s="120"/>
      <c r="I409" s="120"/>
      <c r="J409" s="120"/>
    </row>
    <row r="410" spans="1:10" s="78" customFormat="1" ht="30.75" thickBot="1">
      <c r="A410" s="38" t="s">
        <v>1065</v>
      </c>
      <c r="B410" s="21" t="s">
        <v>636</v>
      </c>
      <c r="C410" s="21" t="s">
        <v>637</v>
      </c>
      <c r="D410" s="22" t="s">
        <v>500</v>
      </c>
      <c r="E410" s="49">
        <v>21127</v>
      </c>
      <c r="F410" s="102">
        <v>130</v>
      </c>
      <c r="G410" s="49">
        <f t="shared" si="16"/>
        <v>21257</v>
      </c>
      <c r="H410" s="120"/>
      <c r="I410" s="120"/>
      <c r="J410" s="120"/>
    </row>
    <row r="411" spans="1:10" s="6" customFormat="1" ht="15">
      <c r="A411" s="38" t="s">
        <v>1063</v>
      </c>
      <c r="B411" s="24" t="s">
        <v>643</v>
      </c>
      <c r="C411" s="21" t="s">
        <v>642</v>
      </c>
      <c r="D411" s="22" t="s">
        <v>500</v>
      </c>
      <c r="E411" s="49">
        <v>15878</v>
      </c>
      <c r="F411" s="102">
        <v>0</v>
      </c>
      <c r="G411" s="49">
        <f t="shared" si="16"/>
        <v>15878</v>
      </c>
      <c r="H411" s="120"/>
      <c r="I411" s="120"/>
      <c r="J411" s="120"/>
    </row>
    <row r="412" spans="1:10" s="6" customFormat="1" ht="15.75" thickBot="1">
      <c r="A412" s="59" t="s">
        <v>1062</v>
      </c>
      <c r="B412" s="55" t="s">
        <v>641</v>
      </c>
      <c r="C412" s="54" t="s">
        <v>640</v>
      </c>
      <c r="D412" s="57" t="s">
        <v>500</v>
      </c>
      <c r="E412" s="58">
        <v>17252</v>
      </c>
      <c r="F412" s="103">
        <v>119</v>
      </c>
      <c r="G412" s="58">
        <f t="shared" si="16"/>
        <v>17371</v>
      </c>
      <c r="H412" s="120"/>
      <c r="I412" s="120"/>
      <c r="J412" s="120"/>
    </row>
    <row r="413" spans="1:10" s="9" customFormat="1" ht="16.5" thickBot="1">
      <c r="A413" s="142" t="s">
        <v>353</v>
      </c>
      <c r="B413" s="143"/>
      <c r="C413" s="143"/>
      <c r="D413" s="144"/>
      <c r="E413" s="86">
        <f>E414+E415+E416+E417+E418+E419+E420+E421+E422+E423+E424+E425+E426+E427+E428+E429+E430</f>
        <v>47302</v>
      </c>
      <c r="F413" s="86">
        <f>F414+F415+F416+F417+F418+F419+F420+F421+F422+F423+F424+F425+F426+F427+F428+F429+F430</f>
        <v>43</v>
      </c>
      <c r="G413" s="86">
        <f>G414+G415+G416+G417+G418+G419+G420+G421+G422+G423+G424+G425+G426+G427+G428+G429+G430</f>
        <v>47345</v>
      </c>
      <c r="H413" s="122"/>
      <c r="I413" s="122"/>
      <c r="J413" s="122"/>
    </row>
    <row r="414" spans="1:10" s="6" customFormat="1" ht="15">
      <c r="A414" s="70" t="s">
        <v>1037</v>
      </c>
      <c r="B414" s="63" t="s">
        <v>560</v>
      </c>
      <c r="C414" s="63" t="s">
        <v>793</v>
      </c>
      <c r="D414" s="75" t="s">
        <v>561</v>
      </c>
      <c r="E414" s="69">
        <v>871</v>
      </c>
      <c r="F414" s="101">
        <v>0</v>
      </c>
      <c r="G414" s="69">
        <f aca="true" t="shared" si="17" ref="G414:G430">E414+F414</f>
        <v>871</v>
      </c>
      <c r="H414" s="120"/>
      <c r="I414" s="120"/>
      <c r="J414" s="120"/>
    </row>
    <row r="415" spans="1:10" s="6" customFormat="1" ht="30">
      <c r="A415" s="38" t="s">
        <v>1040</v>
      </c>
      <c r="B415" s="24" t="s">
        <v>571</v>
      </c>
      <c r="C415" s="21" t="s">
        <v>793</v>
      </c>
      <c r="D415" s="22" t="s">
        <v>570</v>
      </c>
      <c r="E415" s="49">
        <v>2347</v>
      </c>
      <c r="F415" s="102">
        <v>0</v>
      </c>
      <c r="G415" s="49">
        <f t="shared" si="17"/>
        <v>2347</v>
      </c>
      <c r="H415" s="120"/>
      <c r="I415" s="120"/>
      <c r="J415" s="120"/>
    </row>
    <row r="416" spans="1:10" s="6" customFormat="1" ht="15">
      <c r="A416" s="38" t="s">
        <v>1041</v>
      </c>
      <c r="B416" s="24" t="s">
        <v>593</v>
      </c>
      <c r="C416" s="21" t="s">
        <v>592</v>
      </c>
      <c r="D416" s="22" t="s">
        <v>701</v>
      </c>
      <c r="E416" s="49">
        <v>1147</v>
      </c>
      <c r="F416" s="102">
        <v>0</v>
      </c>
      <c r="G416" s="49">
        <f t="shared" si="17"/>
        <v>1147</v>
      </c>
      <c r="H416" s="120"/>
      <c r="I416" s="120"/>
      <c r="J416" s="120"/>
    </row>
    <row r="417" spans="1:10" s="6" customFormat="1" ht="30">
      <c r="A417" s="38" t="s">
        <v>1042</v>
      </c>
      <c r="B417" s="24" t="s">
        <v>573</v>
      </c>
      <c r="C417" s="21" t="s">
        <v>793</v>
      </c>
      <c r="D417" s="22" t="s">
        <v>572</v>
      </c>
      <c r="E417" s="49">
        <v>3621</v>
      </c>
      <c r="F417" s="102">
        <v>0</v>
      </c>
      <c r="G417" s="49">
        <f t="shared" si="17"/>
        <v>3621</v>
      </c>
      <c r="H417" s="120"/>
      <c r="I417" s="120"/>
      <c r="J417" s="120"/>
    </row>
    <row r="418" spans="1:10" s="6" customFormat="1" ht="30">
      <c r="A418" s="38" t="s">
        <v>1043</v>
      </c>
      <c r="B418" s="24" t="s">
        <v>576</v>
      </c>
      <c r="C418" s="21" t="s">
        <v>574</v>
      </c>
      <c r="D418" s="22" t="s">
        <v>702</v>
      </c>
      <c r="E418" s="49">
        <v>2876</v>
      </c>
      <c r="F418" s="102">
        <v>0</v>
      </c>
      <c r="G418" s="49">
        <f t="shared" si="17"/>
        <v>2876</v>
      </c>
      <c r="H418" s="120"/>
      <c r="I418" s="120"/>
      <c r="J418" s="120"/>
    </row>
    <row r="419" spans="1:10" s="6" customFormat="1" ht="30">
      <c r="A419" s="38" t="s">
        <v>1046</v>
      </c>
      <c r="B419" s="24" t="s">
        <v>583</v>
      </c>
      <c r="C419" s="21" t="s">
        <v>793</v>
      </c>
      <c r="D419" s="22" t="s">
        <v>582</v>
      </c>
      <c r="E419" s="49">
        <v>2016</v>
      </c>
      <c r="F419" s="102">
        <v>0</v>
      </c>
      <c r="G419" s="49">
        <f t="shared" si="17"/>
        <v>2016</v>
      </c>
      <c r="H419" s="120"/>
      <c r="I419" s="120"/>
      <c r="J419" s="120"/>
    </row>
    <row r="420" spans="1:10" s="6" customFormat="1" ht="15">
      <c r="A420" s="38">
        <v>75007223</v>
      </c>
      <c r="B420" s="24" t="s">
        <v>587</v>
      </c>
      <c r="C420" s="21" t="s">
        <v>793</v>
      </c>
      <c r="D420" s="22" t="s">
        <v>585</v>
      </c>
      <c r="E420" s="49">
        <v>2164</v>
      </c>
      <c r="F420" s="102">
        <v>0</v>
      </c>
      <c r="G420" s="49">
        <f t="shared" si="17"/>
        <v>2164</v>
      </c>
      <c r="H420" s="120"/>
      <c r="I420" s="120"/>
      <c r="J420" s="120"/>
    </row>
    <row r="421" spans="1:10" s="6" customFormat="1" ht="30">
      <c r="A421" s="38" t="s">
        <v>1047</v>
      </c>
      <c r="B421" s="24" t="s">
        <v>589</v>
      </c>
      <c r="C421" s="21" t="s">
        <v>793</v>
      </c>
      <c r="D421" s="22" t="s">
        <v>588</v>
      </c>
      <c r="E421" s="49">
        <v>2647</v>
      </c>
      <c r="F421" s="102">
        <v>0</v>
      </c>
      <c r="G421" s="49">
        <f t="shared" si="17"/>
        <v>2647</v>
      </c>
      <c r="H421" s="120"/>
      <c r="I421" s="120"/>
      <c r="J421" s="120"/>
    </row>
    <row r="422" spans="1:10" s="6" customFormat="1" ht="30">
      <c r="A422" s="38" t="s">
        <v>1048</v>
      </c>
      <c r="B422" s="24" t="s">
        <v>591</v>
      </c>
      <c r="C422" s="21" t="s">
        <v>793</v>
      </c>
      <c r="D422" s="22" t="s">
        <v>590</v>
      </c>
      <c r="E422" s="49">
        <v>1562</v>
      </c>
      <c r="F422" s="102">
        <v>0</v>
      </c>
      <c r="G422" s="49">
        <f t="shared" si="17"/>
        <v>1562</v>
      </c>
      <c r="H422" s="120"/>
      <c r="I422" s="120"/>
      <c r="J422" s="120"/>
    </row>
    <row r="423" spans="1:10" s="6" customFormat="1" ht="30">
      <c r="A423" s="38" t="s">
        <v>1051</v>
      </c>
      <c r="B423" s="24" t="s">
        <v>606</v>
      </c>
      <c r="C423" s="21" t="s">
        <v>603</v>
      </c>
      <c r="D423" s="22" t="s">
        <v>604</v>
      </c>
      <c r="E423" s="49">
        <v>3169</v>
      </c>
      <c r="F423" s="102">
        <v>0</v>
      </c>
      <c r="G423" s="49">
        <f t="shared" si="17"/>
        <v>3169</v>
      </c>
      <c r="H423" s="120"/>
      <c r="I423" s="120"/>
      <c r="J423" s="120"/>
    </row>
    <row r="424" spans="1:10" s="6" customFormat="1" ht="30">
      <c r="A424" s="38" t="s">
        <v>1053</v>
      </c>
      <c r="B424" s="24" t="s">
        <v>599</v>
      </c>
      <c r="C424" s="21" t="s">
        <v>598</v>
      </c>
      <c r="D424" s="22" t="s">
        <v>696</v>
      </c>
      <c r="E424" s="49">
        <v>4169</v>
      </c>
      <c r="F424" s="102">
        <v>0</v>
      </c>
      <c r="G424" s="49">
        <f t="shared" si="17"/>
        <v>4169</v>
      </c>
      <c r="H424" s="120"/>
      <c r="I424" s="120"/>
      <c r="J424" s="120"/>
    </row>
    <row r="425" spans="1:10" s="6" customFormat="1" ht="15">
      <c r="A425" s="38">
        <v>71005072</v>
      </c>
      <c r="B425" s="24" t="s">
        <v>597</v>
      </c>
      <c r="C425" s="21" t="s">
        <v>596</v>
      </c>
      <c r="D425" s="22" t="s">
        <v>681</v>
      </c>
      <c r="E425" s="49">
        <v>1777</v>
      </c>
      <c r="F425" s="102">
        <v>0</v>
      </c>
      <c r="G425" s="49">
        <f t="shared" si="17"/>
        <v>1777</v>
      </c>
      <c r="H425" s="120"/>
      <c r="I425" s="120"/>
      <c r="J425" s="120"/>
    </row>
    <row r="426" spans="1:10" s="6" customFormat="1" ht="30">
      <c r="A426" s="38" t="s">
        <v>1054</v>
      </c>
      <c r="B426" s="24" t="s">
        <v>610</v>
      </c>
      <c r="C426" s="21" t="s">
        <v>793</v>
      </c>
      <c r="D426" s="22" t="s">
        <v>609</v>
      </c>
      <c r="E426" s="49">
        <v>4073</v>
      </c>
      <c r="F426" s="102">
        <v>0</v>
      </c>
      <c r="G426" s="49">
        <f t="shared" si="17"/>
        <v>4073</v>
      </c>
      <c r="H426" s="120"/>
      <c r="I426" s="120"/>
      <c r="J426" s="120"/>
    </row>
    <row r="427" spans="1:10" s="6" customFormat="1" ht="30">
      <c r="A427" s="38" t="s">
        <v>1056</v>
      </c>
      <c r="B427" s="24" t="s">
        <v>616</v>
      </c>
      <c r="C427" s="21" t="s">
        <v>614</v>
      </c>
      <c r="D427" s="22" t="s">
        <v>615</v>
      </c>
      <c r="E427" s="49">
        <v>7147</v>
      </c>
      <c r="F427" s="102">
        <v>0</v>
      </c>
      <c r="G427" s="49">
        <f t="shared" si="17"/>
        <v>7147</v>
      </c>
      <c r="H427" s="120"/>
      <c r="I427" s="120"/>
      <c r="J427" s="120"/>
    </row>
    <row r="428" spans="1:10" s="6" customFormat="1" ht="30">
      <c r="A428" s="38" t="s">
        <v>1057</v>
      </c>
      <c r="B428" s="24" t="s">
        <v>627</v>
      </c>
      <c r="C428" s="21" t="s">
        <v>793</v>
      </c>
      <c r="D428" s="22" t="s">
        <v>617</v>
      </c>
      <c r="E428" s="49">
        <v>1948</v>
      </c>
      <c r="F428" s="102">
        <v>0</v>
      </c>
      <c r="G428" s="49">
        <f t="shared" si="17"/>
        <v>1948</v>
      </c>
      <c r="H428" s="120"/>
      <c r="I428" s="120"/>
      <c r="J428" s="120"/>
    </row>
    <row r="429" spans="1:10" s="6" customFormat="1" ht="30">
      <c r="A429" s="38" t="s">
        <v>1058</v>
      </c>
      <c r="B429" s="24" t="s">
        <v>631</v>
      </c>
      <c r="C429" s="21" t="s">
        <v>630</v>
      </c>
      <c r="D429" s="22" t="s">
        <v>703</v>
      </c>
      <c r="E429" s="49">
        <v>2157</v>
      </c>
      <c r="F429" s="102">
        <v>43</v>
      </c>
      <c r="G429" s="49">
        <f t="shared" si="17"/>
        <v>2200</v>
      </c>
      <c r="H429" s="120"/>
      <c r="I429" s="120"/>
      <c r="J429" s="120"/>
    </row>
    <row r="430" spans="1:10" s="6" customFormat="1" ht="15.75" thickBot="1">
      <c r="A430" s="59" t="s">
        <v>1068</v>
      </c>
      <c r="B430" s="54" t="s">
        <v>648</v>
      </c>
      <c r="C430" s="54" t="s">
        <v>649</v>
      </c>
      <c r="D430" s="57" t="s">
        <v>693</v>
      </c>
      <c r="E430" s="58">
        <v>3611</v>
      </c>
      <c r="F430" s="103">
        <v>0</v>
      </c>
      <c r="G430" s="58">
        <f t="shared" si="17"/>
        <v>3611</v>
      </c>
      <c r="H430" s="120"/>
      <c r="I430" s="120"/>
      <c r="J430" s="120"/>
    </row>
    <row r="431" spans="1:10" s="9" customFormat="1" ht="16.5" thickBot="1">
      <c r="A431" s="132" t="s">
        <v>335</v>
      </c>
      <c r="B431" s="150"/>
      <c r="C431" s="150"/>
      <c r="D431" s="151"/>
      <c r="E431" s="65">
        <f>E432</f>
        <v>4938</v>
      </c>
      <c r="F431" s="65">
        <f>F432</f>
        <v>0</v>
      </c>
      <c r="G431" s="65">
        <f>G432</f>
        <v>4938</v>
      </c>
      <c r="H431" s="122"/>
      <c r="I431" s="122"/>
      <c r="J431" s="122"/>
    </row>
    <row r="432" spans="1:10" s="6" customFormat="1" ht="15.75" thickBot="1">
      <c r="A432" s="45">
        <v>70871761</v>
      </c>
      <c r="B432" s="34" t="s">
        <v>393</v>
      </c>
      <c r="C432" s="34" t="s">
        <v>394</v>
      </c>
      <c r="D432" s="35" t="s">
        <v>500</v>
      </c>
      <c r="E432" s="51">
        <v>4938</v>
      </c>
      <c r="F432" s="51">
        <v>0</v>
      </c>
      <c r="G432" s="69">
        <f>E432+F432</f>
        <v>4938</v>
      </c>
      <c r="H432" s="120"/>
      <c r="I432" s="120"/>
      <c r="J432" s="120"/>
    </row>
    <row r="433" spans="1:10" s="9" customFormat="1" ht="16.5" thickBot="1">
      <c r="A433" s="129" t="s">
        <v>333</v>
      </c>
      <c r="B433" s="130"/>
      <c r="C433" s="130"/>
      <c r="D433" s="131"/>
      <c r="E433" s="64">
        <f>E434+E435</f>
        <v>27764</v>
      </c>
      <c r="F433" s="64">
        <f>F434+F435</f>
        <v>0</v>
      </c>
      <c r="G433" s="64">
        <f>G434+G435</f>
        <v>27764</v>
      </c>
      <c r="H433" s="122"/>
      <c r="I433" s="122"/>
      <c r="J433" s="122"/>
    </row>
    <row r="434" spans="1:10" s="6" customFormat="1" ht="15">
      <c r="A434" s="70" t="s">
        <v>1069</v>
      </c>
      <c r="B434" s="67" t="s">
        <v>651</v>
      </c>
      <c r="C434" s="63" t="s">
        <v>650</v>
      </c>
      <c r="D434" s="75" t="s">
        <v>512</v>
      </c>
      <c r="E434" s="69">
        <v>3517</v>
      </c>
      <c r="F434" s="101">
        <v>0</v>
      </c>
      <c r="G434" s="69">
        <f>E434+F434</f>
        <v>3517</v>
      </c>
      <c r="H434" s="120"/>
      <c r="I434" s="120"/>
      <c r="J434" s="120"/>
    </row>
    <row r="435" spans="1:10" s="6" customFormat="1" ht="30.75" thickBot="1">
      <c r="A435" s="59" t="s">
        <v>1070</v>
      </c>
      <c r="B435" s="54" t="s">
        <v>652</v>
      </c>
      <c r="C435" s="54" t="s">
        <v>653</v>
      </c>
      <c r="D435" s="57" t="s">
        <v>500</v>
      </c>
      <c r="E435" s="58">
        <v>24247</v>
      </c>
      <c r="F435" s="103">
        <v>0</v>
      </c>
      <c r="G435" s="58">
        <f>E435+F435</f>
        <v>24247</v>
      </c>
      <c r="H435" s="120"/>
      <c r="I435" s="120"/>
      <c r="J435" s="120"/>
    </row>
    <row r="436" spans="1:10" s="9" customFormat="1" ht="16.5" thickBot="1">
      <c r="A436" s="132" t="s">
        <v>338</v>
      </c>
      <c r="B436" s="133"/>
      <c r="C436" s="133"/>
      <c r="D436" s="134"/>
      <c r="E436" s="65">
        <f>E437</f>
        <v>2318</v>
      </c>
      <c r="F436" s="65">
        <f>F437</f>
        <v>85</v>
      </c>
      <c r="G436" s="65">
        <f>G437</f>
        <v>2403</v>
      </c>
      <c r="H436" s="122"/>
      <c r="I436" s="122"/>
      <c r="J436" s="122"/>
    </row>
    <row r="437" spans="1:10" s="6" customFormat="1" ht="15.75" thickBot="1">
      <c r="A437" s="30">
        <v>72083948</v>
      </c>
      <c r="B437" s="31" t="s">
        <v>857</v>
      </c>
      <c r="C437" s="31" t="s">
        <v>858</v>
      </c>
      <c r="D437" s="22" t="s">
        <v>500</v>
      </c>
      <c r="E437" s="52">
        <v>2318</v>
      </c>
      <c r="F437" s="52">
        <v>85</v>
      </c>
      <c r="G437" s="69">
        <f>E437+F437</f>
        <v>2403</v>
      </c>
      <c r="H437" s="120"/>
      <c r="I437" s="120"/>
      <c r="J437" s="120"/>
    </row>
    <row r="438" spans="1:10" s="9" customFormat="1" ht="16.5" thickBot="1">
      <c r="A438" s="138" t="s">
        <v>330</v>
      </c>
      <c r="B438" s="139"/>
      <c r="C438" s="139"/>
      <c r="D438" s="140"/>
      <c r="E438" s="48">
        <f>E436+E433+E431+E413+E394+E392+E363</f>
        <v>392955</v>
      </c>
      <c r="F438" s="48">
        <f>F436+F433+F431+F413+F394+F392+F363</f>
        <v>588</v>
      </c>
      <c r="G438" s="48">
        <f>G436+G433+G431+G413+G394+G392+G363</f>
        <v>393543</v>
      </c>
      <c r="H438" s="122"/>
      <c r="I438" s="122"/>
      <c r="J438" s="122"/>
    </row>
    <row r="439" spans="1:7" s="10" customFormat="1" ht="16.5" customHeight="1" thickBot="1">
      <c r="A439" s="145" t="s">
        <v>348</v>
      </c>
      <c r="B439" s="146"/>
      <c r="C439" s="146"/>
      <c r="D439" s="146"/>
      <c r="E439" s="146"/>
      <c r="F439" s="147"/>
      <c r="G439" s="148"/>
    </row>
    <row r="440" spans="1:10" s="9" customFormat="1" ht="16.5" thickBot="1">
      <c r="A440" s="141" t="s">
        <v>328</v>
      </c>
      <c r="B440" s="130"/>
      <c r="C440" s="130"/>
      <c r="D440" s="131"/>
      <c r="E440" s="64">
        <f>E441+E442+E443+E444+E445+E446+E447+E448+E449+E450+E451+E452</f>
        <v>35638</v>
      </c>
      <c r="F440" s="64">
        <f>F441+F442+F443+F444+F445+F446+F447+F448+F449+F450+F451+F452</f>
        <v>0</v>
      </c>
      <c r="G440" s="64">
        <f>G441+G442+G443+G444+G445+G446+G447+G448+G449+G450+G451+G452</f>
        <v>35638</v>
      </c>
      <c r="H440" s="122"/>
      <c r="I440" s="122"/>
      <c r="J440" s="122"/>
    </row>
    <row r="441" spans="1:10" s="6" customFormat="1" ht="15">
      <c r="A441" s="62">
        <v>75032694</v>
      </c>
      <c r="B441" s="67" t="s">
        <v>415</v>
      </c>
      <c r="C441" s="67" t="s">
        <v>416</v>
      </c>
      <c r="D441" s="68" t="s">
        <v>704</v>
      </c>
      <c r="E441" s="69">
        <v>976</v>
      </c>
      <c r="F441" s="101">
        <v>0</v>
      </c>
      <c r="G441" s="69">
        <f aca="true" t="shared" si="18" ref="G441:G452">E441+F441</f>
        <v>976</v>
      </c>
      <c r="H441" s="120"/>
      <c r="I441" s="120"/>
      <c r="J441" s="120"/>
    </row>
    <row r="442" spans="1:10" s="6" customFormat="1" ht="15">
      <c r="A442" s="25">
        <v>70998841</v>
      </c>
      <c r="B442" s="24" t="s">
        <v>422</v>
      </c>
      <c r="C442" s="24" t="s">
        <v>423</v>
      </c>
      <c r="D442" s="28" t="s">
        <v>705</v>
      </c>
      <c r="E442" s="49">
        <v>822</v>
      </c>
      <c r="F442" s="102">
        <v>0</v>
      </c>
      <c r="G442" s="49">
        <f t="shared" si="18"/>
        <v>822</v>
      </c>
      <c r="H442" s="120"/>
      <c r="I442" s="120"/>
      <c r="J442" s="120"/>
    </row>
    <row r="443" spans="1:10" s="6" customFormat="1" ht="15">
      <c r="A443" s="25">
        <v>75022257</v>
      </c>
      <c r="B443" s="24" t="s">
        <v>424</v>
      </c>
      <c r="C443" s="24" t="s">
        <v>425</v>
      </c>
      <c r="D443" s="28" t="s">
        <v>706</v>
      </c>
      <c r="E443" s="49">
        <v>1415</v>
      </c>
      <c r="F443" s="102">
        <v>0</v>
      </c>
      <c r="G443" s="49">
        <f t="shared" si="18"/>
        <v>1415</v>
      </c>
      <c r="H443" s="120"/>
      <c r="I443" s="120"/>
      <c r="J443" s="120"/>
    </row>
    <row r="444" spans="1:10" s="6" customFormat="1" ht="15">
      <c r="A444" s="25">
        <v>70992053</v>
      </c>
      <c r="B444" s="24" t="s">
        <v>426</v>
      </c>
      <c r="C444" s="24" t="s">
        <v>427</v>
      </c>
      <c r="D444" s="28" t="s">
        <v>428</v>
      </c>
      <c r="E444" s="49">
        <v>3796</v>
      </c>
      <c r="F444" s="102">
        <v>0</v>
      </c>
      <c r="G444" s="49">
        <f t="shared" si="18"/>
        <v>3796</v>
      </c>
      <c r="H444" s="120"/>
      <c r="I444" s="120"/>
      <c r="J444" s="120"/>
    </row>
    <row r="445" spans="1:10" s="6" customFormat="1" ht="15">
      <c r="A445" s="25">
        <v>75023849</v>
      </c>
      <c r="B445" s="24" t="s">
        <v>429</v>
      </c>
      <c r="C445" s="24"/>
      <c r="D445" s="28" t="s">
        <v>430</v>
      </c>
      <c r="E445" s="49">
        <v>893</v>
      </c>
      <c r="F445" s="102">
        <v>0</v>
      </c>
      <c r="G445" s="49">
        <f t="shared" si="18"/>
        <v>893</v>
      </c>
      <c r="H445" s="120"/>
      <c r="I445" s="120"/>
      <c r="J445" s="120"/>
    </row>
    <row r="446" spans="1:10" s="6" customFormat="1" ht="15">
      <c r="A446" s="25">
        <v>70990611</v>
      </c>
      <c r="B446" s="24" t="s">
        <v>431</v>
      </c>
      <c r="C446" s="24" t="s">
        <v>432</v>
      </c>
      <c r="D446" s="28" t="s">
        <v>707</v>
      </c>
      <c r="E446" s="49">
        <v>1228</v>
      </c>
      <c r="F446" s="102">
        <v>0</v>
      </c>
      <c r="G446" s="49">
        <f t="shared" si="18"/>
        <v>1228</v>
      </c>
      <c r="H446" s="120"/>
      <c r="I446" s="120"/>
      <c r="J446" s="120"/>
    </row>
    <row r="447" spans="1:10" s="6" customFormat="1" ht="15">
      <c r="A447" s="25">
        <v>71002626</v>
      </c>
      <c r="B447" s="24" t="s">
        <v>433</v>
      </c>
      <c r="C447" s="24"/>
      <c r="D447" s="28" t="s">
        <v>434</v>
      </c>
      <c r="E447" s="49">
        <v>1718</v>
      </c>
      <c r="F447" s="102">
        <v>0</v>
      </c>
      <c r="G447" s="49">
        <f t="shared" si="18"/>
        <v>1718</v>
      </c>
      <c r="H447" s="120"/>
      <c r="I447" s="120"/>
      <c r="J447" s="120"/>
    </row>
    <row r="448" spans="1:10" s="6" customFormat="1" ht="30">
      <c r="A448" s="25">
        <v>75021439</v>
      </c>
      <c r="B448" s="24" t="s">
        <v>436</v>
      </c>
      <c r="C448" s="24" t="s">
        <v>437</v>
      </c>
      <c r="D448" s="28" t="s">
        <v>438</v>
      </c>
      <c r="E448" s="49">
        <v>2513</v>
      </c>
      <c r="F448" s="102">
        <v>0</v>
      </c>
      <c r="G448" s="49">
        <f t="shared" si="18"/>
        <v>2513</v>
      </c>
      <c r="H448" s="120"/>
      <c r="I448" s="120"/>
      <c r="J448" s="120"/>
    </row>
    <row r="449" spans="1:10" s="6" customFormat="1" ht="30">
      <c r="A449" s="25">
        <v>75021447</v>
      </c>
      <c r="B449" s="24" t="s">
        <v>439</v>
      </c>
      <c r="C449" s="24" t="s">
        <v>440</v>
      </c>
      <c r="D449" s="28" t="s">
        <v>438</v>
      </c>
      <c r="E449" s="49">
        <v>4507</v>
      </c>
      <c r="F449" s="102">
        <v>0</v>
      </c>
      <c r="G449" s="49">
        <f t="shared" si="18"/>
        <v>4507</v>
      </c>
      <c r="H449" s="120"/>
      <c r="I449" s="120"/>
      <c r="J449" s="120"/>
    </row>
    <row r="450" spans="1:10" s="6" customFormat="1" ht="24" customHeight="1">
      <c r="A450" s="25">
        <v>70993114</v>
      </c>
      <c r="B450" s="24" t="s">
        <v>435</v>
      </c>
      <c r="C450" s="21" t="s">
        <v>790</v>
      </c>
      <c r="D450" s="28" t="s">
        <v>412</v>
      </c>
      <c r="E450" s="49">
        <v>15405</v>
      </c>
      <c r="F450" s="102">
        <v>0</v>
      </c>
      <c r="G450" s="49">
        <f t="shared" si="18"/>
        <v>15405</v>
      </c>
      <c r="H450" s="120"/>
      <c r="I450" s="120"/>
      <c r="J450" s="120"/>
    </row>
    <row r="451" spans="1:10" s="6" customFormat="1" ht="30">
      <c r="A451" s="25">
        <v>70990271</v>
      </c>
      <c r="B451" s="24" t="s">
        <v>441</v>
      </c>
      <c r="C451" s="24" t="s">
        <v>442</v>
      </c>
      <c r="D451" s="28" t="s">
        <v>706</v>
      </c>
      <c r="E451" s="49">
        <v>1156</v>
      </c>
      <c r="F451" s="102">
        <v>0</v>
      </c>
      <c r="G451" s="49">
        <f t="shared" si="18"/>
        <v>1156</v>
      </c>
      <c r="H451" s="120"/>
      <c r="I451" s="120"/>
      <c r="J451" s="120"/>
    </row>
    <row r="452" spans="1:10" s="6" customFormat="1" ht="15.75" thickBot="1">
      <c r="A452" s="53">
        <v>71011820</v>
      </c>
      <c r="B452" s="55" t="s">
        <v>443</v>
      </c>
      <c r="C452" s="55"/>
      <c r="D452" s="60" t="s">
        <v>444</v>
      </c>
      <c r="E452" s="58">
        <v>1209</v>
      </c>
      <c r="F452" s="103">
        <v>0</v>
      </c>
      <c r="G452" s="58">
        <f t="shared" si="18"/>
        <v>1209</v>
      </c>
      <c r="H452" s="120"/>
      <c r="I452" s="120"/>
      <c r="J452" s="120"/>
    </row>
    <row r="453" spans="1:10" s="9" customFormat="1" ht="16.5" thickBot="1">
      <c r="A453" s="142" t="s">
        <v>329</v>
      </c>
      <c r="B453" s="143"/>
      <c r="C453" s="143"/>
      <c r="D453" s="144"/>
      <c r="E453" s="86">
        <f>E454+E455+E456+E457+E458+E459+E460+E461+E462</f>
        <v>117297</v>
      </c>
      <c r="F453" s="86">
        <f>F454+F455+F456+F457+F458+F459+F460+F461+F462</f>
        <v>174</v>
      </c>
      <c r="G453" s="86">
        <f>G454+G455+G456+G457+G458+G459+G460+G461+G462</f>
        <v>117471</v>
      </c>
      <c r="H453" s="122"/>
      <c r="I453" s="122"/>
      <c r="J453" s="122"/>
    </row>
    <row r="454" spans="1:10" s="6" customFormat="1" ht="15">
      <c r="A454" s="62">
        <v>43380662</v>
      </c>
      <c r="B454" s="67" t="s">
        <v>463</v>
      </c>
      <c r="C454" s="67" t="s">
        <v>420</v>
      </c>
      <c r="D454" s="68" t="s">
        <v>462</v>
      </c>
      <c r="E454" s="69">
        <v>14802</v>
      </c>
      <c r="F454" s="101">
        <v>0</v>
      </c>
      <c r="G454" s="69">
        <f aca="true" t="shared" si="19" ref="G454:G462">E454+F454</f>
        <v>14802</v>
      </c>
      <c r="H454" s="120"/>
      <c r="I454" s="120"/>
      <c r="J454" s="120"/>
    </row>
    <row r="455" spans="1:10" s="6" customFormat="1" ht="15">
      <c r="A455" s="25">
        <v>70877068</v>
      </c>
      <c r="B455" s="24" t="s">
        <v>480</v>
      </c>
      <c r="C455" s="24"/>
      <c r="D455" s="28" t="s">
        <v>479</v>
      </c>
      <c r="E455" s="49">
        <v>10837</v>
      </c>
      <c r="F455" s="102">
        <v>0</v>
      </c>
      <c r="G455" s="49">
        <f t="shared" si="19"/>
        <v>10837</v>
      </c>
      <c r="H455" s="120"/>
      <c r="I455" s="120"/>
      <c r="J455" s="120"/>
    </row>
    <row r="456" spans="1:10" s="6" customFormat="1" ht="15">
      <c r="A456" s="25">
        <v>70281793</v>
      </c>
      <c r="B456" s="24" t="s">
        <v>488</v>
      </c>
      <c r="C456" s="24"/>
      <c r="D456" s="28" t="s">
        <v>487</v>
      </c>
      <c r="E456" s="49">
        <v>5320</v>
      </c>
      <c r="F456" s="102">
        <v>0</v>
      </c>
      <c r="G456" s="49">
        <f t="shared" si="19"/>
        <v>5320</v>
      </c>
      <c r="H456" s="120"/>
      <c r="I456" s="120"/>
      <c r="J456" s="120"/>
    </row>
    <row r="457" spans="1:10" s="6" customFormat="1" ht="30">
      <c r="A457" s="25">
        <v>70877441</v>
      </c>
      <c r="B457" s="24" t="s">
        <v>450</v>
      </c>
      <c r="C457" s="24" t="s">
        <v>448</v>
      </c>
      <c r="D457" s="28" t="s">
        <v>449</v>
      </c>
      <c r="E457" s="49">
        <v>8568</v>
      </c>
      <c r="F457" s="102">
        <v>0</v>
      </c>
      <c r="G457" s="49">
        <f t="shared" si="19"/>
        <v>8568</v>
      </c>
      <c r="H457" s="120"/>
      <c r="I457" s="120"/>
      <c r="J457" s="120"/>
    </row>
    <row r="458" spans="1:10" s="6" customFormat="1" ht="15">
      <c r="A458" s="25">
        <v>48895288</v>
      </c>
      <c r="B458" s="24" t="s">
        <v>471</v>
      </c>
      <c r="C458" s="24" t="s">
        <v>472</v>
      </c>
      <c r="D458" s="28" t="s">
        <v>428</v>
      </c>
      <c r="E458" s="49">
        <v>14772</v>
      </c>
      <c r="F458" s="102">
        <v>0</v>
      </c>
      <c r="G458" s="49">
        <f t="shared" si="19"/>
        <v>14772</v>
      </c>
      <c r="H458" s="120"/>
      <c r="I458" s="120"/>
      <c r="J458" s="120"/>
    </row>
    <row r="459" spans="1:10" s="6" customFormat="1" ht="15">
      <c r="A459" s="25">
        <v>70436533</v>
      </c>
      <c r="B459" s="24" t="s">
        <v>495</v>
      </c>
      <c r="C459" s="24" t="s">
        <v>496</v>
      </c>
      <c r="D459" s="28" t="s">
        <v>438</v>
      </c>
      <c r="E459" s="49">
        <v>19774</v>
      </c>
      <c r="F459" s="102">
        <v>0</v>
      </c>
      <c r="G459" s="49">
        <f t="shared" si="19"/>
        <v>19774</v>
      </c>
      <c r="H459" s="120"/>
      <c r="I459" s="120"/>
      <c r="J459" s="120"/>
    </row>
    <row r="460" spans="1:10" s="6" customFormat="1" ht="15">
      <c r="A460" s="25">
        <v>70282226</v>
      </c>
      <c r="B460" s="24" t="s">
        <v>492</v>
      </c>
      <c r="C460" s="24" t="s">
        <v>491</v>
      </c>
      <c r="D460" s="28" t="s">
        <v>412</v>
      </c>
      <c r="E460" s="49">
        <v>12476</v>
      </c>
      <c r="F460" s="102">
        <v>0</v>
      </c>
      <c r="G460" s="49">
        <f t="shared" si="19"/>
        <v>12476</v>
      </c>
      <c r="H460" s="120"/>
      <c r="I460" s="120"/>
      <c r="J460" s="120"/>
    </row>
    <row r="461" spans="1:10" s="6" customFormat="1" ht="15">
      <c r="A461" s="25">
        <v>70282234</v>
      </c>
      <c r="B461" s="24" t="s">
        <v>494</v>
      </c>
      <c r="C461" s="24" t="s">
        <v>493</v>
      </c>
      <c r="D461" s="28" t="s">
        <v>412</v>
      </c>
      <c r="E461" s="49">
        <v>15472</v>
      </c>
      <c r="F461" s="102">
        <v>174</v>
      </c>
      <c r="G461" s="49">
        <f t="shared" si="19"/>
        <v>15646</v>
      </c>
      <c r="H461" s="120"/>
      <c r="I461" s="120"/>
      <c r="J461" s="120"/>
    </row>
    <row r="462" spans="1:10" s="6" customFormat="1" ht="15.75" thickBot="1">
      <c r="A462" s="53">
        <v>70993092</v>
      </c>
      <c r="B462" s="55" t="s">
        <v>486</v>
      </c>
      <c r="C462" s="55" t="s">
        <v>485</v>
      </c>
      <c r="D462" s="60" t="s">
        <v>412</v>
      </c>
      <c r="E462" s="58">
        <v>15276</v>
      </c>
      <c r="F462" s="103">
        <v>0</v>
      </c>
      <c r="G462" s="58">
        <f t="shared" si="19"/>
        <v>15276</v>
      </c>
      <c r="H462" s="120"/>
      <c r="I462" s="120"/>
      <c r="J462" s="120"/>
    </row>
    <row r="463" spans="1:10" s="9" customFormat="1" ht="16.5" thickBot="1">
      <c r="A463" s="132" t="s">
        <v>337</v>
      </c>
      <c r="B463" s="133"/>
      <c r="C463" s="133"/>
      <c r="D463" s="134"/>
      <c r="E463" s="65">
        <f>E464</f>
        <v>3300</v>
      </c>
      <c r="F463" s="65">
        <f>F464</f>
        <v>0</v>
      </c>
      <c r="G463" s="65">
        <f>G464</f>
        <v>3300</v>
      </c>
      <c r="H463" s="122"/>
      <c r="I463" s="122"/>
      <c r="J463" s="122"/>
    </row>
    <row r="464" spans="1:10" s="6" customFormat="1" ht="30.75" thickBot="1">
      <c r="A464" s="30">
        <v>70831394</v>
      </c>
      <c r="B464" s="31" t="s">
        <v>447</v>
      </c>
      <c r="C464" s="31" t="s">
        <v>446</v>
      </c>
      <c r="D464" s="32" t="s">
        <v>438</v>
      </c>
      <c r="E464" s="51">
        <v>3300</v>
      </c>
      <c r="F464" s="51">
        <v>0</v>
      </c>
      <c r="G464" s="69">
        <f>E464+F464</f>
        <v>3300</v>
      </c>
      <c r="H464" s="120"/>
      <c r="I464" s="120"/>
      <c r="J464" s="120"/>
    </row>
    <row r="465" spans="1:10" s="9" customFormat="1" ht="16.5" thickBot="1">
      <c r="A465" s="129" t="s">
        <v>353</v>
      </c>
      <c r="B465" s="130"/>
      <c r="C465" s="130"/>
      <c r="D465" s="131"/>
      <c r="E465" s="64">
        <f>E466+E467+E468+E469+E470+E471+E472+E473+E474+E475+E476+E477</f>
        <v>23230</v>
      </c>
      <c r="F465" s="64">
        <f>F466+F467+F468+F469+F470+F471+F472+F473+F474+F475+F476+F477</f>
        <v>0</v>
      </c>
      <c r="G465" s="64">
        <f>G466+G467+G468+G469+G470+G471+G472+G473+G474+G475+G476+G477</f>
        <v>23230</v>
      </c>
      <c r="H465" s="122"/>
      <c r="I465" s="122"/>
      <c r="J465" s="122"/>
    </row>
    <row r="466" spans="1:10" s="6" customFormat="1" ht="30">
      <c r="A466" s="62">
        <v>75023806</v>
      </c>
      <c r="B466" s="67" t="s">
        <v>451</v>
      </c>
      <c r="C466" s="67" t="s">
        <v>457</v>
      </c>
      <c r="D466" s="68" t="s">
        <v>708</v>
      </c>
      <c r="E466" s="69">
        <v>1650</v>
      </c>
      <c r="F466" s="101">
        <v>0</v>
      </c>
      <c r="G466" s="69">
        <f aca="true" t="shared" si="20" ref="G466:G477">E466+F466</f>
        <v>1650</v>
      </c>
      <c r="H466" s="120"/>
      <c r="I466" s="120"/>
      <c r="J466" s="120"/>
    </row>
    <row r="467" spans="1:10" s="6" customFormat="1" ht="30">
      <c r="A467" s="25">
        <v>75022915</v>
      </c>
      <c r="B467" s="21" t="s">
        <v>459</v>
      </c>
      <c r="C467" s="24" t="s">
        <v>458</v>
      </c>
      <c r="D467" s="28" t="s">
        <v>709</v>
      </c>
      <c r="E467" s="49">
        <v>1999</v>
      </c>
      <c r="F467" s="102">
        <v>0</v>
      </c>
      <c r="G467" s="49">
        <f t="shared" si="20"/>
        <v>1999</v>
      </c>
      <c r="H467" s="120"/>
      <c r="I467" s="120"/>
      <c r="J467" s="120"/>
    </row>
    <row r="468" spans="1:10" s="6" customFormat="1" ht="30">
      <c r="A468" s="25">
        <v>71005064</v>
      </c>
      <c r="B468" s="24" t="s">
        <v>460</v>
      </c>
      <c r="C468" s="24"/>
      <c r="D468" s="28" t="s">
        <v>461</v>
      </c>
      <c r="E468" s="49">
        <v>966</v>
      </c>
      <c r="F468" s="102">
        <v>0</v>
      </c>
      <c r="G468" s="49">
        <f t="shared" si="20"/>
        <v>966</v>
      </c>
      <c r="H468" s="120"/>
      <c r="I468" s="120"/>
      <c r="J468" s="120"/>
    </row>
    <row r="469" spans="1:10" s="6" customFormat="1" ht="15">
      <c r="A469" s="25">
        <v>75021986</v>
      </c>
      <c r="B469" s="24" t="s">
        <v>465</v>
      </c>
      <c r="C469" s="24"/>
      <c r="D469" s="28" t="s">
        <v>464</v>
      </c>
      <c r="E469" s="49">
        <v>2231</v>
      </c>
      <c r="F469" s="102">
        <v>0</v>
      </c>
      <c r="G469" s="49">
        <f t="shared" si="20"/>
        <v>2231</v>
      </c>
      <c r="H469" s="120"/>
      <c r="I469" s="120"/>
      <c r="J469" s="120"/>
    </row>
    <row r="470" spans="1:10" s="6" customFormat="1" ht="30">
      <c r="A470" s="25">
        <v>75022265</v>
      </c>
      <c r="B470" s="24" t="s">
        <v>466</v>
      </c>
      <c r="C470" s="24" t="s">
        <v>468</v>
      </c>
      <c r="D470" s="28" t="s">
        <v>706</v>
      </c>
      <c r="E470" s="49">
        <v>2300</v>
      </c>
      <c r="F470" s="102">
        <v>0</v>
      </c>
      <c r="G470" s="49">
        <f t="shared" si="20"/>
        <v>2300</v>
      </c>
      <c r="H470" s="120"/>
      <c r="I470" s="120"/>
      <c r="J470" s="120"/>
    </row>
    <row r="471" spans="1:10" s="6" customFormat="1" ht="30">
      <c r="A471" s="25">
        <v>70993131</v>
      </c>
      <c r="B471" s="24" t="s">
        <v>470</v>
      </c>
      <c r="C471" s="24" t="s">
        <v>469</v>
      </c>
      <c r="D471" s="28" t="s">
        <v>412</v>
      </c>
      <c r="E471" s="49">
        <v>2121</v>
      </c>
      <c r="F471" s="102">
        <v>0</v>
      </c>
      <c r="G471" s="49">
        <f t="shared" si="20"/>
        <v>2121</v>
      </c>
      <c r="H471" s="120"/>
      <c r="I471" s="120"/>
      <c r="J471" s="120"/>
    </row>
    <row r="472" spans="1:10" s="6" customFormat="1" ht="15">
      <c r="A472" s="25">
        <v>75023857</v>
      </c>
      <c r="B472" s="24" t="s">
        <v>474</v>
      </c>
      <c r="C472" s="24"/>
      <c r="D472" s="28" t="s">
        <v>473</v>
      </c>
      <c r="E472" s="49">
        <v>2399</v>
      </c>
      <c r="F472" s="102">
        <v>0</v>
      </c>
      <c r="G472" s="49">
        <f t="shared" si="20"/>
        <v>2399</v>
      </c>
      <c r="H472" s="120"/>
      <c r="I472" s="120"/>
      <c r="J472" s="120"/>
    </row>
    <row r="473" spans="1:10" s="6" customFormat="1" ht="30">
      <c r="A473" s="25">
        <v>70993122</v>
      </c>
      <c r="B473" s="24" t="s">
        <v>490</v>
      </c>
      <c r="C473" s="24" t="s">
        <v>489</v>
      </c>
      <c r="D473" s="28" t="s">
        <v>412</v>
      </c>
      <c r="E473" s="49">
        <v>5051</v>
      </c>
      <c r="F473" s="102">
        <v>0</v>
      </c>
      <c r="G473" s="49">
        <f t="shared" si="20"/>
        <v>5051</v>
      </c>
      <c r="H473" s="120"/>
      <c r="I473" s="120"/>
      <c r="J473" s="120"/>
    </row>
    <row r="474" spans="1:10" s="6" customFormat="1" ht="30">
      <c r="A474" s="25">
        <v>70993815</v>
      </c>
      <c r="B474" s="24" t="s">
        <v>475</v>
      </c>
      <c r="C474" s="24" t="s">
        <v>476</v>
      </c>
      <c r="D474" s="28" t="s">
        <v>710</v>
      </c>
      <c r="E474" s="49">
        <v>1067</v>
      </c>
      <c r="F474" s="102">
        <v>0</v>
      </c>
      <c r="G474" s="49">
        <f t="shared" si="20"/>
        <v>1067</v>
      </c>
      <c r="H474" s="120"/>
      <c r="I474" s="120"/>
      <c r="J474" s="120"/>
    </row>
    <row r="475" spans="1:10" s="6" customFormat="1" ht="30">
      <c r="A475" s="25">
        <v>71005021</v>
      </c>
      <c r="B475" s="21" t="s">
        <v>477</v>
      </c>
      <c r="C475" s="24" t="s">
        <v>478</v>
      </c>
      <c r="D475" s="28" t="s">
        <v>706</v>
      </c>
      <c r="E475" s="49">
        <v>1449</v>
      </c>
      <c r="F475" s="102">
        <v>0</v>
      </c>
      <c r="G475" s="49">
        <f t="shared" si="20"/>
        <v>1449</v>
      </c>
      <c r="H475" s="120"/>
      <c r="I475" s="120"/>
      <c r="J475" s="120"/>
    </row>
    <row r="476" spans="1:10" s="6" customFormat="1" ht="15">
      <c r="A476" s="25">
        <v>70992070</v>
      </c>
      <c r="B476" s="24" t="s">
        <v>481</v>
      </c>
      <c r="C476" s="24" t="s">
        <v>482</v>
      </c>
      <c r="D476" s="28" t="s">
        <v>706</v>
      </c>
      <c r="E476" s="49">
        <v>950</v>
      </c>
      <c r="F476" s="102">
        <v>0</v>
      </c>
      <c r="G476" s="49">
        <f t="shared" si="20"/>
        <v>950</v>
      </c>
      <c r="H476" s="120"/>
      <c r="I476" s="120"/>
      <c r="J476" s="120"/>
    </row>
    <row r="477" spans="1:10" s="6" customFormat="1" ht="15.75" thickBot="1">
      <c r="A477" s="53">
        <v>75021927</v>
      </c>
      <c r="B477" s="55" t="s">
        <v>484</v>
      </c>
      <c r="C477" s="55" t="s">
        <v>483</v>
      </c>
      <c r="D477" s="60" t="s">
        <v>706</v>
      </c>
      <c r="E477" s="58">
        <v>1047</v>
      </c>
      <c r="F477" s="103">
        <v>0</v>
      </c>
      <c r="G477" s="58">
        <f t="shared" si="20"/>
        <v>1047</v>
      </c>
      <c r="H477" s="120"/>
      <c r="I477" s="120"/>
      <c r="J477" s="120"/>
    </row>
    <row r="478" spans="1:10" s="9" customFormat="1" ht="16.5" thickBot="1">
      <c r="A478" s="132" t="s">
        <v>349</v>
      </c>
      <c r="B478" s="133"/>
      <c r="C478" s="133"/>
      <c r="D478" s="134"/>
      <c r="E478" s="65">
        <f>E479</f>
        <v>9322</v>
      </c>
      <c r="F478" s="65">
        <f>F479</f>
        <v>5</v>
      </c>
      <c r="G478" s="65">
        <f>G479</f>
        <v>9327</v>
      </c>
      <c r="H478" s="122"/>
      <c r="I478" s="122"/>
      <c r="J478" s="122"/>
    </row>
    <row r="479" spans="1:10" s="6" customFormat="1" ht="15.75" thickBot="1">
      <c r="A479" s="30">
        <v>68686480</v>
      </c>
      <c r="B479" s="31" t="s">
        <v>601</v>
      </c>
      <c r="C479" s="31" t="s">
        <v>445</v>
      </c>
      <c r="D479" s="32" t="s">
        <v>438</v>
      </c>
      <c r="E479" s="51">
        <v>9322</v>
      </c>
      <c r="F479" s="51">
        <v>5</v>
      </c>
      <c r="G479" s="69">
        <f>E479+F479</f>
        <v>9327</v>
      </c>
      <c r="H479" s="120"/>
      <c r="I479" s="120"/>
      <c r="J479" s="120"/>
    </row>
    <row r="480" spans="1:10" s="9" customFormat="1" ht="16.5" thickBot="1">
      <c r="A480" s="129" t="s">
        <v>333</v>
      </c>
      <c r="B480" s="130"/>
      <c r="C480" s="130"/>
      <c r="D480" s="131"/>
      <c r="E480" s="64">
        <f>E481+E482</f>
        <v>12079</v>
      </c>
      <c r="F480" s="64">
        <f>F481+F482</f>
        <v>0</v>
      </c>
      <c r="G480" s="64">
        <f>G481+G482</f>
        <v>12079</v>
      </c>
      <c r="H480" s="122"/>
      <c r="I480" s="122"/>
      <c r="J480" s="122"/>
    </row>
    <row r="481" spans="1:10" s="6" customFormat="1" ht="30">
      <c r="A481" s="62">
        <v>70280185</v>
      </c>
      <c r="B481" s="67" t="s">
        <v>497</v>
      </c>
      <c r="C481" s="67" t="s">
        <v>498</v>
      </c>
      <c r="D481" s="68" t="s">
        <v>438</v>
      </c>
      <c r="E481" s="69">
        <v>4397</v>
      </c>
      <c r="F481" s="101">
        <v>0</v>
      </c>
      <c r="G481" s="69">
        <f>E481+F481</f>
        <v>4397</v>
      </c>
      <c r="H481" s="120"/>
      <c r="I481" s="120"/>
      <c r="J481" s="120"/>
    </row>
    <row r="482" spans="1:10" s="76" customFormat="1" ht="15.75" thickBot="1">
      <c r="A482" s="53">
        <v>70282145</v>
      </c>
      <c r="B482" s="55" t="s">
        <v>499</v>
      </c>
      <c r="C482" s="55" t="s">
        <v>421</v>
      </c>
      <c r="D482" s="60" t="s">
        <v>412</v>
      </c>
      <c r="E482" s="58">
        <v>7682</v>
      </c>
      <c r="F482" s="103">
        <v>0</v>
      </c>
      <c r="G482" s="58">
        <f>E482+F482</f>
        <v>7682</v>
      </c>
      <c r="H482" s="120"/>
      <c r="I482" s="120"/>
      <c r="J482" s="120"/>
    </row>
    <row r="483" spans="1:10" s="9" customFormat="1" ht="16.5" thickBot="1">
      <c r="A483" s="132" t="s">
        <v>338</v>
      </c>
      <c r="B483" s="133"/>
      <c r="C483" s="133"/>
      <c r="D483" s="134"/>
      <c r="E483" s="65">
        <f>E484</f>
        <v>3151</v>
      </c>
      <c r="F483" s="65">
        <f>F484</f>
        <v>0</v>
      </c>
      <c r="G483" s="65">
        <f>G484</f>
        <v>3151</v>
      </c>
      <c r="H483" s="122"/>
      <c r="I483" s="122"/>
      <c r="J483" s="122"/>
    </row>
    <row r="484" spans="1:10" s="6" customFormat="1" ht="15.75" thickBot="1">
      <c r="A484" s="71">
        <v>69650560</v>
      </c>
      <c r="B484" s="72" t="s">
        <v>413</v>
      </c>
      <c r="C484" s="72" t="s">
        <v>414</v>
      </c>
      <c r="D484" s="73" t="s">
        <v>412</v>
      </c>
      <c r="E484" s="74">
        <v>3151</v>
      </c>
      <c r="F484" s="74">
        <v>0</v>
      </c>
      <c r="G484" s="69">
        <f>E484+F484</f>
        <v>3151</v>
      </c>
      <c r="H484" s="120"/>
      <c r="I484" s="120"/>
      <c r="J484" s="120"/>
    </row>
    <row r="485" spans="1:10" s="9" customFormat="1" ht="16.5" thickBot="1">
      <c r="A485" s="138" t="s">
        <v>330</v>
      </c>
      <c r="B485" s="139"/>
      <c r="C485" s="139"/>
      <c r="D485" s="140"/>
      <c r="E485" s="48">
        <f>E440+E453+E463+E465+E478+E480+E483</f>
        <v>204017</v>
      </c>
      <c r="F485" s="48">
        <f>F440+F453+F463+F465+F478+F480+F483</f>
        <v>179</v>
      </c>
      <c r="G485" s="48">
        <f>G440+G453+G463+G465+G478+G480+G483</f>
        <v>204196</v>
      </c>
      <c r="H485" s="122"/>
      <c r="I485" s="122"/>
      <c r="J485" s="122"/>
    </row>
    <row r="486" spans="1:7" s="10" customFormat="1" ht="16.5" customHeight="1" thickBot="1">
      <c r="A486" s="145" t="s">
        <v>351</v>
      </c>
      <c r="B486" s="146"/>
      <c r="C486" s="146"/>
      <c r="D486" s="146"/>
      <c r="E486" s="146"/>
      <c r="F486" s="147"/>
      <c r="G486" s="148"/>
    </row>
    <row r="487" spans="1:10" s="9" customFormat="1" ht="16.5" thickBot="1">
      <c r="A487" s="141" t="s">
        <v>328</v>
      </c>
      <c r="B487" s="130"/>
      <c r="C487" s="130"/>
      <c r="D487" s="131"/>
      <c r="E487" s="64">
        <f>E488+E489+E490+E491+E492+E493+E494+E495+E496+E497+E498</f>
        <v>39366</v>
      </c>
      <c r="F487" s="64">
        <f>F488+F489+F490+F491+F492+F493+F494+F495+F496+F497+F498</f>
        <v>0</v>
      </c>
      <c r="G487" s="64">
        <f>G488+G489+G490+G491+G492+G493+G494+G495+G496+G497+G498</f>
        <v>39366</v>
      </c>
      <c r="H487" s="122"/>
      <c r="I487" s="122"/>
      <c r="J487" s="122"/>
    </row>
    <row r="488" spans="1:10" s="6" customFormat="1" ht="30">
      <c r="A488" s="66" t="s">
        <v>932</v>
      </c>
      <c r="B488" s="63" t="s">
        <v>21</v>
      </c>
      <c r="C488" s="63" t="s">
        <v>793</v>
      </c>
      <c r="D488" s="75" t="s">
        <v>873</v>
      </c>
      <c r="E488" s="69">
        <v>1059</v>
      </c>
      <c r="F488" s="101">
        <v>0</v>
      </c>
      <c r="G488" s="69">
        <f aca="true" t="shared" si="21" ref="G488:G498">E488+F488</f>
        <v>1059</v>
      </c>
      <c r="H488" s="120"/>
      <c r="I488" s="120"/>
      <c r="J488" s="120"/>
    </row>
    <row r="489" spans="1:10" s="6" customFormat="1" ht="15">
      <c r="A489" s="33" t="s">
        <v>933</v>
      </c>
      <c r="B489" s="21" t="s">
        <v>26</v>
      </c>
      <c r="C489" s="21" t="s">
        <v>878</v>
      </c>
      <c r="D489" s="22" t="s">
        <v>711</v>
      </c>
      <c r="E489" s="49">
        <v>689</v>
      </c>
      <c r="F489" s="102">
        <v>0</v>
      </c>
      <c r="G489" s="49">
        <f t="shared" si="21"/>
        <v>689</v>
      </c>
      <c r="H489" s="120"/>
      <c r="I489" s="120"/>
      <c r="J489" s="120"/>
    </row>
    <row r="490" spans="1:10" s="6" customFormat="1" ht="15">
      <c r="A490" s="33" t="s">
        <v>934</v>
      </c>
      <c r="B490" s="21" t="s">
        <v>18</v>
      </c>
      <c r="C490" s="21" t="s">
        <v>793</v>
      </c>
      <c r="D490" s="22" t="s">
        <v>874</v>
      </c>
      <c r="E490" s="49">
        <v>2219</v>
      </c>
      <c r="F490" s="102">
        <v>0</v>
      </c>
      <c r="G490" s="49">
        <f t="shared" si="21"/>
        <v>2219</v>
      </c>
      <c r="H490" s="120"/>
      <c r="I490" s="120"/>
      <c r="J490" s="120"/>
    </row>
    <row r="491" spans="1:10" s="6" customFormat="1" ht="15">
      <c r="A491" s="33" t="s">
        <v>935</v>
      </c>
      <c r="B491" s="21" t="s">
        <v>22</v>
      </c>
      <c r="C491" s="21" t="s">
        <v>876</v>
      </c>
      <c r="D491" s="22" t="s">
        <v>712</v>
      </c>
      <c r="E491" s="49">
        <v>826</v>
      </c>
      <c r="F491" s="102">
        <v>0</v>
      </c>
      <c r="G491" s="49">
        <f t="shared" si="21"/>
        <v>826</v>
      </c>
      <c r="H491" s="120"/>
      <c r="I491" s="120"/>
      <c r="J491" s="120"/>
    </row>
    <row r="492" spans="1:10" s="6" customFormat="1" ht="15">
      <c r="A492" s="33">
        <v>75023831</v>
      </c>
      <c r="B492" s="24" t="s">
        <v>988</v>
      </c>
      <c r="C492" s="21" t="s">
        <v>986</v>
      </c>
      <c r="D492" s="22" t="s">
        <v>713</v>
      </c>
      <c r="E492" s="49">
        <v>693</v>
      </c>
      <c r="F492" s="102">
        <v>0</v>
      </c>
      <c r="G492" s="49">
        <f t="shared" si="21"/>
        <v>693</v>
      </c>
      <c r="H492" s="120"/>
      <c r="I492" s="120"/>
      <c r="J492" s="120"/>
    </row>
    <row r="493" spans="1:10" s="6" customFormat="1" ht="30">
      <c r="A493" s="33" t="s">
        <v>936</v>
      </c>
      <c r="B493" s="24" t="s">
        <v>16</v>
      </c>
      <c r="C493" s="21" t="s">
        <v>793</v>
      </c>
      <c r="D493" s="22" t="s">
        <v>877</v>
      </c>
      <c r="E493" s="49">
        <v>2302</v>
      </c>
      <c r="F493" s="102">
        <v>0</v>
      </c>
      <c r="G493" s="49">
        <f t="shared" si="21"/>
        <v>2302</v>
      </c>
      <c r="H493" s="120"/>
      <c r="I493" s="120"/>
      <c r="J493" s="120"/>
    </row>
    <row r="494" spans="1:10" s="6" customFormat="1" ht="15">
      <c r="A494" s="33" t="s">
        <v>937</v>
      </c>
      <c r="B494" s="21" t="s">
        <v>17</v>
      </c>
      <c r="C494" s="21" t="s">
        <v>828</v>
      </c>
      <c r="D494" s="22" t="s">
        <v>714</v>
      </c>
      <c r="E494" s="49">
        <v>959</v>
      </c>
      <c r="F494" s="102">
        <v>0</v>
      </c>
      <c r="G494" s="49">
        <f t="shared" si="21"/>
        <v>959</v>
      </c>
      <c r="H494" s="120"/>
      <c r="I494" s="120"/>
      <c r="J494" s="120"/>
    </row>
    <row r="495" spans="1:10" s="6" customFormat="1" ht="15">
      <c r="A495" s="33" t="s">
        <v>938</v>
      </c>
      <c r="B495" s="24" t="s">
        <v>28</v>
      </c>
      <c r="C495" s="21" t="s">
        <v>875</v>
      </c>
      <c r="D495" s="22" t="s">
        <v>712</v>
      </c>
      <c r="E495" s="49">
        <v>1071</v>
      </c>
      <c r="F495" s="102">
        <v>0</v>
      </c>
      <c r="G495" s="49">
        <f t="shared" si="21"/>
        <v>1071</v>
      </c>
      <c r="H495" s="120"/>
      <c r="I495" s="120"/>
      <c r="J495" s="120"/>
    </row>
    <row r="496" spans="1:10" s="6" customFormat="1" ht="15">
      <c r="A496" s="33" t="s">
        <v>939</v>
      </c>
      <c r="B496" s="24" t="s">
        <v>15</v>
      </c>
      <c r="C496" s="21" t="s">
        <v>882</v>
      </c>
      <c r="D496" s="22" t="s">
        <v>715</v>
      </c>
      <c r="E496" s="49">
        <v>1044</v>
      </c>
      <c r="F496" s="102">
        <v>0</v>
      </c>
      <c r="G496" s="49">
        <f t="shared" si="21"/>
        <v>1044</v>
      </c>
      <c r="H496" s="120"/>
      <c r="I496" s="120"/>
      <c r="J496" s="120"/>
    </row>
    <row r="497" spans="1:10" s="6" customFormat="1" ht="15">
      <c r="A497" s="33" t="s">
        <v>940</v>
      </c>
      <c r="B497" s="21" t="s">
        <v>14</v>
      </c>
      <c r="C497" s="21" t="s">
        <v>880</v>
      </c>
      <c r="D497" s="22" t="s">
        <v>872</v>
      </c>
      <c r="E497" s="49">
        <v>1451</v>
      </c>
      <c r="F497" s="102">
        <v>0</v>
      </c>
      <c r="G497" s="49">
        <f t="shared" si="21"/>
        <v>1451</v>
      </c>
      <c r="H497" s="120"/>
      <c r="I497" s="120"/>
      <c r="J497" s="120"/>
    </row>
    <row r="498" spans="1:10" s="6" customFormat="1" ht="15.75" thickBot="1">
      <c r="A498" s="56">
        <v>71001565</v>
      </c>
      <c r="B498" s="55" t="s">
        <v>1077</v>
      </c>
      <c r="C498" s="54" t="s">
        <v>881</v>
      </c>
      <c r="D498" s="57" t="s">
        <v>872</v>
      </c>
      <c r="E498" s="58">
        <v>27053</v>
      </c>
      <c r="F498" s="103">
        <v>0</v>
      </c>
      <c r="G498" s="58">
        <f t="shared" si="21"/>
        <v>27053</v>
      </c>
      <c r="H498" s="120"/>
      <c r="I498" s="120"/>
      <c r="J498" s="120"/>
    </row>
    <row r="499" spans="1:10" s="9" customFormat="1" ht="16.5" thickBot="1">
      <c r="A499" s="142" t="s">
        <v>329</v>
      </c>
      <c r="B499" s="143"/>
      <c r="C499" s="143"/>
      <c r="D499" s="144"/>
      <c r="E499" s="86">
        <f>E500+E501+E502+E503+E504+E505+E506+E507+E508+E509+E510+E511</f>
        <v>154556</v>
      </c>
      <c r="F499" s="86">
        <f>F500+F501+F502+F503+F504+F505+F506+F507+F508+F509+F510+F511</f>
        <v>745</v>
      </c>
      <c r="G499" s="86">
        <f>G500+G501+G502+G503+G504+G505+G506+G507+G508+G509+G510+G511</f>
        <v>155301</v>
      </c>
      <c r="H499" s="122"/>
      <c r="I499" s="122"/>
      <c r="J499" s="122"/>
    </row>
    <row r="500" spans="1:10" s="6" customFormat="1" ht="15">
      <c r="A500" s="66" t="s">
        <v>942</v>
      </c>
      <c r="B500" s="67" t="s">
        <v>1001</v>
      </c>
      <c r="C500" s="63" t="s">
        <v>793</v>
      </c>
      <c r="D500" s="75" t="s">
        <v>967</v>
      </c>
      <c r="E500" s="69">
        <v>8222</v>
      </c>
      <c r="F500" s="101">
        <v>0</v>
      </c>
      <c r="G500" s="69">
        <f aca="true" t="shared" si="22" ref="G500:G511">E500+F500</f>
        <v>8222</v>
      </c>
      <c r="H500" s="120"/>
      <c r="I500" s="120"/>
      <c r="J500" s="120"/>
    </row>
    <row r="501" spans="1:10" s="6" customFormat="1" ht="15">
      <c r="A501" s="33" t="s">
        <v>944</v>
      </c>
      <c r="B501" s="24" t="s">
        <v>1076</v>
      </c>
      <c r="C501" s="21" t="s">
        <v>793</v>
      </c>
      <c r="D501" s="22" t="s">
        <v>968</v>
      </c>
      <c r="E501" s="49">
        <v>8372</v>
      </c>
      <c r="F501" s="102">
        <v>0</v>
      </c>
      <c r="G501" s="49">
        <f t="shared" si="22"/>
        <v>8372</v>
      </c>
      <c r="H501" s="120"/>
      <c r="I501" s="120"/>
      <c r="J501" s="120"/>
    </row>
    <row r="502" spans="1:10" s="6" customFormat="1" ht="30">
      <c r="A502" s="33" t="s">
        <v>946</v>
      </c>
      <c r="B502" s="24" t="s">
        <v>994</v>
      </c>
      <c r="C502" s="21" t="s">
        <v>970</v>
      </c>
      <c r="D502" s="22" t="s">
        <v>971</v>
      </c>
      <c r="E502" s="49">
        <v>12934</v>
      </c>
      <c r="F502" s="102">
        <v>0</v>
      </c>
      <c r="G502" s="49">
        <f t="shared" si="22"/>
        <v>12934</v>
      </c>
      <c r="H502" s="120"/>
      <c r="I502" s="120"/>
      <c r="J502" s="120"/>
    </row>
    <row r="503" spans="1:10" s="6" customFormat="1" ht="30">
      <c r="A503" s="33" t="s">
        <v>947</v>
      </c>
      <c r="B503" s="24" t="s">
        <v>1072</v>
      </c>
      <c r="C503" s="21" t="s">
        <v>981</v>
      </c>
      <c r="D503" s="22" t="s">
        <v>716</v>
      </c>
      <c r="E503" s="49">
        <v>7559</v>
      </c>
      <c r="F503" s="102">
        <v>0</v>
      </c>
      <c r="G503" s="49">
        <f t="shared" si="22"/>
        <v>7559</v>
      </c>
      <c r="H503" s="120"/>
      <c r="I503" s="120"/>
      <c r="J503" s="120"/>
    </row>
    <row r="504" spans="1:10" s="6" customFormat="1" ht="30">
      <c r="A504" s="33" t="s">
        <v>948</v>
      </c>
      <c r="B504" s="24" t="s">
        <v>1104</v>
      </c>
      <c r="C504" s="21" t="s">
        <v>793</v>
      </c>
      <c r="D504" s="22" t="s">
        <v>973</v>
      </c>
      <c r="E504" s="49">
        <v>12153</v>
      </c>
      <c r="F504" s="102">
        <v>87</v>
      </c>
      <c r="G504" s="49">
        <f t="shared" si="22"/>
        <v>12240</v>
      </c>
      <c r="H504" s="120"/>
      <c r="I504" s="120"/>
      <c r="J504" s="120"/>
    </row>
    <row r="505" spans="1:10" s="6" customFormat="1" ht="15">
      <c r="A505" s="33">
        <v>48894214</v>
      </c>
      <c r="B505" s="24" t="s">
        <v>1106</v>
      </c>
      <c r="C505" s="21" t="s">
        <v>974</v>
      </c>
      <c r="D505" s="22" t="s">
        <v>975</v>
      </c>
      <c r="E505" s="49">
        <v>7799</v>
      </c>
      <c r="F505" s="102">
        <v>0</v>
      </c>
      <c r="G505" s="49">
        <f t="shared" si="22"/>
        <v>7799</v>
      </c>
      <c r="H505" s="120"/>
      <c r="I505" s="120"/>
      <c r="J505" s="120"/>
    </row>
    <row r="506" spans="1:10" s="6" customFormat="1" ht="30">
      <c r="A506" s="33" t="s">
        <v>951</v>
      </c>
      <c r="B506" s="24" t="s">
        <v>998</v>
      </c>
      <c r="C506" s="21" t="s">
        <v>793</v>
      </c>
      <c r="D506" s="22" t="s">
        <v>976</v>
      </c>
      <c r="E506" s="49">
        <v>9949</v>
      </c>
      <c r="F506" s="102">
        <v>0</v>
      </c>
      <c r="G506" s="49">
        <f t="shared" si="22"/>
        <v>9949</v>
      </c>
      <c r="H506" s="120"/>
      <c r="I506" s="120"/>
      <c r="J506" s="120"/>
    </row>
    <row r="507" spans="1:10" s="6" customFormat="1" ht="15">
      <c r="A507" s="33" t="s">
        <v>945</v>
      </c>
      <c r="B507" s="24" t="s">
        <v>44</v>
      </c>
      <c r="C507" s="21" t="s">
        <v>793</v>
      </c>
      <c r="D507" s="22" t="s">
        <v>969</v>
      </c>
      <c r="E507" s="49">
        <v>7077</v>
      </c>
      <c r="F507" s="102">
        <v>0</v>
      </c>
      <c r="G507" s="49">
        <f t="shared" si="22"/>
        <v>7077</v>
      </c>
      <c r="H507" s="120"/>
      <c r="I507" s="120"/>
      <c r="J507" s="120"/>
    </row>
    <row r="508" spans="1:10" s="6" customFormat="1" ht="15">
      <c r="A508" s="33" t="s">
        <v>953</v>
      </c>
      <c r="B508" s="24" t="s">
        <v>45</v>
      </c>
      <c r="C508" s="21" t="s">
        <v>24</v>
      </c>
      <c r="D508" s="22" t="s">
        <v>25</v>
      </c>
      <c r="E508" s="49">
        <v>15468</v>
      </c>
      <c r="F508" s="102">
        <v>0</v>
      </c>
      <c r="G508" s="49">
        <f t="shared" si="22"/>
        <v>15468</v>
      </c>
      <c r="H508" s="120"/>
      <c r="I508" s="120"/>
      <c r="J508" s="120"/>
    </row>
    <row r="509" spans="1:10" s="6" customFormat="1" ht="15">
      <c r="A509" s="33" t="s">
        <v>954</v>
      </c>
      <c r="B509" s="24" t="s">
        <v>46</v>
      </c>
      <c r="C509" s="21" t="s">
        <v>980</v>
      </c>
      <c r="D509" s="22" t="s">
        <v>979</v>
      </c>
      <c r="E509" s="49">
        <v>16901</v>
      </c>
      <c r="F509" s="102">
        <v>189</v>
      </c>
      <c r="G509" s="49">
        <f t="shared" si="22"/>
        <v>17090</v>
      </c>
      <c r="H509" s="120"/>
      <c r="I509" s="120"/>
      <c r="J509" s="120"/>
    </row>
    <row r="510" spans="1:10" s="6" customFormat="1" ht="15">
      <c r="A510" s="33">
        <v>71196234</v>
      </c>
      <c r="B510" s="24" t="s">
        <v>47</v>
      </c>
      <c r="C510" s="21" t="s">
        <v>27</v>
      </c>
      <c r="D510" s="22" t="s">
        <v>25</v>
      </c>
      <c r="E510" s="49">
        <v>17990</v>
      </c>
      <c r="F510" s="102">
        <v>469</v>
      </c>
      <c r="G510" s="49">
        <f t="shared" si="22"/>
        <v>18459</v>
      </c>
      <c r="H510" s="120"/>
      <c r="I510" s="120"/>
      <c r="J510" s="120"/>
    </row>
    <row r="511" spans="1:10" s="6" customFormat="1" ht="15.75" thickBot="1">
      <c r="A511" s="56" t="s">
        <v>955</v>
      </c>
      <c r="B511" s="54" t="s">
        <v>23</v>
      </c>
      <c r="C511" s="54" t="s">
        <v>871</v>
      </c>
      <c r="D511" s="57" t="s">
        <v>872</v>
      </c>
      <c r="E511" s="58">
        <v>30132</v>
      </c>
      <c r="F511" s="103">
        <v>0</v>
      </c>
      <c r="G511" s="58">
        <f t="shared" si="22"/>
        <v>30132</v>
      </c>
      <c r="H511" s="120"/>
      <c r="I511" s="120"/>
      <c r="J511" s="120"/>
    </row>
    <row r="512" spans="1:10" s="9" customFormat="1" ht="16.5" thickBot="1">
      <c r="A512" s="142" t="s">
        <v>353</v>
      </c>
      <c r="B512" s="143"/>
      <c r="C512" s="143"/>
      <c r="D512" s="144"/>
      <c r="E512" s="86">
        <f>E513+E514+E515+E516+E517+E518+E519+E520</f>
        <v>19539</v>
      </c>
      <c r="F512" s="86">
        <f>F513+F514+F515+F516+F517+F518+F519+F520</f>
        <v>0</v>
      </c>
      <c r="G512" s="86">
        <f>G513+G514+G515+G516+G517+G518+G519+G520</f>
        <v>19539</v>
      </c>
      <c r="H512" s="122"/>
      <c r="I512" s="122"/>
      <c r="J512" s="122"/>
    </row>
    <row r="513" spans="1:10" s="6" customFormat="1" ht="30">
      <c r="A513" s="66" t="s">
        <v>941</v>
      </c>
      <c r="B513" s="67" t="s">
        <v>1071</v>
      </c>
      <c r="C513" s="63" t="s">
        <v>883</v>
      </c>
      <c r="D513" s="75" t="s">
        <v>884</v>
      </c>
      <c r="E513" s="69">
        <v>1827</v>
      </c>
      <c r="F513" s="101">
        <v>0</v>
      </c>
      <c r="G513" s="69">
        <f aca="true" t="shared" si="23" ref="G513:G520">E513+F513</f>
        <v>1827</v>
      </c>
      <c r="H513" s="120"/>
      <c r="I513" s="120"/>
      <c r="J513" s="120"/>
    </row>
    <row r="514" spans="1:10" s="6" customFormat="1" ht="30">
      <c r="A514" s="33" t="s">
        <v>943</v>
      </c>
      <c r="B514" s="24" t="s">
        <v>1082</v>
      </c>
      <c r="C514" s="21" t="s">
        <v>984</v>
      </c>
      <c r="D514" s="22" t="s">
        <v>713</v>
      </c>
      <c r="E514" s="49">
        <v>4488</v>
      </c>
      <c r="F514" s="102">
        <v>0</v>
      </c>
      <c r="G514" s="49">
        <f t="shared" si="23"/>
        <v>4488</v>
      </c>
      <c r="H514" s="120"/>
      <c r="I514" s="120"/>
      <c r="J514" s="120"/>
    </row>
    <row r="515" spans="1:10" s="6" customFormat="1" ht="15">
      <c r="A515" s="33">
        <v>70998795</v>
      </c>
      <c r="B515" s="24" t="s">
        <v>48</v>
      </c>
      <c r="C515" s="21" t="s">
        <v>793</v>
      </c>
      <c r="D515" s="22" t="s">
        <v>972</v>
      </c>
      <c r="E515" s="49">
        <v>1600</v>
      </c>
      <c r="F515" s="102">
        <v>0</v>
      </c>
      <c r="G515" s="49">
        <f t="shared" si="23"/>
        <v>1600</v>
      </c>
      <c r="H515" s="120"/>
      <c r="I515" s="120"/>
      <c r="J515" s="120"/>
    </row>
    <row r="516" spans="1:10" s="6" customFormat="1" ht="15">
      <c r="A516" s="33" t="s">
        <v>949</v>
      </c>
      <c r="B516" s="24" t="s">
        <v>49</v>
      </c>
      <c r="C516" s="21" t="s">
        <v>977</v>
      </c>
      <c r="D516" s="22" t="s">
        <v>879</v>
      </c>
      <c r="E516" s="49">
        <v>2514</v>
      </c>
      <c r="F516" s="102">
        <v>0</v>
      </c>
      <c r="G516" s="49">
        <f t="shared" si="23"/>
        <v>2514</v>
      </c>
      <c r="H516" s="120"/>
      <c r="I516" s="120"/>
      <c r="J516" s="120"/>
    </row>
    <row r="517" spans="1:10" s="6" customFormat="1" ht="15">
      <c r="A517" s="33">
        <v>71009850</v>
      </c>
      <c r="B517" s="24" t="s">
        <v>1004</v>
      </c>
      <c r="C517" s="21" t="s">
        <v>985</v>
      </c>
      <c r="D517" s="22" t="s">
        <v>872</v>
      </c>
      <c r="E517" s="49">
        <v>2506</v>
      </c>
      <c r="F517" s="102">
        <v>0</v>
      </c>
      <c r="G517" s="49">
        <f t="shared" si="23"/>
        <v>2506</v>
      </c>
      <c r="H517" s="120"/>
      <c r="I517" s="120"/>
      <c r="J517" s="120"/>
    </row>
    <row r="518" spans="1:10" s="6" customFormat="1" ht="30">
      <c r="A518" s="33" t="s">
        <v>950</v>
      </c>
      <c r="B518" s="24" t="s">
        <v>1075</v>
      </c>
      <c r="C518" s="21" t="s">
        <v>982</v>
      </c>
      <c r="D518" s="22" t="s">
        <v>872</v>
      </c>
      <c r="E518" s="49">
        <v>2240</v>
      </c>
      <c r="F518" s="102">
        <v>0</v>
      </c>
      <c r="G518" s="49">
        <f t="shared" si="23"/>
        <v>2240</v>
      </c>
      <c r="H518" s="120"/>
      <c r="I518" s="120"/>
      <c r="J518" s="120"/>
    </row>
    <row r="519" spans="1:10" s="6" customFormat="1" ht="15">
      <c r="A519" s="33" t="s">
        <v>952</v>
      </c>
      <c r="B519" s="21" t="s">
        <v>50</v>
      </c>
      <c r="C519" s="21" t="s">
        <v>978</v>
      </c>
      <c r="D519" s="22" t="s">
        <v>879</v>
      </c>
      <c r="E519" s="49">
        <v>2793</v>
      </c>
      <c r="F519" s="102">
        <v>0</v>
      </c>
      <c r="G519" s="49">
        <f t="shared" si="23"/>
        <v>2793</v>
      </c>
      <c r="H519" s="120"/>
      <c r="I519" s="120"/>
      <c r="J519" s="120"/>
    </row>
    <row r="520" spans="1:10" s="6" customFormat="1" ht="15.75" thickBot="1">
      <c r="A520" s="56">
        <v>75022851</v>
      </c>
      <c r="B520" s="55" t="s">
        <v>51</v>
      </c>
      <c r="C520" s="54" t="s">
        <v>983</v>
      </c>
      <c r="D520" s="57" t="s">
        <v>715</v>
      </c>
      <c r="E520" s="58">
        <v>1571</v>
      </c>
      <c r="F520" s="103">
        <v>0</v>
      </c>
      <c r="G520" s="58">
        <f t="shared" si="23"/>
        <v>1571</v>
      </c>
      <c r="H520" s="120"/>
      <c r="I520" s="120"/>
      <c r="J520" s="120"/>
    </row>
    <row r="521" spans="1:10" s="9" customFormat="1" ht="16.5" thickBot="1">
      <c r="A521" s="132" t="s">
        <v>333</v>
      </c>
      <c r="B521" s="133"/>
      <c r="C521" s="133"/>
      <c r="D521" s="134"/>
      <c r="E521" s="65">
        <f>E522</f>
        <v>10374</v>
      </c>
      <c r="F521" s="65">
        <f>F522</f>
        <v>0</v>
      </c>
      <c r="G521" s="65">
        <f>G522</f>
        <v>10374</v>
      </c>
      <c r="H521" s="122"/>
      <c r="I521" s="122"/>
      <c r="J521" s="122"/>
    </row>
    <row r="522" spans="1:10" s="6" customFormat="1" ht="15.75" thickBot="1">
      <c r="A522" s="30">
        <v>72052422</v>
      </c>
      <c r="B522" s="31" t="s">
        <v>620</v>
      </c>
      <c r="C522" s="31" t="s">
        <v>621</v>
      </c>
      <c r="D522" s="32" t="s">
        <v>622</v>
      </c>
      <c r="E522" s="51">
        <v>10374</v>
      </c>
      <c r="F522" s="51">
        <v>0</v>
      </c>
      <c r="G522" s="69">
        <f>E522+F522</f>
        <v>10374</v>
      </c>
      <c r="H522" s="120"/>
      <c r="I522" s="120"/>
      <c r="J522" s="120"/>
    </row>
    <row r="523" spans="1:10" s="9" customFormat="1" ht="16.5" thickBot="1">
      <c r="A523" s="149">
        <v>3421</v>
      </c>
      <c r="B523" s="139"/>
      <c r="C523" s="139"/>
      <c r="D523" s="140"/>
      <c r="E523" s="47">
        <f>E524</f>
        <v>5712</v>
      </c>
      <c r="F523" s="47">
        <f>F524</f>
        <v>0</v>
      </c>
      <c r="G523" s="47">
        <f>G524</f>
        <v>5712</v>
      </c>
      <c r="H523" s="122"/>
      <c r="I523" s="122"/>
      <c r="J523" s="122"/>
    </row>
    <row r="524" spans="1:10" s="6" customFormat="1" ht="15.75" thickBot="1">
      <c r="A524" s="30">
        <v>72052414</v>
      </c>
      <c r="B524" s="31" t="s">
        <v>623</v>
      </c>
      <c r="C524" s="31" t="s">
        <v>624</v>
      </c>
      <c r="D524" s="32" t="s">
        <v>872</v>
      </c>
      <c r="E524" s="51">
        <v>5712</v>
      </c>
      <c r="F524" s="51">
        <v>0</v>
      </c>
      <c r="G524" s="69">
        <f>E524+F524</f>
        <v>5712</v>
      </c>
      <c r="H524" s="120"/>
      <c r="I524" s="120"/>
      <c r="J524" s="120"/>
    </row>
    <row r="525" spans="1:10" s="6" customFormat="1" ht="16.5" thickBot="1">
      <c r="A525" s="138" t="s">
        <v>330</v>
      </c>
      <c r="B525" s="136"/>
      <c r="C525" s="136"/>
      <c r="D525" s="137"/>
      <c r="E525" s="48">
        <f>E487+E499+E512+E521+E523</f>
        <v>229547</v>
      </c>
      <c r="F525" s="48">
        <f>F487+F499+F512+F521+F523</f>
        <v>745</v>
      </c>
      <c r="G525" s="48">
        <f>G487+G499+G512+G521+G523</f>
        <v>230292</v>
      </c>
      <c r="H525" s="120"/>
      <c r="I525" s="120"/>
      <c r="J525" s="120"/>
    </row>
    <row r="526" spans="1:10" s="77" customFormat="1" ht="16.5" thickBot="1">
      <c r="A526" s="135" t="s">
        <v>352</v>
      </c>
      <c r="B526" s="136"/>
      <c r="C526" s="136"/>
      <c r="D526" s="137"/>
      <c r="E526" s="48">
        <f>E525+E485+E438+E361+E342+E319+E276+E259+E233+E210+E184+E121+E77+E96+E37</f>
        <v>2633652</v>
      </c>
      <c r="F526" s="48">
        <f>F525+F485+F438+F361+F342+F319+F276+F259+F233+F210+F184+F121+F77+F96+F37</f>
        <v>4563</v>
      </c>
      <c r="G526" s="48">
        <f>G525+G485+G438+G361+G342+G319+G276+G259+G233+G210+G184+G121+G77+G96+G37</f>
        <v>2638215</v>
      </c>
      <c r="H526" s="122"/>
      <c r="I526" s="122"/>
      <c r="J526" s="122"/>
    </row>
    <row r="527" spans="1:4" ht="18">
      <c r="A527" s="41"/>
      <c r="B527" s="42"/>
      <c r="C527" s="42"/>
      <c r="D527" s="42"/>
    </row>
    <row r="528" spans="1:4" ht="18">
      <c r="A528" s="41"/>
      <c r="B528" s="42"/>
      <c r="C528" s="42"/>
      <c r="D528" s="42"/>
    </row>
    <row r="529" spans="1:4" ht="18">
      <c r="A529" s="41"/>
      <c r="B529" s="42"/>
      <c r="C529" s="42"/>
      <c r="D529" s="42"/>
    </row>
    <row r="530" spans="1:4" ht="18">
      <c r="A530" s="41"/>
      <c r="B530" s="42"/>
      <c r="C530" s="42"/>
      <c r="D530" s="42"/>
    </row>
    <row r="531" spans="1:4" ht="18">
      <c r="A531" s="41"/>
      <c r="B531" s="42"/>
      <c r="C531" s="42"/>
      <c r="D531" s="42"/>
    </row>
    <row r="532" spans="1:4" ht="18">
      <c r="A532" s="41"/>
      <c r="B532" s="42"/>
      <c r="C532" s="42"/>
      <c r="D532" s="42"/>
    </row>
    <row r="533" spans="1:4" ht="18">
      <c r="A533" s="41"/>
      <c r="B533" s="42"/>
      <c r="C533" s="42"/>
      <c r="D533" s="42"/>
    </row>
    <row r="534" spans="1:4" ht="18">
      <c r="A534" s="41"/>
      <c r="B534" s="42"/>
      <c r="C534" s="42"/>
      <c r="D534" s="42"/>
    </row>
    <row r="535" spans="1:4" ht="18">
      <c r="A535" s="41"/>
      <c r="B535" s="42"/>
      <c r="C535" s="42"/>
      <c r="D535" s="42"/>
    </row>
    <row r="536" spans="1:4" ht="18">
      <c r="A536" s="41"/>
      <c r="B536" s="42"/>
      <c r="C536" s="42"/>
      <c r="D536" s="42"/>
    </row>
    <row r="537" spans="1:4" ht="18">
      <c r="A537" s="41"/>
      <c r="B537" s="42"/>
      <c r="C537" s="42"/>
      <c r="D537" s="42"/>
    </row>
  </sheetData>
  <sheetProtection/>
  <mergeCells count="120">
    <mergeCell ref="A8:D8"/>
    <mergeCell ref="A10:D10"/>
    <mergeCell ref="A16:D16"/>
    <mergeCell ref="A22:D22"/>
    <mergeCell ref="F2:G2"/>
    <mergeCell ref="A9:G9"/>
    <mergeCell ref="A6:E6"/>
    <mergeCell ref="D1:E1"/>
    <mergeCell ref="D2:E2"/>
    <mergeCell ref="A3:G3"/>
    <mergeCell ref="A4:G4"/>
    <mergeCell ref="A5:G5"/>
    <mergeCell ref="F1:G1"/>
    <mergeCell ref="A33:D33"/>
    <mergeCell ref="A35:D35"/>
    <mergeCell ref="A37:D37"/>
    <mergeCell ref="A39:D39"/>
    <mergeCell ref="A47:D47"/>
    <mergeCell ref="A63:D63"/>
    <mergeCell ref="A38:G38"/>
    <mergeCell ref="A73:D73"/>
    <mergeCell ref="A75:D75"/>
    <mergeCell ref="A77:D77"/>
    <mergeCell ref="A79:D79"/>
    <mergeCell ref="A86:D86"/>
    <mergeCell ref="A91:D91"/>
    <mergeCell ref="A78:G78"/>
    <mergeCell ref="A94:D94"/>
    <mergeCell ref="A96:D96"/>
    <mergeCell ref="A97:G97"/>
    <mergeCell ref="A117:D117"/>
    <mergeCell ref="A119:D119"/>
    <mergeCell ref="A121:D121"/>
    <mergeCell ref="A98:D98"/>
    <mergeCell ref="A102:D102"/>
    <mergeCell ref="A109:D109"/>
    <mergeCell ref="A115:D115"/>
    <mergeCell ref="A122:G122"/>
    <mergeCell ref="A123:D123"/>
    <mergeCell ref="A136:D136"/>
    <mergeCell ref="A161:D161"/>
    <mergeCell ref="A174:D174"/>
    <mergeCell ref="A178:D178"/>
    <mergeCell ref="A181:D181"/>
    <mergeCell ref="A184:D184"/>
    <mergeCell ref="A185:G185"/>
    <mergeCell ref="A210:D210"/>
    <mergeCell ref="A186:D186"/>
    <mergeCell ref="A190:D190"/>
    <mergeCell ref="A197:D197"/>
    <mergeCell ref="A208:D208"/>
    <mergeCell ref="A211:G211"/>
    <mergeCell ref="A231:D231"/>
    <mergeCell ref="A233:D233"/>
    <mergeCell ref="A235:D235"/>
    <mergeCell ref="A212:D212"/>
    <mergeCell ref="A218:D218"/>
    <mergeCell ref="A223:D223"/>
    <mergeCell ref="A229:D229"/>
    <mergeCell ref="A239:D239"/>
    <mergeCell ref="A245:D245"/>
    <mergeCell ref="A234:G234"/>
    <mergeCell ref="A255:D255"/>
    <mergeCell ref="A260:G260"/>
    <mergeCell ref="A270:D270"/>
    <mergeCell ref="A272:D272"/>
    <mergeCell ref="A274:D274"/>
    <mergeCell ref="A257:D257"/>
    <mergeCell ref="A259:D259"/>
    <mergeCell ref="A305:D305"/>
    <mergeCell ref="A311:D311"/>
    <mergeCell ref="A261:D261"/>
    <mergeCell ref="A266:D266"/>
    <mergeCell ref="A276:D276"/>
    <mergeCell ref="A278:D278"/>
    <mergeCell ref="A277:G277"/>
    <mergeCell ref="A291:D291"/>
    <mergeCell ref="A325:D325"/>
    <mergeCell ref="A329:D329"/>
    <mergeCell ref="A313:D313"/>
    <mergeCell ref="A317:D317"/>
    <mergeCell ref="A319:D319"/>
    <mergeCell ref="A321:D321"/>
    <mergeCell ref="A320:G320"/>
    <mergeCell ref="A336:D336"/>
    <mergeCell ref="A339:D339"/>
    <mergeCell ref="A352:D352"/>
    <mergeCell ref="A357:D357"/>
    <mergeCell ref="A343:G343"/>
    <mergeCell ref="A359:D359"/>
    <mergeCell ref="A342:D342"/>
    <mergeCell ref="A344:D344"/>
    <mergeCell ref="A348:D348"/>
    <mergeCell ref="A413:D413"/>
    <mergeCell ref="A431:D431"/>
    <mergeCell ref="A433:D433"/>
    <mergeCell ref="A453:D453"/>
    <mergeCell ref="A361:D361"/>
    <mergeCell ref="A363:D363"/>
    <mergeCell ref="A362:G362"/>
    <mergeCell ref="A486:G486"/>
    <mergeCell ref="A523:D523"/>
    <mergeCell ref="A525:D525"/>
    <mergeCell ref="A463:D463"/>
    <mergeCell ref="A392:D392"/>
    <mergeCell ref="A394:D394"/>
    <mergeCell ref="A436:D436"/>
    <mergeCell ref="A438:D438"/>
    <mergeCell ref="A439:G439"/>
    <mergeCell ref="A440:D440"/>
    <mergeCell ref="A465:D465"/>
    <mergeCell ref="A478:D478"/>
    <mergeCell ref="A480:D480"/>
    <mergeCell ref="A526:D526"/>
    <mergeCell ref="A483:D483"/>
    <mergeCell ref="A485:D485"/>
    <mergeCell ref="A487:D487"/>
    <mergeCell ref="A499:D499"/>
    <mergeCell ref="A512:D512"/>
    <mergeCell ref="A521:D521"/>
  </mergeCells>
  <printOptions horizontalCentered="1"/>
  <pageMargins left="0.2362204724409449" right="0.2362204724409449" top="0.7480314960629921" bottom="0.7480314960629921" header="0.31496062992125984" footer="0.31496062992125984"/>
  <pageSetup fitToHeight="9" fitToWidth="9" horizontalDpi="600" verticalDpi="600" orientation="portrait" paperSize="9" scale="53" r:id="rId2"/>
  <headerFooter alignWithMargins="0">
    <oddFooter>&amp;C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Pospíchalová Petra</cp:lastModifiedBy>
  <cp:lastPrinted>2012-06-13T09:40:44Z</cp:lastPrinted>
  <dcterms:created xsi:type="dcterms:W3CDTF">2006-05-04T05:50:26Z</dcterms:created>
  <dcterms:modified xsi:type="dcterms:W3CDTF">2012-09-05T13:43:05Z</dcterms:modified>
  <cp:category/>
  <cp:version/>
  <cp:contentType/>
  <cp:contentStatus/>
</cp:coreProperties>
</file>