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2" windowWidth="11820" windowHeight="5796" activeTab="0"/>
  </bookViews>
  <sheets>
    <sheet name="ZK-07-2011-16, př. 1" sheetId="1" r:id="rId1"/>
  </sheets>
  <definedNames>
    <definedName name="_xlnm.Print_Titles" localSheetId="0">'ZK-07-2011-16, př. 1'!$14:$14</definedName>
    <definedName name="_xlnm.Print_Area" localSheetId="0">'ZK-07-2011-16, př. 1'!$A$1:$G$79</definedName>
  </definedNames>
  <calcPr fullCalcOnLoad="1"/>
</workbook>
</file>

<file path=xl/sharedStrings.xml><?xml version="1.0" encoding="utf-8"?>
<sst xmlns="http://schemas.openxmlformats.org/spreadsheetml/2006/main" count="135" uniqueCount="121">
  <si>
    <t>Kapitola</t>
  </si>
  <si>
    <t>ORJ</t>
  </si>
  <si>
    <t>Územní plánování</t>
  </si>
  <si>
    <t>Běžné výdaje</t>
  </si>
  <si>
    <t>Zemědělství</t>
  </si>
  <si>
    <t>Kultura</t>
  </si>
  <si>
    <t>Životní prostředí</t>
  </si>
  <si>
    <t>Sociální věci</t>
  </si>
  <si>
    <t>Krajský úřad</t>
  </si>
  <si>
    <t>Nemovitý majetek</t>
  </si>
  <si>
    <t>Regionální rozvoj</t>
  </si>
  <si>
    <t>Činnost regionální správy</t>
  </si>
  <si>
    <t>Ostatní činnosti k ochraně ovzduší</t>
  </si>
  <si>
    <t>Školství, mládeže a sportu</t>
  </si>
  <si>
    <t>Zdravotnictví</t>
  </si>
  <si>
    <t>Doprava</t>
  </si>
  <si>
    <t>Informatika</t>
  </si>
  <si>
    <t xml:space="preserve">§ 2399 </t>
  </si>
  <si>
    <t xml:space="preserve">§ 1039 </t>
  </si>
  <si>
    <t xml:space="preserve">§ 1019 </t>
  </si>
  <si>
    <t xml:space="preserve">§ 3299 </t>
  </si>
  <si>
    <t xml:space="preserve">§ 3419 </t>
  </si>
  <si>
    <t xml:space="preserve">§ 3122 </t>
  </si>
  <si>
    <t xml:space="preserve">§ 3123 </t>
  </si>
  <si>
    <t xml:space="preserve">§ 3421 </t>
  </si>
  <si>
    <t xml:space="preserve">§ 3319 </t>
  </si>
  <si>
    <t xml:space="preserve">§ 3317 </t>
  </si>
  <si>
    <t xml:space="preserve">§ 3322 </t>
  </si>
  <si>
    <t xml:space="preserve">§ 3719 </t>
  </si>
  <si>
    <t xml:space="preserve">§ 3799 </t>
  </si>
  <si>
    <t xml:space="preserve">§ 3635 </t>
  </si>
  <si>
    <t xml:space="preserve">§ 2212 </t>
  </si>
  <si>
    <t xml:space="preserve">§ 4339 </t>
  </si>
  <si>
    <t xml:space="preserve">§ 4357 </t>
  </si>
  <si>
    <t xml:space="preserve">§ 6172 </t>
  </si>
  <si>
    <t xml:space="preserve">§ 2139 </t>
  </si>
  <si>
    <t xml:space="preserve">§ 3636 </t>
  </si>
  <si>
    <t>Ostatní záležitosti vodního hospodářství</t>
  </si>
  <si>
    <t>Ostatní záležitosti lesního hospodářství</t>
  </si>
  <si>
    <t>Ostatní zeměděl. a potravin. činnost a rozvoj</t>
  </si>
  <si>
    <t>Ostatní tělovýchovná činnost</t>
  </si>
  <si>
    <t>Střední odborné školy - Zavedení oboru Energetika</t>
  </si>
  <si>
    <t>Střední odborná učiliště a učiliště</t>
  </si>
  <si>
    <t>Ostatní záležitosti vzdělávání</t>
  </si>
  <si>
    <t>Využití volného času dětí a mládeže</t>
  </si>
  <si>
    <t>Ostatní záležitosti kultury</t>
  </si>
  <si>
    <t>Výstavní činnost v kultuře</t>
  </si>
  <si>
    <t>Zachování a obnova kulturních památek</t>
  </si>
  <si>
    <t>Ostatní ekologické záležitosti a programy</t>
  </si>
  <si>
    <t>Silnice</t>
  </si>
  <si>
    <t>Domovy</t>
  </si>
  <si>
    <t>Ostatní záležitosti zahraničního obchodu</t>
  </si>
  <si>
    <t>Územní rozvoj</t>
  </si>
  <si>
    <t>Kapitál. výdaje</t>
  </si>
  <si>
    <t>Celkem (tis. Kč)</t>
  </si>
  <si>
    <t>Název paragrafu/přílohy</t>
  </si>
  <si>
    <t>Zastupitelstvo kraje</t>
  </si>
  <si>
    <t>Položka</t>
  </si>
  <si>
    <t>Název položky</t>
  </si>
  <si>
    <t>Paragraf</t>
  </si>
  <si>
    <t>§ 2212</t>
  </si>
  <si>
    <t>Silnice - Příloha D2 - Investice v dopravě</t>
  </si>
  <si>
    <t>Počet stran: 2</t>
  </si>
  <si>
    <t>Celkem</t>
  </si>
  <si>
    <t>Celkem kapitola Zemědělství</t>
  </si>
  <si>
    <t>Celkem kapitola Školství, mládeže a sportu</t>
  </si>
  <si>
    <t>Celkem kapitola Kultura</t>
  </si>
  <si>
    <t>Celkem kapitola Zdravotnictví</t>
  </si>
  <si>
    <t>Celkem kapitola Životní prostředí</t>
  </si>
  <si>
    <t>Celkem kapitola Sociální věci</t>
  </si>
  <si>
    <t>Celkem kapitola Regionální rozvoj</t>
  </si>
  <si>
    <t>Celkem kapitola Nemovitý majetek</t>
  </si>
  <si>
    <t>Celkem kapitola Informatika</t>
  </si>
  <si>
    <t>Celkem kapitola Územní plánování</t>
  </si>
  <si>
    <t>Celkem kapitola Krajský úřad</t>
  </si>
  <si>
    <t>Celkem kapitola Zastupitelstvo kraje</t>
  </si>
  <si>
    <t>Ostatní soc. péče a pomoc rodině a manž.</t>
  </si>
  <si>
    <t>§ xxxx</t>
  </si>
  <si>
    <t>§ 2143</t>
  </si>
  <si>
    <t>Cestovní ruch</t>
  </si>
  <si>
    <t>§ 4392</t>
  </si>
  <si>
    <t>Inspekce poskytování sociálních služeb</t>
  </si>
  <si>
    <t xml:space="preserve">§ 3699 </t>
  </si>
  <si>
    <t>Ostatní záležitosti bydlení, komunálních služeb a územního rozvoje</t>
  </si>
  <si>
    <t xml:space="preserve">§ 2221 </t>
  </si>
  <si>
    <t>Provoz veřejné silniční dopravy</t>
  </si>
  <si>
    <t xml:space="preserve">§ 3522 </t>
  </si>
  <si>
    <t>Ostatní nemocnice</t>
  </si>
  <si>
    <t>Požární ochrana a IZS</t>
  </si>
  <si>
    <t>§ 5399</t>
  </si>
  <si>
    <t>Ostatní záležitosti bezpečnosti a veřejného pořádku</t>
  </si>
  <si>
    <t>§ 5529</t>
  </si>
  <si>
    <t>Ostatní složky a činnosti IZS</t>
  </si>
  <si>
    <t>Příloha M7 - Technická zhodnocení a vyjmenované opravy v sociálních organizacích ORG 0009200500000</t>
  </si>
  <si>
    <t xml:space="preserve">§ 4332 </t>
  </si>
  <si>
    <t>Zařízení pro výkon pěstounské péče</t>
  </si>
  <si>
    <t>§ 6113</t>
  </si>
  <si>
    <t>§ 6223</t>
  </si>
  <si>
    <t>Mezinárodní spolupráce</t>
  </si>
  <si>
    <t>§ 6399</t>
  </si>
  <si>
    <t>Ostatní finanční operace</t>
  </si>
  <si>
    <t>Celkem kapitola Ostatní finanční operace</t>
  </si>
  <si>
    <t>Běžné příjmy</t>
  </si>
  <si>
    <t>Zvýšení příjmů kraje celkem</t>
  </si>
  <si>
    <t>Celkem snížení kapitol rozpočtu kraje</t>
  </si>
  <si>
    <t>Zvýšení příjmů rozpočtu kraje</t>
  </si>
  <si>
    <t>Snížení výdajů kapitol rozpočtu kraje</t>
  </si>
  <si>
    <t>Převod do Fondu strategických rezev</t>
  </si>
  <si>
    <t xml:space="preserve">Změna financování </t>
  </si>
  <si>
    <t>Změna financování (+)</t>
  </si>
  <si>
    <t xml:space="preserve">Změna financování (-) </t>
  </si>
  <si>
    <t>Ostatní finanční operace (DPH)</t>
  </si>
  <si>
    <t>Ostatní příjmy z finančního vypořádání předchozích let od jiných veřejných rozpočtů (DPH)</t>
  </si>
  <si>
    <t>Úprava rozpočtu Kraje Vysočina rok 2011</t>
  </si>
  <si>
    <t xml:space="preserve">Celkem kapitola Doprava </t>
  </si>
  <si>
    <t>Celkem kapitola Požární ochrana a IZS</t>
  </si>
  <si>
    <t>100X</t>
  </si>
  <si>
    <t>Příloha M1 - Technická zhodnocení a vyjmenované opravy ve školství 
ORG 000111043000</t>
  </si>
  <si>
    <t>Příloha M4 - Investice ve zdravotnictví 
ORG 0001061020000, ORG 0001161050000</t>
  </si>
  <si>
    <t>Příloha M8 - Investice v sociálních věcech 
ORG 0001060030000, ORG 0001060040000, ORG 0001160010000</t>
  </si>
  <si>
    <t>ZK-07-2011-16,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</si>
</sst>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4"/>
      <name val="Arial"/>
      <family val="2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2" borderId="23" xfId="0" applyNumberFormat="1" applyFont="1" applyFill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4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2" borderId="32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="90" zoomScaleNormal="90" workbookViewId="0" topLeftCell="A1">
      <selection activeCell="F1" sqref="F1"/>
    </sheetView>
  </sheetViews>
  <sheetFormatPr defaultColWidth="9.00390625" defaultRowHeight="12.75"/>
  <cols>
    <col min="1" max="1" width="6.00390625" style="1" customWidth="1"/>
    <col min="2" max="2" width="24.625" style="0" customWidth="1"/>
    <col min="3" max="3" width="10.00390625" style="0" customWidth="1"/>
    <col min="4" max="4" width="40.50390625" style="0" customWidth="1"/>
    <col min="5" max="5" width="9.375" style="0" customWidth="1"/>
    <col min="6" max="6" width="10.00390625" style="0" customWidth="1"/>
    <col min="7" max="7" width="10.375" style="0" customWidth="1"/>
    <col min="8" max="8" width="10.125" style="0" customWidth="1"/>
    <col min="10" max="10" width="9.625" style="0" customWidth="1"/>
  </cols>
  <sheetData>
    <row r="1" spans="2:9" ht="15">
      <c r="B1" s="2"/>
      <c r="F1" s="18" t="s">
        <v>120</v>
      </c>
      <c r="G1" s="4"/>
      <c r="I1" s="3"/>
    </row>
    <row r="2" spans="2:9" ht="15">
      <c r="B2" s="2"/>
      <c r="F2" s="18" t="s">
        <v>62</v>
      </c>
      <c r="G2" s="4"/>
      <c r="I2" s="3"/>
    </row>
    <row r="3" spans="2:9" ht="27" customHeight="1">
      <c r="B3" s="114" t="s">
        <v>113</v>
      </c>
      <c r="C3" s="115"/>
      <c r="D3" s="115"/>
      <c r="F3" s="18"/>
      <c r="G3" s="4"/>
      <c r="I3" s="3"/>
    </row>
    <row r="4" spans="1:9" ht="12.75" customHeight="1">
      <c r="A4" s="9"/>
      <c r="B4" s="9"/>
      <c r="C4" s="9"/>
      <c r="D4" s="9"/>
      <c r="E4" s="9"/>
      <c r="F4" s="9"/>
      <c r="G4" s="9"/>
      <c r="I4" s="3"/>
    </row>
    <row r="5" spans="1:9" ht="15" customHeight="1">
      <c r="A5" s="127" t="s">
        <v>105</v>
      </c>
      <c r="B5" s="127"/>
      <c r="C5" s="127"/>
      <c r="I5" s="3"/>
    </row>
    <row r="6" ht="12.75" customHeight="1" thickBot="1">
      <c r="I6" s="3"/>
    </row>
    <row r="7" spans="1:9" ht="31.5" customHeight="1" thickBot="1">
      <c r="A7" s="6" t="s">
        <v>59</v>
      </c>
      <c r="B7" s="6" t="s">
        <v>55</v>
      </c>
      <c r="C7" s="6" t="s">
        <v>57</v>
      </c>
      <c r="D7" s="6" t="s">
        <v>58</v>
      </c>
      <c r="E7" s="128" t="s">
        <v>102</v>
      </c>
      <c r="F7" s="129"/>
      <c r="G7" s="7" t="s">
        <v>54</v>
      </c>
      <c r="I7" s="3"/>
    </row>
    <row r="8" spans="1:9" ht="42" thickBot="1">
      <c r="A8" s="80">
        <v>6399</v>
      </c>
      <c r="B8" s="81" t="s">
        <v>100</v>
      </c>
      <c r="C8" s="91">
        <v>2222</v>
      </c>
      <c r="D8" s="81" t="s">
        <v>112</v>
      </c>
      <c r="E8" s="130">
        <v>11185</v>
      </c>
      <c r="F8" s="131"/>
      <c r="G8" s="79">
        <f>E8</f>
        <v>11185</v>
      </c>
      <c r="I8" s="3"/>
    </row>
    <row r="9" spans="1:9" ht="14.25" thickBot="1">
      <c r="A9" s="93" t="s">
        <v>103</v>
      </c>
      <c r="B9" s="94"/>
      <c r="C9" s="94"/>
      <c r="D9" s="94"/>
      <c r="E9" s="132">
        <f>SUM(E8)</f>
        <v>11185</v>
      </c>
      <c r="F9" s="133"/>
      <c r="G9" s="95">
        <f>SUM(G7:G8)</f>
        <v>11185</v>
      </c>
      <c r="I9" s="3"/>
    </row>
    <row r="10" spans="1:9" ht="12.75" customHeight="1">
      <c r="A10" s="96"/>
      <c r="B10" s="96"/>
      <c r="C10" s="96"/>
      <c r="D10" s="96"/>
      <c r="E10" s="96"/>
      <c r="F10" s="96"/>
      <c r="G10" s="97"/>
      <c r="I10" s="3"/>
    </row>
    <row r="11" spans="1:9" ht="15" customHeight="1">
      <c r="A11" s="125"/>
      <c r="B11" s="125"/>
      <c r="C11" s="125"/>
      <c r="D11" s="125"/>
      <c r="E11" s="125"/>
      <c r="F11" s="125"/>
      <c r="G11" s="125"/>
      <c r="I11" s="3"/>
    </row>
    <row r="12" spans="1:9" ht="15.75" customHeight="1">
      <c r="A12" s="134" t="s">
        <v>106</v>
      </c>
      <c r="B12" s="134"/>
      <c r="C12" s="134"/>
      <c r="D12" s="89"/>
      <c r="E12" s="89"/>
      <c r="F12" s="89"/>
      <c r="G12" s="89"/>
      <c r="I12" s="3"/>
    </row>
    <row r="13" spans="1:12" ht="13.5" customHeight="1" thickBot="1">
      <c r="A13" s="98"/>
      <c r="B13" s="89"/>
      <c r="C13" s="89"/>
      <c r="D13" s="89"/>
      <c r="E13" s="89"/>
      <c r="F13" s="89"/>
      <c r="G13" s="99"/>
      <c r="I13" s="3"/>
      <c r="J13" s="126"/>
      <c r="K13" s="126"/>
      <c r="L13" s="4"/>
    </row>
    <row r="14" spans="1:7" ht="30.75" customHeight="1" thickBot="1">
      <c r="A14" s="5" t="s">
        <v>1</v>
      </c>
      <c r="B14" s="6" t="s">
        <v>0</v>
      </c>
      <c r="C14" s="6" t="s">
        <v>59</v>
      </c>
      <c r="D14" s="6" t="s">
        <v>55</v>
      </c>
      <c r="E14" s="6" t="s">
        <v>3</v>
      </c>
      <c r="F14" s="6" t="s">
        <v>53</v>
      </c>
      <c r="G14" s="7" t="s">
        <v>54</v>
      </c>
    </row>
    <row r="15" spans="1:7" ht="13.5" customHeight="1">
      <c r="A15" s="100">
        <v>2000</v>
      </c>
      <c r="B15" s="19" t="s">
        <v>4</v>
      </c>
      <c r="C15" s="20" t="s">
        <v>17</v>
      </c>
      <c r="D15" s="20" t="s">
        <v>37</v>
      </c>
      <c r="E15" s="21">
        <v>50</v>
      </c>
      <c r="F15" s="21"/>
      <c r="G15" s="22">
        <f>E15+F15</f>
        <v>50</v>
      </c>
    </row>
    <row r="16" spans="1:7" ht="13.5" customHeight="1">
      <c r="A16" s="101"/>
      <c r="B16" s="23"/>
      <c r="C16" s="24" t="s">
        <v>18</v>
      </c>
      <c r="D16" s="24" t="s">
        <v>38</v>
      </c>
      <c r="E16" s="25">
        <v>50</v>
      </c>
      <c r="F16" s="25"/>
      <c r="G16" s="26">
        <f aca="true" t="shared" si="0" ref="G16:G52">E16+F16</f>
        <v>50</v>
      </c>
    </row>
    <row r="17" spans="1:7" ht="13.5" customHeight="1" thickBot="1">
      <c r="A17" s="44"/>
      <c r="B17" s="27"/>
      <c r="C17" s="28" t="s">
        <v>19</v>
      </c>
      <c r="D17" s="28" t="s">
        <v>39</v>
      </c>
      <c r="E17" s="29">
        <v>90</v>
      </c>
      <c r="F17" s="29"/>
      <c r="G17" s="30">
        <f t="shared" si="0"/>
        <v>90</v>
      </c>
    </row>
    <row r="18" spans="1:7" ht="13.5" customHeight="1" thickBot="1">
      <c r="A18" s="122" t="s">
        <v>64</v>
      </c>
      <c r="B18" s="123"/>
      <c r="C18" s="123"/>
      <c r="D18" s="124"/>
      <c r="E18" s="10">
        <f>SUM(E15:E17)</f>
        <v>190</v>
      </c>
      <c r="F18" s="10">
        <f>SUM(F15:F17)</f>
        <v>0</v>
      </c>
      <c r="G18" s="11">
        <f>E18+F18</f>
        <v>190</v>
      </c>
    </row>
    <row r="19" spans="1:7" ht="13.5" customHeight="1">
      <c r="A19" s="63">
        <v>3000</v>
      </c>
      <c r="B19" s="31" t="s">
        <v>13</v>
      </c>
      <c r="C19" s="32" t="s">
        <v>20</v>
      </c>
      <c r="D19" s="32" t="s">
        <v>43</v>
      </c>
      <c r="E19" s="33">
        <v>1802</v>
      </c>
      <c r="F19" s="33"/>
      <c r="G19" s="34">
        <f t="shared" si="0"/>
        <v>1802</v>
      </c>
    </row>
    <row r="20" spans="1:7" ht="13.5" customHeight="1">
      <c r="A20" s="101"/>
      <c r="B20" s="23"/>
      <c r="C20" s="24" t="s">
        <v>21</v>
      </c>
      <c r="D20" s="24" t="s">
        <v>40</v>
      </c>
      <c r="E20" s="25">
        <v>91</v>
      </c>
      <c r="F20" s="25"/>
      <c r="G20" s="26">
        <f t="shared" si="0"/>
        <v>91</v>
      </c>
    </row>
    <row r="21" spans="1:7" ht="26.25">
      <c r="A21" s="101"/>
      <c r="B21" s="23"/>
      <c r="C21" s="35" t="s">
        <v>22</v>
      </c>
      <c r="D21" s="35" t="s">
        <v>41</v>
      </c>
      <c r="E21" s="36">
        <v>23</v>
      </c>
      <c r="F21" s="36"/>
      <c r="G21" s="26">
        <f t="shared" si="0"/>
        <v>23</v>
      </c>
    </row>
    <row r="22" spans="1:7" ht="13.5" customHeight="1">
      <c r="A22" s="101"/>
      <c r="B22" s="23"/>
      <c r="C22" s="24" t="s">
        <v>23</v>
      </c>
      <c r="D22" s="24" t="s">
        <v>42</v>
      </c>
      <c r="E22" s="25"/>
      <c r="F22" s="25">
        <v>1735</v>
      </c>
      <c r="G22" s="26">
        <f t="shared" si="0"/>
        <v>1735</v>
      </c>
    </row>
    <row r="23" spans="1:7" ht="13.5" customHeight="1" thickBot="1">
      <c r="A23" s="101"/>
      <c r="B23" s="23"/>
      <c r="C23" s="24" t="s">
        <v>24</v>
      </c>
      <c r="D23" s="24" t="s">
        <v>44</v>
      </c>
      <c r="E23" s="25">
        <v>163</v>
      </c>
      <c r="F23" s="25"/>
      <c r="G23" s="26">
        <f t="shared" si="0"/>
        <v>163</v>
      </c>
    </row>
    <row r="24" spans="1:7" ht="13.5" customHeight="1" thickBot="1">
      <c r="A24" s="122" t="s">
        <v>65</v>
      </c>
      <c r="B24" s="123" t="s">
        <v>63</v>
      </c>
      <c r="C24" s="123"/>
      <c r="D24" s="124"/>
      <c r="E24" s="12">
        <f>SUM(E19:E23)</f>
        <v>2079</v>
      </c>
      <c r="F24" s="12">
        <f>SUM(F19:F23)</f>
        <v>1735</v>
      </c>
      <c r="G24" s="13">
        <f>E24+F24</f>
        <v>3814</v>
      </c>
    </row>
    <row r="25" spans="1:7" ht="13.5" customHeight="1">
      <c r="A25" s="101">
        <v>4000</v>
      </c>
      <c r="B25" s="31" t="s">
        <v>5</v>
      </c>
      <c r="C25" s="24" t="s">
        <v>26</v>
      </c>
      <c r="D25" s="24" t="s">
        <v>46</v>
      </c>
      <c r="E25" s="25">
        <v>60</v>
      </c>
      <c r="F25" s="25"/>
      <c r="G25" s="26">
        <f t="shared" si="0"/>
        <v>60</v>
      </c>
    </row>
    <row r="26" spans="1:7" ht="13.5" customHeight="1">
      <c r="A26" s="101"/>
      <c r="B26" s="37"/>
      <c r="C26" s="24" t="s">
        <v>25</v>
      </c>
      <c r="D26" s="24" t="s">
        <v>45</v>
      </c>
      <c r="E26" s="25">
        <v>106</v>
      </c>
      <c r="F26" s="25"/>
      <c r="G26" s="26">
        <f t="shared" si="0"/>
        <v>106</v>
      </c>
    </row>
    <row r="27" spans="1:7" ht="13.5" customHeight="1">
      <c r="A27" s="101"/>
      <c r="B27" s="37"/>
      <c r="C27" s="24" t="s">
        <v>27</v>
      </c>
      <c r="D27" s="24" t="s">
        <v>47</v>
      </c>
      <c r="E27" s="25">
        <v>60</v>
      </c>
      <c r="F27" s="25"/>
      <c r="G27" s="26">
        <f t="shared" si="0"/>
        <v>60</v>
      </c>
    </row>
    <row r="28" spans="1:7" ht="13.5" customHeight="1" thickBot="1">
      <c r="A28" s="101"/>
      <c r="B28" s="37"/>
      <c r="C28" s="24" t="s">
        <v>78</v>
      </c>
      <c r="D28" s="24" t="s">
        <v>79</v>
      </c>
      <c r="E28" s="25">
        <v>126</v>
      </c>
      <c r="F28" s="25"/>
      <c r="G28" s="26">
        <f t="shared" si="0"/>
        <v>126</v>
      </c>
    </row>
    <row r="29" spans="1:7" ht="13.5" customHeight="1" thickBot="1">
      <c r="A29" s="122" t="s">
        <v>66</v>
      </c>
      <c r="B29" s="123"/>
      <c r="C29" s="123"/>
      <c r="D29" s="124"/>
      <c r="E29" s="12">
        <f>SUM(E25:E28)</f>
        <v>352</v>
      </c>
      <c r="F29" s="12">
        <f>SUM(F25:F28)</f>
        <v>0</v>
      </c>
      <c r="G29" s="13">
        <f>E29+F29</f>
        <v>352</v>
      </c>
    </row>
    <row r="30" spans="1:7" ht="13.5" customHeight="1" thickBot="1">
      <c r="A30" s="63">
        <v>5000</v>
      </c>
      <c r="B30" s="31" t="s">
        <v>14</v>
      </c>
      <c r="C30" s="32" t="s">
        <v>86</v>
      </c>
      <c r="D30" s="32" t="s">
        <v>87</v>
      </c>
      <c r="E30" s="33">
        <v>20000</v>
      </c>
      <c r="F30" s="33">
        <v>30642</v>
      </c>
      <c r="G30" s="34">
        <f t="shared" si="0"/>
        <v>50642</v>
      </c>
    </row>
    <row r="31" spans="1:7" ht="13.5" customHeight="1" thickBot="1">
      <c r="A31" s="122" t="s">
        <v>67</v>
      </c>
      <c r="B31" s="123"/>
      <c r="C31" s="123"/>
      <c r="D31" s="124"/>
      <c r="E31" s="12">
        <f>SUM(E30:E30)</f>
        <v>20000</v>
      </c>
      <c r="F31" s="12">
        <f>SUM(F30:F30)</f>
        <v>30642</v>
      </c>
      <c r="G31" s="13">
        <f>E31+F31</f>
        <v>50642</v>
      </c>
    </row>
    <row r="32" spans="1:7" ht="13.5" customHeight="1">
      <c r="A32" s="63">
        <v>6000</v>
      </c>
      <c r="B32" s="31" t="s">
        <v>6</v>
      </c>
      <c r="C32" s="32" t="s">
        <v>28</v>
      </c>
      <c r="D32" s="32" t="s">
        <v>12</v>
      </c>
      <c r="E32" s="33">
        <v>45</v>
      </c>
      <c r="F32" s="33"/>
      <c r="G32" s="34">
        <f t="shared" si="0"/>
        <v>45</v>
      </c>
    </row>
    <row r="33" spans="1:7" ht="13.5" customHeight="1" thickBot="1">
      <c r="A33" s="101"/>
      <c r="B33" s="23"/>
      <c r="C33" s="24" t="s">
        <v>29</v>
      </c>
      <c r="D33" s="24" t="s">
        <v>48</v>
      </c>
      <c r="E33" s="25">
        <v>300</v>
      </c>
      <c r="F33" s="25"/>
      <c r="G33" s="26">
        <f t="shared" si="0"/>
        <v>300</v>
      </c>
    </row>
    <row r="34" spans="1:7" ht="13.5" customHeight="1" thickBot="1">
      <c r="A34" s="122" t="s">
        <v>68</v>
      </c>
      <c r="B34" s="123"/>
      <c r="C34" s="123"/>
      <c r="D34" s="124"/>
      <c r="E34" s="12">
        <f>SUM(E32:E33)</f>
        <v>345</v>
      </c>
      <c r="F34" s="12">
        <f>SUM(F32:F33)</f>
        <v>0</v>
      </c>
      <c r="G34" s="13">
        <f>E34+F34</f>
        <v>345</v>
      </c>
    </row>
    <row r="35" spans="1:7" ht="13.5" customHeight="1" thickBot="1">
      <c r="A35" s="63">
        <v>7000</v>
      </c>
      <c r="B35" s="31" t="s">
        <v>2</v>
      </c>
      <c r="C35" s="32" t="s">
        <v>30</v>
      </c>
      <c r="D35" s="32" t="s">
        <v>2</v>
      </c>
      <c r="E35" s="33">
        <v>507</v>
      </c>
      <c r="F35" s="33">
        <v>720</v>
      </c>
      <c r="G35" s="34">
        <f t="shared" si="0"/>
        <v>1227</v>
      </c>
    </row>
    <row r="36" spans="1:7" ht="13.5" customHeight="1" thickBot="1">
      <c r="A36" s="122" t="s">
        <v>73</v>
      </c>
      <c r="B36" s="123"/>
      <c r="C36" s="123"/>
      <c r="D36" s="124"/>
      <c r="E36" s="14">
        <f>E35</f>
        <v>507</v>
      </c>
      <c r="F36" s="14">
        <f>F35</f>
        <v>720</v>
      </c>
      <c r="G36" s="15">
        <f>E36+F36</f>
        <v>1227</v>
      </c>
    </row>
    <row r="37" spans="1:7" ht="13.5" customHeight="1">
      <c r="A37" s="63" t="s">
        <v>116</v>
      </c>
      <c r="B37" s="31" t="s">
        <v>15</v>
      </c>
      <c r="C37" s="32" t="s">
        <v>31</v>
      </c>
      <c r="D37" s="32" t="s">
        <v>49</v>
      </c>
      <c r="E37" s="33">
        <v>4156</v>
      </c>
      <c r="F37" s="33">
        <v>17794</v>
      </c>
      <c r="G37" s="34">
        <f t="shared" si="0"/>
        <v>21950</v>
      </c>
    </row>
    <row r="38" spans="1:7" ht="13.5" customHeight="1">
      <c r="A38" s="101"/>
      <c r="B38" s="23"/>
      <c r="C38" s="24" t="s">
        <v>84</v>
      </c>
      <c r="D38" s="24" t="s">
        <v>85</v>
      </c>
      <c r="E38" s="25">
        <v>13900</v>
      </c>
      <c r="F38" s="25"/>
      <c r="G38" s="26">
        <f t="shared" si="0"/>
        <v>13900</v>
      </c>
    </row>
    <row r="39" spans="1:7" ht="13.5" customHeight="1" thickBot="1">
      <c r="A39" s="47"/>
      <c r="B39" s="38"/>
      <c r="C39" s="20" t="s">
        <v>60</v>
      </c>
      <c r="D39" s="20" t="s">
        <v>61</v>
      </c>
      <c r="E39" s="21"/>
      <c r="F39" s="21">
        <v>20000</v>
      </c>
      <c r="G39" s="26">
        <f t="shared" si="0"/>
        <v>20000</v>
      </c>
    </row>
    <row r="40" spans="1:7" ht="13.5" customHeight="1" thickBot="1">
      <c r="A40" s="122" t="s">
        <v>114</v>
      </c>
      <c r="B40" s="123"/>
      <c r="C40" s="123"/>
      <c r="D40" s="124"/>
      <c r="E40" s="12">
        <f>SUM(E37:E39)</f>
        <v>18056</v>
      </c>
      <c r="F40" s="12">
        <f>SUM(F37:F39)</f>
        <v>37794</v>
      </c>
      <c r="G40" s="13">
        <f>E40+F40</f>
        <v>55850</v>
      </c>
    </row>
    <row r="41" spans="1:7" ht="13.5" customHeight="1">
      <c r="A41" s="63">
        <v>5100</v>
      </c>
      <c r="B41" s="31" t="s">
        <v>7</v>
      </c>
      <c r="C41" s="32" t="s">
        <v>94</v>
      </c>
      <c r="D41" s="32" t="s">
        <v>95</v>
      </c>
      <c r="E41" s="33">
        <v>200</v>
      </c>
      <c r="F41" s="33"/>
      <c r="G41" s="34">
        <f t="shared" si="0"/>
        <v>200</v>
      </c>
    </row>
    <row r="42" spans="1:7" ht="13.5" customHeight="1">
      <c r="A42" s="101"/>
      <c r="B42" s="23"/>
      <c r="C42" s="24" t="s">
        <v>32</v>
      </c>
      <c r="D42" s="24" t="s">
        <v>76</v>
      </c>
      <c r="E42" s="25">
        <v>200</v>
      </c>
      <c r="F42" s="25"/>
      <c r="G42" s="26">
        <f t="shared" si="0"/>
        <v>200</v>
      </c>
    </row>
    <row r="43" spans="1:7" ht="13.5" customHeight="1">
      <c r="A43" s="101"/>
      <c r="B43" s="23"/>
      <c r="C43" s="24" t="s">
        <v>33</v>
      </c>
      <c r="D43" s="24" t="s">
        <v>50</v>
      </c>
      <c r="E43" s="21">
        <v>9200</v>
      </c>
      <c r="F43" s="21"/>
      <c r="G43" s="22">
        <f t="shared" si="0"/>
        <v>9200</v>
      </c>
    </row>
    <row r="44" spans="1:7" ht="13.5" customHeight="1" thickBot="1">
      <c r="A44" s="102"/>
      <c r="B44" s="38"/>
      <c r="C44" s="39" t="s">
        <v>80</v>
      </c>
      <c r="D44" s="28" t="s">
        <v>81</v>
      </c>
      <c r="E44" s="29">
        <v>50</v>
      </c>
      <c r="F44" s="29"/>
      <c r="G44" s="30">
        <v>50</v>
      </c>
    </row>
    <row r="45" spans="1:7" ht="13.5" customHeight="1" thickBot="1">
      <c r="A45" s="122" t="s">
        <v>69</v>
      </c>
      <c r="B45" s="123"/>
      <c r="C45" s="123"/>
      <c r="D45" s="124"/>
      <c r="E45" s="12">
        <f>SUM(E41+E42+E43+E44)</f>
        <v>9650</v>
      </c>
      <c r="F45" s="12">
        <f>SUM(F41:F44)</f>
        <v>0</v>
      </c>
      <c r="G45" s="92">
        <f>SUM(G41:G44)</f>
        <v>9650</v>
      </c>
    </row>
    <row r="46" spans="1:7" ht="13.5" customHeight="1" thickBot="1">
      <c r="A46" s="103">
        <v>1900</v>
      </c>
      <c r="B46" s="40" t="s">
        <v>8</v>
      </c>
      <c r="C46" s="41" t="s">
        <v>34</v>
      </c>
      <c r="D46" s="41" t="s">
        <v>11</v>
      </c>
      <c r="E46" s="42">
        <v>2400</v>
      </c>
      <c r="F46" s="42"/>
      <c r="G46" s="43">
        <f>E46+F46</f>
        <v>2400</v>
      </c>
    </row>
    <row r="47" spans="1:7" ht="13.5" customHeight="1" thickBot="1">
      <c r="A47" s="122" t="s">
        <v>74</v>
      </c>
      <c r="B47" s="123"/>
      <c r="C47" s="123"/>
      <c r="D47" s="123"/>
      <c r="E47" s="104">
        <f>E46</f>
        <v>2400</v>
      </c>
      <c r="F47" s="12">
        <f>F46</f>
        <v>0</v>
      </c>
      <c r="G47" s="13">
        <f>E47+F47</f>
        <v>2400</v>
      </c>
    </row>
    <row r="48" spans="1:7" ht="13.5" customHeight="1">
      <c r="A48" s="47">
        <v>9000</v>
      </c>
      <c r="B48" s="19" t="s">
        <v>10</v>
      </c>
      <c r="C48" s="20" t="s">
        <v>35</v>
      </c>
      <c r="D48" s="20" t="s">
        <v>51</v>
      </c>
      <c r="E48" s="21">
        <v>100</v>
      </c>
      <c r="F48" s="21"/>
      <c r="G48" s="22">
        <f t="shared" si="0"/>
        <v>100</v>
      </c>
    </row>
    <row r="49" spans="1:7" ht="26.25">
      <c r="A49" s="101"/>
      <c r="B49" s="23"/>
      <c r="C49" s="24" t="s">
        <v>82</v>
      </c>
      <c r="D49" s="35" t="s">
        <v>83</v>
      </c>
      <c r="E49" s="25">
        <v>1590</v>
      </c>
      <c r="F49" s="25"/>
      <c r="G49" s="26">
        <f t="shared" si="0"/>
        <v>1590</v>
      </c>
    </row>
    <row r="50" spans="1:7" ht="13.5" customHeight="1" thickBot="1">
      <c r="A50" s="101"/>
      <c r="B50" s="23"/>
      <c r="C50" s="24" t="s">
        <v>36</v>
      </c>
      <c r="D50" s="24" t="s">
        <v>52</v>
      </c>
      <c r="E50" s="25">
        <v>3500</v>
      </c>
      <c r="F50" s="25">
        <v>13500</v>
      </c>
      <c r="G50" s="26">
        <f t="shared" si="0"/>
        <v>17000</v>
      </c>
    </row>
    <row r="51" spans="1:7" ht="13.5" customHeight="1" thickBot="1">
      <c r="A51" s="122" t="s">
        <v>70</v>
      </c>
      <c r="B51" s="123"/>
      <c r="C51" s="123"/>
      <c r="D51" s="124"/>
      <c r="E51" s="12">
        <f>SUM(E48:E50)</f>
        <v>5190</v>
      </c>
      <c r="F51" s="12">
        <f>SUM(F48:F50)</f>
        <v>13500</v>
      </c>
      <c r="G51" s="13">
        <f>E51+F51</f>
        <v>18690</v>
      </c>
    </row>
    <row r="52" spans="1:7" ht="39">
      <c r="A52" s="85">
        <v>8001</v>
      </c>
      <c r="B52" s="105" t="s">
        <v>9</v>
      </c>
      <c r="C52" s="45" t="s">
        <v>77</v>
      </c>
      <c r="D52" s="106" t="s">
        <v>117</v>
      </c>
      <c r="E52" s="46"/>
      <c r="F52" s="46">
        <v>3900</v>
      </c>
      <c r="G52" s="26">
        <f t="shared" si="0"/>
        <v>3900</v>
      </c>
    </row>
    <row r="53" spans="1:7" ht="26.25">
      <c r="A53" s="47">
        <v>8004</v>
      </c>
      <c r="B53" s="19"/>
      <c r="C53" s="48" t="s">
        <v>77</v>
      </c>
      <c r="D53" s="49" t="s">
        <v>118</v>
      </c>
      <c r="E53" s="50"/>
      <c r="F53" s="51">
        <v>4000</v>
      </c>
      <c r="G53" s="22">
        <f>E53+F53</f>
        <v>4000</v>
      </c>
    </row>
    <row r="54" spans="1:7" ht="39">
      <c r="A54" s="107">
        <v>8007</v>
      </c>
      <c r="B54" s="52"/>
      <c r="C54" s="53" t="s">
        <v>77</v>
      </c>
      <c r="D54" s="54" t="s">
        <v>93</v>
      </c>
      <c r="E54" s="55"/>
      <c r="F54" s="56">
        <v>7000</v>
      </c>
      <c r="G54" s="57">
        <v>7000</v>
      </c>
    </row>
    <row r="55" spans="1:7" ht="39.75" thickBot="1">
      <c r="A55" s="44">
        <v>8008</v>
      </c>
      <c r="B55" s="58"/>
      <c r="C55" s="59" t="s">
        <v>77</v>
      </c>
      <c r="D55" s="60" t="s">
        <v>119</v>
      </c>
      <c r="E55" s="61"/>
      <c r="F55" s="62">
        <v>5800</v>
      </c>
      <c r="G55" s="30">
        <v>5800</v>
      </c>
    </row>
    <row r="56" spans="1:7" ht="13.5" customHeight="1" thickBot="1">
      <c r="A56" s="122" t="s">
        <v>71</v>
      </c>
      <c r="B56" s="123"/>
      <c r="C56" s="123"/>
      <c r="D56" s="124"/>
      <c r="E56" s="12">
        <f>SUM(E52:E53)</f>
        <v>0</v>
      </c>
      <c r="F56" s="12">
        <f>SUM(F52:F55)</f>
        <v>20700</v>
      </c>
      <c r="G56" s="13">
        <f>E56+F56</f>
        <v>20700</v>
      </c>
    </row>
    <row r="57" spans="1:7" ht="13.5" customHeight="1" thickBot="1">
      <c r="A57" s="63">
        <v>1600</v>
      </c>
      <c r="B57" s="31" t="s">
        <v>16</v>
      </c>
      <c r="C57" s="32" t="s">
        <v>36</v>
      </c>
      <c r="D57" s="32" t="s">
        <v>52</v>
      </c>
      <c r="E57" s="33">
        <v>700</v>
      </c>
      <c r="F57" s="33">
        <v>1431</v>
      </c>
      <c r="G57" s="34">
        <f>E57+F57</f>
        <v>2131</v>
      </c>
    </row>
    <row r="58" spans="1:7" ht="13.5" customHeight="1" thickBot="1">
      <c r="A58" s="122" t="s">
        <v>72</v>
      </c>
      <c r="B58" s="123"/>
      <c r="C58" s="123"/>
      <c r="D58" s="124"/>
      <c r="E58" s="12">
        <f>SUM(E57:E57)</f>
        <v>700</v>
      </c>
      <c r="F58" s="12">
        <f>SUM(F57:F57)</f>
        <v>1431</v>
      </c>
      <c r="G58" s="13">
        <f>E58+F58</f>
        <v>2131</v>
      </c>
    </row>
    <row r="59" spans="1:7" ht="13.5" customHeight="1">
      <c r="A59" s="47">
        <v>1800</v>
      </c>
      <c r="B59" s="64" t="s">
        <v>56</v>
      </c>
      <c r="C59" s="65" t="s">
        <v>96</v>
      </c>
      <c r="D59" s="65" t="s">
        <v>56</v>
      </c>
      <c r="E59" s="21">
        <v>300</v>
      </c>
      <c r="F59" s="21"/>
      <c r="G59" s="22">
        <f>E59+F59</f>
        <v>300</v>
      </c>
    </row>
    <row r="60" spans="1:7" ht="13.5" customHeight="1" thickBot="1">
      <c r="A60" s="44"/>
      <c r="B60" s="76"/>
      <c r="C60" s="77" t="s">
        <v>97</v>
      </c>
      <c r="D60" s="77" t="s">
        <v>98</v>
      </c>
      <c r="E60" s="29">
        <v>800</v>
      </c>
      <c r="F60" s="29"/>
      <c r="G60" s="30">
        <v>800</v>
      </c>
    </row>
    <row r="61" spans="1:7" ht="13.5" customHeight="1" thickBot="1">
      <c r="A61" s="122" t="s">
        <v>75</v>
      </c>
      <c r="B61" s="123"/>
      <c r="C61" s="123"/>
      <c r="D61" s="124"/>
      <c r="E61" s="12">
        <f>SUM(E59:E60)</f>
        <v>1100</v>
      </c>
      <c r="F61" s="12">
        <f>SUM(F60)</f>
        <v>0</v>
      </c>
      <c r="G61" s="13">
        <f>E61+F61</f>
        <v>1100</v>
      </c>
    </row>
    <row r="62" spans="1:7" ht="26.25">
      <c r="A62" s="63">
        <v>1500</v>
      </c>
      <c r="B62" s="66" t="s">
        <v>88</v>
      </c>
      <c r="C62" s="67" t="s">
        <v>89</v>
      </c>
      <c r="D62" s="68" t="s">
        <v>90</v>
      </c>
      <c r="E62" s="69">
        <v>15</v>
      </c>
      <c r="F62" s="69"/>
      <c r="G62" s="70">
        <f>E62+F62</f>
        <v>15</v>
      </c>
    </row>
    <row r="63" spans="1:7" ht="13.5" customHeight="1" thickBot="1">
      <c r="A63" s="44"/>
      <c r="B63" s="71"/>
      <c r="C63" s="72" t="s">
        <v>91</v>
      </c>
      <c r="D63" s="73" t="s">
        <v>92</v>
      </c>
      <c r="E63" s="74">
        <v>30</v>
      </c>
      <c r="F63" s="74"/>
      <c r="G63" s="75">
        <v>30</v>
      </c>
    </row>
    <row r="64" spans="1:7" ht="13.5" customHeight="1" thickBot="1">
      <c r="A64" s="122" t="s">
        <v>115</v>
      </c>
      <c r="B64" s="123"/>
      <c r="C64" s="123"/>
      <c r="D64" s="124"/>
      <c r="E64" s="12">
        <f>SUM(E62+E63)</f>
        <v>45</v>
      </c>
      <c r="F64" s="12">
        <f>SUM(F62+F63)</f>
        <v>0</v>
      </c>
      <c r="G64" s="92">
        <f>SUM(G62+G63)</f>
        <v>45</v>
      </c>
    </row>
    <row r="65" spans="1:7" ht="13.5" customHeight="1" thickBot="1">
      <c r="A65" s="78">
        <v>1700</v>
      </c>
      <c r="B65" s="108" t="s">
        <v>100</v>
      </c>
      <c r="C65" s="109" t="s">
        <v>99</v>
      </c>
      <c r="D65" s="109" t="s">
        <v>111</v>
      </c>
      <c r="E65" s="110">
        <v>40059</v>
      </c>
      <c r="F65" s="110"/>
      <c r="G65" s="111">
        <v>40059</v>
      </c>
    </row>
    <row r="66" spans="1:7" ht="13.5" customHeight="1" thickBot="1">
      <c r="A66" s="122" t="s">
        <v>101</v>
      </c>
      <c r="B66" s="135"/>
      <c r="C66" s="135"/>
      <c r="D66" s="90"/>
      <c r="E66" s="12">
        <f>SUM(E65)</f>
        <v>40059</v>
      </c>
      <c r="F66" s="12">
        <f>SUM(F65)</f>
        <v>0</v>
      </c>
      <c r="G66" s="92">
        <f>SUM(G65)</f>
        <v>40059</v>
      </c>
    </row>
    <row r="67" spans="1:7" ht="21" customHeight="1" thickBot="1">
      <c r="A67" s="144" t="s">
        <v>104</v>
      </c>
      <c r="B67" s="145"/>
      <c r="C67" s="145"/>
      <c r="D67" s="146"/>
      <c r="E67" s="17">
        <f>E18+E24+E29+E31+E34+E36+E40+E45+E47+E51+E56+E58+E61+E64+E66</f>
        <v>100673</v>
      </c>
      <c r="F67" s="17">
        <f>F18+F24+F29+F31+F34+F36+F40+F45+F47+F51+F56+F58+F61+F64</f>
        <v>106522</v>
      </c>
      <c r="G67" s="16">
        <f>E67+F67</f>
        <v>207195</v>
      </c>
    </row>
    <row r="68" spans="1:7" ht="21" customHeight="1">
      <c r="A68" s="82"/>
      <c r="B68" s="82"/>
      <c r="C68" s="82"/>
      <c r="D68" s="82"/>
      <c r="E68" s="83"/>
      <c r="F68" s="83"/>
      <c r="G68" s="84"/>
    </row>
    <row r="69" spans="1:7" ht="21" customHeight="1">
      <c r="A69" s="82"/>
      <c r="B69" s="82"/>
      <c r="C69" s="82"/>
      <c r="D69" s="82"/>
      <c r="E69" s="83"/>
      <c r="F69" s="83"/>
      <c r="G69" s="84"/>
    </row>
    <row r="70" spans="1:7" ht="15.75" customHeight="1">
      <c r="A70" s="149" t="s">
        <v>108</v>
      </c>
      <c r="B70" s="149"/>
      <c r="C70" s="82"/>
      <c r="D70" s="82"/>
      <c r="E70" s="83"/>
      <c r="F70" s="83"/>
      <c r="G70" s="84"/>
    </row>
    <row r="71" spans="1:7" ht="13.5" thickBot="1">
      <c r="A71" s="98"/>
      <c r="B71" s="89"/>
      <c r="C71" s="89"/>
      <c r="D71" s="89"/>
      <c r="E71" s="89"/>
      <c r="F71" s="89"/>
      <c r="G71" s="89"/>
    </row>
    <row r="72" spans="1:7" ht="27.75" thickBot="1">
      <c r="A72" s="147" t="s">
        <v>57</v>
      </c>
      <c r="B72" s="148"/>
      <c r="C72" s="140" t="s">
        <v>58</v>
      </c>
      <c r="D72" s="141"/>
      <c r="E72" s="141"/>
      <c r="F72" s="142"/>
      <c r="G72" s="112" t="s">
        <v>54</v>
      </c>
    </row>
    <row r="73" spans="1:7" ht="21" customHeight="1">
      <c r="A73" s="138">
        <v>8115</v>
      </c>
      <c r="B73" s="139"/>
      <c r="C73" s="143" t="s">
        <v>109</v>
      </c>
      <c r="D73" s="143"/>
      <c r="E73" s="143"/>
      <c r="F73" s="143"/>
      <c r="G73" s="79">
        <v>-17000</v>
      </c>
    </row>
    <row r="74" spans="1:7" ht="21" customHeight="1">
      <c r="A74" s="118">
        <v>8115</v>
      </c>
      <c r="B74" s="119"/>
      <c r="C74" s="120" t="s">
        <v>110</v>
      </c>
      <c r="D74" s="121"/>
      <c r="E74" s="121"/>
      <c r="F74" s="121"/>
      <c r="G74" s="88">
        <f>G67+G9</f>
        <v>218380</v>
      </c>
    </row>
    <row r="75" spans="1:7" ht="21" customHeight="1" thickBot="1">
      <c r="A75" s="113" t="s">
        <v>107</v>
      </c>
      <c r="B75" s="136"/>
      <c r="C75" s="136"/>
      <c r="D75" s="136"/>
      <c r="E75" s="136"/>
      <c r="F75" s="137"/>
      <c r="G75" s="87">
        <f>SUM(G73:G74)</f>
        <v>201380</v>
      </c>
    </row>
    <row r="78" ht="12.75">
      <c r="G78" s="86"/>
    </row>
    <row r="79" spans="1:7" ht="17.25">
      <c r="A79" s="116"/>
      <c r="B79" s="116"/>
      <c r="C79" s="116"/>
      <c r="D79" s="116"/>
      <c r="E79" s="116"/>
      <c r="F79" s="117"/>
      <c r="G79" s="117"/>
    </row>
    <row r="93" ht="16.5" customHeight="1"/>
    <row r="94" ht="27.75" customHeight="1"/>
    <row r="97" ht="16.5" customHeight="1"/>
    <row r="98" ht="12.75">
      <c r="G98" s="8"/>
    </row>
    <row r="99" ht="12.75">
      <c r="G99" s="8"/>
    </row>
    <row r="100" ht="12.75">
      <c r="G100" s="8"/>
    </row>
  </sheetData>
  <mergeCells count="34">
    <mergeCell ref="A66:C66"/>
    <mergeCell ref="A45:D45"/>
    <mergeCell ref="A64:D64"/>
    <mergeCell ref="A75:F75"/>
    <mergeCell ref="A73:B73"/>
    <mergeCell ref="C72:F72"/>
    <mergeCell ref="C73:F73"/>
    <mergeCell ref="A67:D67"/>
    <mergeCell ref="A72:B72"/>
    <mergeCell ref="A70:B70"/>
    <mergeCell ref="A61:D61"/>
    <mergeCell ref="A58:D58"/>
    <mergeCell ref="A18:D18"/>
    <mergeCell ref="A24:D24"/>
    <mergeCell ref="A31:D31"/>
    <mergeCell ref="A34:D34"/>
    <mergeCell ref="A11:G11"/>
    <mergeCell ref="J13:K13"/>
    <mergeCell ref="A5:C5"/>
    <mergeCell ref="A36:D36"/>
    <mergeCell ref="E7:F7"/>
    <mergeCell ref="E8:F8"/>
    <mergeCell ref="E9:F9"/>
    <mergeCell ref="A12:C12"/>
    <mergeCell ref="B3:D3"/>
    <mergeCell ref="A79:E79"/>
    <mergeCell ref="F79:G79"/>
    <mergeCell ref="A74:B74"/>
    <mergeCell ref="C74:F74"/>
    <mergeCell ref="A51:D51"/>
    <mergeCell ref="A56:D56"/>
    <mergeCell ref="A40:D40"/>
    <mergeCell ref="A29:D29"/>
    <mergeCell ref="A47:D47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5" r:id="rId1"/>
  <headerFooter alignWithMargins="0"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2011-11-24T07:51:52Z</cp:lastPrinted>
  <dcterms:created xsi:type="dcterms:W3CDTF">2003-10-20T07:46:10Z</dcterms:created>
  <dcterms:modified xsi:type="dcterms:W3CDTF">2011-11-30T10:14:15Z</dcterms:modified>
  <cp:category/>
  <cp:version/>
  <cp:contentType/>
  <cp:contentStatus/>
</cp:coreProperties>
</file>