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330" activeTab="0"/>
  </bookViews>
  <sheets>
    <sheet name="list" sheetId="1" r:id="rId1"/>
  </sheets>
  <definedNames>
    <definedName name="_xlnm._FilterDatabase" localSheetId="0" hidden="1">'list'!$A$5:$Q$18</definedName>
    <definedName name="_xlnm.Print_Titles" localSheetId="0">'list'!$5:$5</definedName>
    <definedName name="_xlnm.Print_Area" localSheetId="0">'list'!$A$1:$X$42</definedName>
  </definedNames>
  <calcPr fullCalcOnLoad="1"/>
</workbook>
</file>

<file path=xl/sharedStrings.xml><?xml version="1.0" encoding="utf-8"?>
<sst xmlns="http://schemas.openxmlformats.org/spreadsheetml/2006/main" count="151" uniqueCount="111">
  <si>
    <t>Poskytovatel</t>
  </si>
  <si>
    <t>chráněné bydlení</t>
  </si>
  <si>
    <t>Občanské sdružení pro podporu a péči o duševně nemocné VOR Jihlava</t>
  </si>
  <si>
    <t>Chráněné bydlení</t>
  </si>
  <si>
    <t>odborné sociální poradenství</t>
  </si>
  <si>
    <t>Oblastní charita Pelhřimov</t>
  </si>
  <si>
    <t>Svaz neslyšících a nedoslýchavých v ČR Krajská organizace Vysočina</t>
  </si>
  <si>
    <t>odlehčovací služby</t>
  </si>
  <si>
    <t>osobní asistence</t>
  </si>
  <si>
    <t>Osobní asistence</t>
  </si>
  <si>
    <t>ŽIVOT 90 - Jihlava</t>
  </si>
  <si>
    <t>IČO</t>
  </si>
  <si>
    <t>Identifikátor služby</t>
  </si>
  <si>
    <t>Druh služby</t>
  </si>
  <si>
    <t>Název služby</t>
  </si>
  <si>
    <t>MPSV 2009</t>
  </si>
  <si>
    <t>Kraj 2009</t>
  </si>
  <si>
    <t>MPSV 2010</t>
  </si>
  <si>
    <t>Kraj 2010</t>
  </si>
  <si>
    <t>MPSV + kraj 2009</t>
  </si>
  <si>
    <t>20% z těchto příjmů  na službu od kraje</t>
  </si>
  <si>
    <t>§4351</t>
  </si>
  <si>
    <t>§4356</t>
  </si>
  <si>
    <t>§4373</t>
  </si>
  <si>
    <t>pol.5223</t>
  </si>
  <si>
    <t>pol.5222</t>
  </si>
  <si>
    <t>Záloha ve výši 8% ze součtu dotací MPSV+kraj 2009</t>
  </si>
  <si>
    <t>§4312</t>
  </si>
  <si>
    <t>MPSV + kraj 2010</t>
  </si>
  <si>
    <t>MPSV 2010-poskytnutá dotace</t>
  </si>
  <si>
    <t>Kraj 2010- poskytnutá dotace</t>
  </si>
  <si>
    <t>celkem</t>
  </si>
  <si>
    <t xml:space="preserve"> </t>
  </si>
  <si>
    <t>pol.5321</t>
  </si>
  <si>
    <t>§4355</t>
  </si>
  <si>
    <t xml:space="preserve"> Kapitola Sociální věci:               § a položka </t>
  </si>
  <si>
    <t xml:space="preserve">         ID</t>
  </si>
  <si>
    <t>O00097.0007</t>
  </si>
  <si>
    <t>O00097.0008</t>
  </si>
  <si>
    <t>O00097.0009</t>
  </si>
  <si>
    <t>O00097.0010</t>
  </si>
  <si>
    <t>O00097.0011</t>
  </si>
  <si>
    <t>O00097.0013</t>
  </si>
  <si>
    <t>O00097.0014</t>
  </si>
  <si>
    <t>O00097.0016</t>
  </si>
  <si>
    <t>Komentář</t>
  </si>
  <si>
    <t>pečovatelská služba</t>
  </si>
  <si>
    <t>Pečovatelská služba</t>
  </si>
  <si>
    <t>potřeba dofinancování do stanovené výše částky na úvazek, tj. 140 tis./úv. (z nedostatku financí ve 2. kole DŘ MPSV služba zafinancována jen částečně). Od 2011 služba vyjíždí do okolních vesnic.</t>
  </si>
  <si>
    <t>SAS pro rodiny s dětmi</t>
  </si>
  <si>
    <t>nová služba od 1.6.2011, z nedostatku financí ve 2. kole DŘ MPSV nebylo možno finančně podpořit, navržená částka je nutná pro fungování služby do konce letošního roku. Dle vyjádření ředitelky organizace poptávka po službě narůstá. Jedná se o jedinou službu tohoto druhu na okrese Pelhřimov.</t>
  </si>
  <si>
    <t>domov pro seniory</t>
  </si>
  <si>
    <t xml:space="preserve">na dofinancování mezd 3 osobních asistentů za období 9-12/2011.   ( 7 asistentů placeno z ÚP,  3  financováni z vlastních zdrojů) </t>
  </si>
  <si>
    <t>Domov pro seniory</t>
  </si>
  <si>
    <t>Občanské sdružení Benediktus</t>
  </si>
  <si>
    <t>soc.terapeut.dílny</t>
  </si>
  <si>
    <t>zvyšující se ceny pohon.hmot</t>
  </si>
  <si>
    <t>nájemné, služby spojené s provozem, mzda pracovníka (0,5 úv.)</t>
  </si>
  <si>
    <t>Hospicové hnutí Vysočina</t>
  </si>
  <si>
    <t>Poradna RUTH</t>
  </si>
  <si>
    <t>narůstající počet klientů - zvyšující se poptávka po službě. Služba poskytována především v malých obcích, což představuje zvýšené náklady na pohon.hmoty, jejichž cena stále stoupá.</t>
  </si>
  <si>
    <t>nová služba od 1.10.2011</t>
  </si>
  <si>
    <t xml:space="preserve">na činnost centra </t>
  </si>
  <si>
    <t>Výpadek dotace MPSV na prorodinnou politiku.</t>
  </si>
  <si>
    <t>Nová služba, která prozatím není financována z MPSV (projekt ROP - nutnost zajištění udržitelnosti služby)</t>
  </si>
  <si>
    <t>Částku lze převést z dobrovolnictví. Další částka do výše požadovaných 700 000 Kč by musela být získána z rezervy kraje, ale byla by nad rámec schváleného systému pro hospicovou péči.</t>
  </si>
  <si>
    <t>Občanská poradna</t>
  </si>
  <si>
    <t>z důvodu omezených zdrojů nebylo možno získat další dotaci ve  2. kole DŘ MPSV a  finanční zabezpečení provozu z veřejných zdrojů nedosahuje úrovně roku 2010, proto je nutné dofinancování z rozpočtu kraje.</t>
  </si>
  <si>
    <t>sociální poradenství</t>
  </si>
  <si>
    <t>Sociální centrum města Světlá nad Sázavou</t>
  </si>
  <si>
    <t>Centrum pro rodinu a sociální péči Vysočina</t>
  </si>
  <si>
    <t>Centrum sociálních služeb LADA Lukavec</t>
  </si>
  <si>
    <t>poradenství</t>
  </si>
  <si>
    <t>narůstající počet klientů s žádostí o pomoc v oblasti zadlužení.</t>
  </si>
  <si>
    <t>narůstající počet klientů - zvyšující se poptávka po službě.  Od 1. 7. 2011 navýšení úvazku o 0,75 - rozšíření PS do Panských Dubenek.</t>
  </si>
  <si>
    <t>CIRCLE OF LIFE</t>
  </si>
  <si>
    <t>terapeutické komunity</t>
  </si>
  <si>
    <t>pokles dotací z RVKPP</t>
  </si>
  <si>
    <t>bude řešeno převodem z dotací poskytnutých na dobrovolnictví na 2011</t>
  </si>
  <si>
    <t>Kapitola Sociální věci: § a položka</t>
  </si>
  <si>
    <t>§ 4357, pol. 5321</t>
  </si>
  <si>
    <t>§ 4357, pol. 5221</t>
  </si>
  <si>
    <t>§ 4312, pol. 5222</t>
  </si>
  <si>
    <t>§ 4376, pol. 5222</t>
  </si>
  <si>
    <t>§ 4359, pol. 5321</t>
  </si>
  <si>
    <t>§ 4354, pol. 5222</t>
  </si>
  <si>
    <t>§ 4377, pol. 5222</t>
  </si>
  <si>
    <t>§ 4351, pol. 5222</t>
  </si>
  <si>
    <t>§ 4312, pol. 5223</t>
  </si>
  <si>
    <t>§ 4351, pol. 5223</t>
  </si>
  <si>
    <t>§ 4351, pol. 5321</t>
  </si>
  <si>
    <t>Farní charita Počátky</t>
  </si>
  <si>
    <t>§ 4351, pol. 5212</t>
  </si>
  <si>
    <t>FOKUS Vysočina</t>
  </si>
  <si>
    <t>§ 4371, pol. 5223</t>
  </si>
  <si>
    <t>§ 4339, pol.5223</t>
  </si>
  <si>
    <t>§ 4399, pol. 5222</t>
  </si>
  <si>
    <t>Návrh na vyplacení 3. části dotace od kraje na rok 2011</t>
  </si>
  <si>
    <t>Poradna Havlíčkův Brod</t>
  </si>
  <si>
    <t>Rekapitulace</t>
  </si>
  <si>
    <t>§ 4339, pol. 5223</t>
  </si>
  <si>
    <t>Poliklinika Velká Bíteš, příspěvková organizace</t>
  </si>
  <si>
    <t>DS Stříbrné terasy o.p.s.</t>
  </si>
  <si>
    <t>Diecézní charita Brno, Oblastní charita Třebíč</t>
  </si>
  <si>
    <t xml:space="preserve">Centrum pro rodinu a sociální péči </t>
  </si>
  <si>
    <t>Dagmar Urbanová</t>
  </si>
  <si>
    <t>Poskytování služeb pro rodinu a domácnost</t>
  </si>
  <si>
    <t>navýšení kapacity lůžek o 26 na celkových 115 lůžek od 1.11.2011.</t>
  </si>
  <si>
    <r>
      <t xml:space="preserve">nová služba od 1. 2. 2011, od 7/2011 plánovaný počet klientů  6. </t>
    </r>
    <r>
      <rPr>
        <sz val="10"/>
        <rFont val="Arial CE"/>
        <family val="0"/>
      </rPr>
      <t>Doporučeno k podpoře při jednání komise sociální a pro protidrogovou politiku dne 15. 9. 2011.</t>
    </r>
  </si>
  <si>
    <t>propagace služeb pro duševně nemocné - Týdny duševního zdraví.</t>
  </si>
  <si>
    <t>soc. služby pro duševně nemocné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</si>
</sst>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7">
    <font>
      <sz val="10"/>
      <name val="Arial CE"/>
      <family val="0"/>
    </font>
    <font>
      <sz val="8"/>
      <name val="Tahoma"/>
      <family val="2"/>
    </font>
    <font>
      <b/>
      <sz val="10"/>
      <name val="Arial CE"/>
      <family val="2"/>
    </font>
    <font>
      <u val="single"/>
      <sz val="10"/>
      <color indexed="12"/>
      <name val="Arial CE"/>
      <family val="0"/>
    </font>
    <font>
      <u val="single"/>
      <sz val="10"/>
      <color indexed="36"/>
      <name val="Arial CE"/>
      <family val="0"/>
    </font>
    <font>
      <sz val="10"/>
      <color indexed="10"/>
      <name val="Arial CE"/>
      <family val="0"/>
    </font>
    <font>
      <sz val="10"/>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style="thin"/>
    </border>
    <border>
      <left style="thin"/>
      <right style="thin"/>
      <top style="medium"/>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thin"/>
      <right style="medium"/>
      <top style="medium"/>
      <bottom style="thin"/>
    </border>
    <border>
      <left style="medium"/>
      <right style="thin"/>
      <top style="medium"/>
      <bottom style="thin"/>
    </border>
    <border>
      <left style="medium"/>
      <right style="thin"/>
      <top style="thin"/>
      <bottom style="thin"/>
    </border>
    <border>
      <left>
        <color indexed="63"/>
      </left>
      <right style="medium"/>
      <top style="medium"/>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67">
    <xf numFmtId="0" fontId="0" fillId="0" borderId="0" xfId="0" applyAlignment="1">
      <alignment/>
    </xf>
    <xf numFmtId="3" fontId="0" fillId="0" borderId="1" xfId="0" applyNumberFormat="1" applyBorder="1" applyAlignment="1">
      <alignment wrapText="1"/>
    </xf>
    <xf numFmtId="0" fontId="0" fillId="0" borderId="0" xfId="0" applyAlignment="1">
      <alignment vertical="top"/>
    </xf>
    <xf numFmtId="0" fontId="0" fillId="0" borderId="1" xfId="0" applyBorder="1" applyAlignment="1">
      <alignment vertical="top" wrapText="1"/>
    </xf>
    <xf numFmtId="3" fontId="0" fillId="0" borderId="1" xfId="0" applyNumberFormat="1" applyBorder="1" applyAlignment="1">
      <alignment vertical="top" wrapText="1"/>
    </xf>
    <xf numFmtId="3" fontId="0" fillId="0" borderId="0" xfId="0" applyNumberFormat="1" applyAlignment="1">
      <alignment/>
    </xf>
    <xf numFmtId="0" fontId="0" fillId="0" borderId="2" xfId="0"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3" fontId="0" fillId="0" borderId="0" xfId="0" applyNumberFormat="1" applyAlignment="1">
      <alignment vertical="top"/>
    </xf>
    <xf numFmtId="0" fontId="0" fillId="0" borderId="1" xfId="0" applyFont="1" applyBorder="1" applyAlignment="1">
      <alignment vertical="top" wrapText="1"/>
    </xf>
    <xf numFmtId="0" fontId="0" fillId="0" borderId="0" xfId="0" applyFill="1" applyAlignment="1">
      <alignment vertical="top"/>
    </xf>
    <xf numFmtId="3" fontId="0" fillId="0" borderId="1" xfId="0" applyNumberFormat="1" applyFill="1" applyBorder="1" applyAlignment="1">
      <alignment wrapText="1"/>
    </xf>
    <xf numFmtId="0" fontId="2" fillId="0" borderId="5" xfId="0" applyFont="1" applyBorder="1" applyAlignment="1">
      <alignment vertical="top" wrapText="1"/>
    </xf>
    <xf numFmtId="3" fontId="2" fillId="0" borderId="0" xfId="0" applyNumberFormat="1" applyFont="1" applyAlignment="1">
      <alignment/>
    </xf>
    <xf numFmtId="3" fontId="2" fillId="0" borderId="0" xfId="0" applyNumberFormat="1" applyFont="1" applyFill="1" applyAlignment="1">
      <alignment/>
    </xf>
    <xf numFmtId="0" fontId="0" fillId="0" borderId="0" xfId="0" applyBorder="1" applyAlignment="1">
      <alignment vertical="top" wrapText="1"/>
    </xf>
    <xf numFmtId="0" fontId="0" fillId="0" borderId="0" xfId="0" applyFont="1" applyBorder="1" applyAlignment="1">
      <alignment vertical="top" wrapText="1"/>
    </xf>
    <xf numFmtId="3" fontId="0" fillId="0" borderId="0" xfId="0" applyNumberFormat="1" applyBorder="1" applyAlignment="1">
      <alignment vertical="top" wrapText="1"/>
    </xf>
    <xf numFmtId="3" fontId="0" fillId="0" borderId="0" xfId="0" applyNumberFormat="1" applyBorder="1" applyAlignment="1">
      <alignment wrapText="1"/>
    </xf>
    <xf numFmtId="3" fontId="0" fillId="0" borderId="0" xfId="0" applyNumberFormat="1" applyFill="1" applyBorder="1" applyAlignment="1">
      <alignment wrapText="1"/>
    </xf>
    <xf numFmtId="0" fontId="0" fillId="0" borderId="0" xfId="0"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6" xfId="0" applyBorder="1" applyAlignment="1">
      <alignment/>
    </xf>
    <xf numFmtId="0" fontId="0" fillId="0" borderId="7" xfId="0" applyBorder="1" applyAlignment="1">
      <alignment/>
    </xf>
    <xf numFmtId="0" fontId="2" fillId="0" borderId="8" xfId="0" applyFont="1" applyFill="1" applyBorder="1" applyAlignment="1">
      <alignment vertical="top"/>
    </xf>
    <xf numFmtId="3" fontId="2" fillId="0" borderId="0" xfId="0" applyNumberFormat="1" applyFont="1" applyFill="1" applyBorder="1" applyAlignment="1">
      <alignment wrapText="1"/>
    </xf>
    <xf numFmtId="0" fontId="2" fillId="0" borderId="2" xfId="0" applyFont="1" applyFill="1" applyBorder="1" applyAlignment="1">
      <alignment vertical="top" wrapText="1"/>
    </xf>
    <xf numFmtId="0" fontId="0" fillId="0" borderId="1" xfId="0" applyFont="1" applyFill="1" applyBorder="1" applyAlignment="1">
      <alignment horizontal="center" vertical="top"/>
    </xf>
    <xf numFmtId="0" fontId="2" fillId="0" borderId="3" xfId="0" applyFont="1" applyBorder="1" applyAlignment="1">
      <alignment horizontal="center" vertical="top"/>
    </xf>
    <xf numFmtId="0" fontId="0" fillId="0" borderId="0" xfId="0" applyBorder="1" applyAlignment="1">
      <alignment vertical="top"/>
    </xf>
    <xf numFmtId="0" fontId="5" fillId="0" borderId="0" xfId="0" applyFont="1" applyAlignment="1">
      <alignment vertical="top"/>
    </xf>
    <xf numFmtId="3" fontId="2" fillId="0" borderId="1" xfId="0" applyNumberFormat="1" applyFont="1" applyFill="1" applyBorder="1" applyAlignment="1">
      <alignment wrapText="1"/>
    </xf>
    <xf numFmtId="0" fontId="0" fillId="0" borderId="1" xfId="0" applyBorder="1" applyAlignment="1">
      <alignment vertical="top"/>
    </xf>
    <xf numFmtId="0" fontId="0" fillId="2" borderId="1" xfId="17" applyFont="1" applyFill="1" applyBorder="1" applyAlignment="1">
      <alignment wrapText="1"/>
    </xf>
    <xf numFmtId="0" fontId="6" fillId="0" borderId="9" xfId="0" applyFont="1" applyBorder="1" applyAlignment="1">
      <alignment/>
    </xf>
    <xf numFmtId="0" fontId="6" fillId="0" borderId="10" xfId="0" applyFont="1" applyBorder="1" applyAlignment="1">
      <alignment/>
    </xf>
    <xf numFmtId="0" fontId="0" fillId="0" borderId="10" xfId="0" applyFont="1" applyBorder="1" applyAlignment="1">
      <alignment vertical="top" wrapText="1"/>
    </xf>
    <xf numFmtId="0" fontId="0" fillId="0" borderId="10" xfId="0" applyBorder="1" applyAlignment="1">
      <alignment vertical="top" wrapText="1"/>
    </xf>
    <xf numFmtId="0" fontId="2" fillId="0" borderId="11" xfId="0" applyFont="1" applyFill="1" applyBorder="1" applyAlignment="1">
      <alignment vertical="top" wrapText="1"/>
    </xf>
    <xf numFmtId="3" fontId="0" fillId="0" borderId="12" xfId="0" applyNumberFormat="1" applyBorder="1" applyAlignment="1">
      <alignment vertical="top" wrapText="1"/>
    </xf>
    <xf numFmtId="3" fontId="0" fillId="0" borderId="12" xfId="0" applyNumberFormat="1" applyBorder="1" applyAlignment="1">
      <alignment wrapText="1"/>
    </xf>
    <xf numFmtId="3" fontId="0" fillId="0" borderId="12" xfId="0" applyNumberFormat="1" applyFill="1" applyBorder="1" applyAlignment="1">
      <alignment wrapText="1"/>
    </xf>
    <xf numFmtId="3" fontId="2" fillId="0" borderId="12" xfId="0" applyNumberFormat="1" applyFont="1" applyFill="1" applyBorder="1" applyAlignment="1">
      <alignment wrapText="1"/>
    </xf>
    <xf numFmtId="0" fontId="0" fillId="0" borderId="12" xfId="0" applyFont="1" applyFill="1" applyBorder="1" applyAlignment="1">
      <alignment vertical="top"/>
    </xf>
    <xf numFmtId="0" fontId="0" fillId="0" borderId="12" xfId="0" applyBorder="1" applyAlignment="1">
      <alignment vertical="top"/>
    </xf>
    <xf numFmtId="0" fontId="0" fillId="0" borderId="12" xfId="0" applyBorder="1" applyAlignment="1">
      <alignment horizontal="left" vertical="top" wrapText="1"/>
    </xf>
    <xf numFmtId="0" fontId="6" fillId="0" borderId="1" xfId="0" applyFont="1" applyBorder="1" applyAlignment="1">
      <alignment/>
    </xf>
    <xf numFmtId="0" fontId="0" fillId="0" borderId="1" xfId="0" applyFill="1" applyBorder="1" applyAlignment="1">
      <alignment vertical="top"/>
    </xf>
    <xf numFmtId="0" fontId="0" fillId="0" borderId="13" xfId="0" applyFont="1" applyBorder="1" applyAlignment="1">
      <alignment vertical="top" wrapText="1"/>
    </xf>
    <xf numFmtId="3" fontId="0" fillId="0" borderId="1" xfId="0" applyNumberFormat="1" applyFont="1" applyBorder="1" applyAlignment="1">
      <alignment vertical="top" wrapText="1"/>
    </xf>
    <xf numFmtId="3" fontId="0" fillId="0" borderId="1" xfId="0" applyNumberFormat="1" applyBorder="1" applyAlignment="1">
      <alignment vertical="top"/>
    </xf>
    <xf numFmtId="3" fontId="2" fillId="0" borderId="1" xfId="0" applyNumberFormat="1" applyFont="1" applyBorder="1" applyAlignment="1">
      <alignment vertical="top"/>
    </xf>
    <xf numFmtId="3" fontId="0" fillId="0" borderId="1" xfId="0" applyNumberFormat="1" applyFont="1" applyFill="1" applyBorder="1" applyAlignment="1">
      <alignment wrapText="1"/>
    </xf>
    <xf numFmtId="0" fontId="0" fillId="0" borderId="14" xfId="0" applyBorder="1" applyAlignment="1">
      <alignment vertical="top"/>
    </xf>
    <xf numFmtId="0" fontId="0" fillId="0" borderId="15" xfId="0" applyBorder="1" applyAlignment="1">
      <alignment vertical="top"/>
    </xf>
    <xf numFmtId="0" fontId="2" fillId="0" borderId="16" xfId="0" applyFont="1" applyFill="1" applyBorder="1" applyAlignment="1">
      <alignment vertical="top" wrapText="1"/>
    </xf>
    <xf numFmtId="0" fontId="0" fillId="0" borderId="17" xfId="0" applyFill="1" applyBorder="1" applyAlignment="1">
      <alignment vertical="top" wrapText="1"/>
    </xf>
    <xf numFmtId="0" fontId="0" fillId="0" borderId="1" xfId="0" applyBorder="1" applyAlignment="1">
      <alignment vertical="top"/>
    </xf>
    <xf numFmtId="0" fontId="2" fillId="0" borderId="14" xfId="0" applyFont="1" applyBorder="1" applyAlignment="1">
      <alignment vertical="top" wrapText="1"/>
    </xf>
    <xf numFmtId="0" fontId="2" fillId="0" borderId="18" xfId="0" applyFont="1" applyBorder="1" applyAlignment="1">
      <alignment vertical="top" wrapText="1"/>
    </xf>
    <xf numFmtId="0" fontId="0" fillId="0" borderId="18" xfId="0" applyBorder="1" applyAlignment="1">
      <alignment vertical="top" wrapText="1"/>
    </xf>
    <xf numFmtId="0" fontId="0" fillId="0" borderId="15" xfId="0" applyBorder="1" applyAlignment="1">
      <alignmen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I42"/>
  <sheetViews>
    <sheetView tabSelected="1" workbookViewId="0" topLeftCell="A1">
      <selection activeCell="D23" sqref="D23"/>
    </sheetView>
  </sheetViews>
  <sheetFormatPr defaultColWidth="9.00390625" defaultRowHeight="12.75"/>
  <cols>
    <col min="1" max="1" width="9.875" style="2" customWidth="1"/>
    <col min="2" max="2" width="27.75390625" style="2" customWidth="1"/>
    <col min="3" max="3" width="10.25390625" style="2" hidden="1" customWidth="1"/>
    <col min="4" max="4" width="15.25390625" style="2" customWidth="1"/>
    <col min="5" max="5" width="17.75390625" style="2" customWidth="1"/>
    <col min="6" max="6" width="11.00390625" style="2" hidden="1" customWidth="1"/>
    <col min="7" max="7" width="0" style="2" hidden="1" customWidth="1"/>
    <col min="8" max="8" width="11.00390625" style="2" hidden="1" customWidth="1"/>
    <col min="9" max="9" width="0" style="2" hidden="1" customWidth="1"/>
    <col min="10" max="10" width="6.125" style="2" hidden="1" customWidth="1"/>
    <col min="11" max="11" width="10.625" style="2" hidden="1" customWidth="1"/>
    <col min="12" max="12" width="13.00390625" style="2" hidden="1" customWidth="1"/>
    <col min="13" max="15" width="11.625" style="2" hidden="1" customWidth="1"/>
    <col min="16" max="16" width="15.625" style="2" hidden="1" customWidth="1"/>
    <col min="17" max="17" width="13.875" style="2" customWidth="1"/>
    <col min="18" max="19" width="13.875" style="2" hidden="1" customWidth="1"/>
    <col min="20" max="20" width="11.625" style="2" hidden="1" customWidth="1"/>
    <col min="21" max="21" width="11.875" style="2" hidden="1" customWidth="1"/>
    <col min="22" max="22" width="13.375" style="2" hidden="1" customWidth="1"/>
    <col min="23" max="23" width="17.125" style="2" customWidth="1"/>
    <col min="24" max="24" width="50.25390625" style="2" customWidth="1"/>
    <col min="25" max="16384" width="22.25390625" style="2" customWidth="1"/>
  </cols>
  <sheetData>
    <row r="4" spans="17:21" ht="13.5" thickBot="1">
      <c r="Q4" s="14"/>
      <c r="R4" s="14"/>
      <c r="S4" s="14"/>
      <c r="T4" s="14"/>
      <c r="U4" s="14"/>
    </row>
    <row r="5" spans="1:24" s="11" customFormat="1" ht="66" customHeight="1" thickBot="1">
      <c r="A5" s="7" t="s">
        <v>11</v>
      </c>
      <c r="B5" s="8" t="s">
        <v>0</v>
      </c>
      <c r="C5" s="6" t="s">
        <v>12</v>
      </c>
      <c r="D5" s="9" t="s">
        <v>13</v>
      </c>
      <c r="E5" s="9" t="s">
        <v>14</v>
      </c>
      <c r="F5" s="9" t="s">
        <v>15</v>
      </c>
      <c r="G5" s="9" t="s">
        <v>16</v>
      </c>
      <c r="H5" s="9" t="s">
        <v>17</v>
      </c>
      <c r="I5" s="9" t="s">
        <v>18</v>
      </c>
      <c r="J5" s="9"/>
      <c r="K5" s="10" t="s">
        <v>19</v>
      </c>
      <c r="L5" s="10" t="s">
        <v>20</v>
      </c>
      <c r="M5" s="10" t="s">
        <v>26</v>
      </c>
      <c r="N5" s="16" t="s">
        <v>29</v>
      </c>
      <c r="O5" s="16" t="s">
        <v>30</v>
      </c>
      <c r="P5" s="16" t="s">
        <v>28</v>
      </c>
      <c r="Q5" s="10" t="s">
        <v>97</v>
      </c>
      <c r="R5" s="10"/>
      <c r="S5" s="31"/>
      <c r="T5" s="60" t="s">
        <v>35</v>
      </c>
      <c r="U5" s="61"/>
      <c r="V5" s="29" t="s">
        <v>36</v>
      </c>
      <c r="W5" s="43" t="s">
        <v>79</v>
      </c>
      <c r="X5" s="33" t="s">
        <v>45</v>
      </c>
    </row>
    <row r="6" spans="1:35" ht="60" customHeight="1" thickBot="1">
      <c r="A6" s="39">
        <v>842044</v>
      </c>
      <c r="B6" s="25" t="s">
        <v>101</v>
      </c>
      <c r="C6" s="3">
        <v>8089034</v>
      </c>
      <c r="D6" s="13" t="s">
        <v>46</v>
      </c>
      <c r="E6" s="13" t="s">
        <v>47</v>
      </c>
      <c r="F6" s="4">
        <v>1448000</v>
      </c>
      <c r="G6" s="4">
        <v>134000</v>
      </c>
      <c r="H6" s="4">
        <v>1604000</v>
      </c>
      <c r="I6" s="4">
        <v>300000</v>
      </c>
      <c r="J6" s="1"/>
      <c r="K6" s="1">
        <f aca="true" t="shared" si="0" ref="K6:K14">F6+G6</f>
        <v>1582000</v>
      </c>
      <c r="L6" s="1">
        <f aca="true" t="shared" si="1" ref="L6:L14">0.2*K6</f>
        <v>316400</v>
      </c>
      <c r="M6" s="1">
        <f aca="true" t="shared" si="2" ref="M6:M14">0.4*L6</f>
        <v>126560</v>
      </c>
      <c r="N6" s="1">
        <v>1448000</v>
      </c>
      <c r="O6" s="1">
        <v>165600</v>
      </c>
      <c r="P6" s="1">
        <f aca="true" t="shared" si="3" ref="P6:P15">+N6+O6</f>
        <v>1613600</v>
      </c>
      <c r="Q6" s="15">
        <v>138000</v>
      </c>
      <c r="R6" s="15"/>
      <c r="S6" s="15"/>
      <c r="T6" s="32" t="s">
        <v>22</v>
      </c>
      <c r="U6" s="26" t="s">
        <v>24</v>
      </c>
      <c r="V6" s="37" t="s">
        <v>37</v>
      </c>
      <c r="W6" s="52" t="s">
        <v>90</v>
      </c>
      <c r="X6" s="38" t="s">
        <v>48</v>
      </c>
      <c r="Y6" s="27"/>
      <c r="Z6" s="27"/>
      <c r="AA6" s="27"/>
      <c r="AB6" s="27"/>
      <c r="AC6" s="27"/>
      <c r="AD6" s="27"/>
      <c r="AE6" s="27"/>
      <c r="AF6" s="27"/>
      <c r="AG6" s="27"/>
      <c r="AH6" s="27"/>
      <c r="AI6" s="28"/>
    </row>
    <row r="7" spans="1:24" ht="75.75" customHeight="1">
      <c r="A7" s="40">
        <v>47224541</v>
      </c>
      <c r="B7" s="25" t="s">
        <v>5</v>
      </c>
      <c r="C7" s="3">
        <v>8981293</v>
      </c>
      <c r="D7" s="13" t="s">
        <v>49</v>
      </c>
      <c r="E7" s="13" t="s">
        <v>49</v>
      </c>
      <c r="F7" s="4">
        <v>2272000</v>
      </c>
      <c r="G7" s="4">
        <v>278000</v>
      </c>
      <c r="H7" s="4">
        <v>2385000</v>
      </c>
      <c r="I7" s="4">
        <v>410000</v>
      </c>
      <c r="J7" s="1"/>
      <c r="K7" s="1">
        <f t="shared" si="0"/>
        <v>2550000</v>
      </c>
      <c r="L7" s="1">
        <f t="shared" si="1"/>
        <v>510000</v>
      </c>
      <c r="M7" s="1">
        <f t="shared" si="2"/>
        <v>204000</v>
      </c>
      <c r="N7" s="1">
        <v>2272000</v>
      </c>
      <c r="O7" s="1">
        <v>329000</v>
      </c>
      <c r="P7" s="1">
        <f t="shared" si="3"/>
        <v>2601000</v>
      </c>
      <c r="Q7" s="15">
        <v>200000</v>
      </c>
      <c r="R7" s="15"/>
      <c r="S7" s="15"/>
      <c r="T7" s="32" t="s">
        <v>22</v>
      </c>
      <c r="U7" s="26" t="s">
        <v>24</v>
      </c>
      <c r="V7" s="37" t="s">
        <v>38</v>
      </c>
      <c r="W7" s="52" t="s">
        <v>94</v>
      </c>
      <c r="X7" s="3" t="s">
        <v>50</v>
      </c>
    </row>
    <row r="8" spans="1:24" ht="53.25" customHeight="1">
      <c r="A8" s="40">
        <v>47224541</v>
      </c>
      <c r="B8" s="25" t="s">
        <v>5</v>
      </c>
      <c r="C8" s="3"/>
      <c r="D8" s="13" t="s">
        <v>46</v>
      </c>
      <c r="E8" s="13" t="s">
        <v>47</v>
      </c>
      <c r="F8" s="4"/>
      <c r="G8" s="4"/>
      <c r="H8" s="4"/>
      <c r="I8" s="4"/>
      <c r="J8" s="1"/>
      <c r="K8" s="1"/>
      <c r="L8" s="1"/>
      <c r="M8" s="1"/>
      <c r="N8" s="1"/>
      <c r="O8" s="1"/>
      <c r="P8" s="1"/>
      <c r="Q8" s="15">
        <v>60000</v>
      </c>
      <c r="R8" s="15"/>
      <c r="S8" s="15"/>
      <c r="T8" s="32"/>
      <c r="U8" s="26"/>
      <c r="V8" s="37"/>
      <c r="W8" s="52" t="s">
        <v>89</v>
      </c>
      <c r="X8" s="3" t="s">
        <v>60</v>
      </c>
    </row>
    <row r="9" spans="1:24" ht="32.25" customHeight="1">
      <c r="A9" s="40">
        <v>47224541</v>
      </c>
      <c r="B9" s="25" t="s">
        <v>5</v>
      </c>
      <c r="C9" s="3"/>
      <c r="D9" s="13" t="s">
        <v>68</v>
      </c>
      <c r="E9" s="13" t="s">
        <v>66</v>
      </c>
      <c r="F9" s="4"/>
      <c r="G9" s="4"/>
      <c r="H9" s="4"/>
      <c r="I9" s="4"/>
      <c r="J9" s="1"/>
      <c r="K9" s="1"/>
      <c r="L9" s="1"/>
      <c r="M9" s="1"/>
      <c r="N9" s="1"/>
      <c r="O9" s="1"/>
      <c r="P9" s="1"/>
      <c r="Q9" s="15">
        <v>100000</v>
      </c>
      <c r="R9" s="15"/>
      <c r="S9" s="15"/>
      <c r="T9" s="32"/>
      <c r="U9" s="26"/>
      <c r="V9" s="37"/>
      <c r="W9" s="52" t="s">
        <v>88</v>
      </c>
      <c r="X9" s="3" t="s">
        <v>73</v>
      </c>
    </row>
    <row r="10" spans="1:24" ht="42.75" customHeight="1">
      <c r="A10" s="40">
        <v>49056441</v>
      </c>
      <c r="B10" s="25" t="s">
        <v>91</v>
      </c>
      <c r="C10" s="3"/>
      <c r="D10" s="13" t="s">
        <v>46</v>
      </c>
      <c r="E10" s="13" t="s">
        <v>47</v>
      </c>
      <c r="F10" s="4"/>
      <c r="G10" s="4"/>
      <c r="H10" s="4"/>
      <c r="I10" s="4"/>
      <c r="J10" s="1"/>
      <c r="K10" s="1"/>
      <c r="L10" s="1"/>
      <c r="M10" s="1"/>
      <c r="N10" s="1"/>
      <c r="O10" s="1"/>
      <c r="P10" s="1"/>
      <c r="Q10" s="15">
        <v>60000</v>
      </c>
      <c r="R10" s="15"/>
      <c r="S10" s="15"/>
      <c r="T10" s="32"/>
      <c r="U10" s="26"/>
      <c r="V10" s="37"/>
      <c r="W10" s="52" t="s">
        <v>89</v>
      </c>
      <c r="X10" s="3" t="s">
        <v>74</v>
      </c>
    </row>
    <row r="11" spans="1:24" ht="28.5" customHeight="1">
      <c r="A11" s="41">
        <v>28274466</v>
      </c>
      <c r="B11" s="25" t="s">
        <v>102</v>
      </c>
      <c r="C11" s="3"/>
      <c r="D11" s="13" t="s">
        <v>51</v>
      </c>
      <c r="E11" s="13" t="s">
        <v>102</v>
      </c>
      <c r="F11" s="4"/>
      <c r="G11" s="4"/>
      <c r="H11" s="4"/>
      <c r="I11" s="4"/>
      <c r="J11" s="1"/>
      <c r="K11" s="1"/>
      <c r="L11" s="1"/>
      <c r="M11" s="1"/>
      <c r="N11" s="1">
        <v>1750000</v>
      </c>
      <c r="O11" s="1">
        <v>634600</v>
      </c>
      <c r="P11" s="1"/>
      <c r="Q11" s="57">
        <v>124000</v>
      </c>
      <c r="R11" s="15"/>
      <c r="S11" s="15"/>
      <c r="T11" s="32" t="s">
        <v>34</v>
      </c>
      <c r="U11" s="26" t="s">
        <v>33</v>
      </c>
      <c r="V11" s="37" t="s">
        <v>39</v>
      </c>
      <c r="W11" s="52" t="s">
        <v>81</v>
      </c>
      <c r="X11" s="37" t="s">
        <v>61</v>
      </c>
    </row>
    <row r="12" spans="1:24" ht="40.5" customHeight="1">
      <c r="A12" s="40">
        <v>62797549</v>
      </c>
      <c r="B12" s="25" t="s">
        <v>10</v>
      </c>
      <c r="C12" s="3">
        <v>9944950</v>
      </c>
      <c r="D12" s="13" t="s">
        <v>8</v>
      </c>
      <c r="E12" s="13" t="s">
        <v>9</v>
      </c>
      <c r="F12" s="4">
        <v>384000</v>
      </c>
      <c r="G12" s="4">
        <v>327000</v>
      </c>
      <c r="H12" s="4">
        <v>424315</v>
      </c>
      <c r="I12" s="4">
        <v>350000</v>
      </c>
      <c r="J12" s="1"/>
      <c r="K12" s="1">
        <f t="shared" si="0"/>
        <v>711000</v>
      </c>
      <c r="L12" s="1">
        <f t="shared" si="1"/>
        <v>142200</v>
      </c>
      <c r="M12" s="1">
        <f t="shared" si="2"/>
        <v>56880</v>
      </c>
      <c r="N12" s="1">
        <v>384000</v>
      </c>
      <c r="O12" s="1">
        <v>169800</v>
      </c>
      <c r="P12" s="1">
        <f t="shared" si="3"/>
        <v>553800</v>
      </c>
      <c r="Q12" s="15">
        <v>170100</v>
      </c>
      <c r="R12" s="15"/>
      <c r="S12" s="15"/>
      <c r="T12" s="32" t="s">
        <v>23</v>
      </c>
      <c r="U12" s="26" t="s">
        <v>25</v>
      </c>
      <c r="V12" s="37" t="s">
        <v>40</v>
      </c>
      <c r="W12" s="52" t="s">
        <v>87</v>
      </c>
      <c r="X12" s="3" t="s">
        <v>52</v>
      </c>
    </row>
    <row r="13" spans="1:24" ht="36" customHeight="1">
      <c r="A13" s="40">
        <v>70844763</v>
      </c>
      <c r="B13" s="25" t="s">
        <v>69</v>
      </c>
      <c r="C13" s="3">
        <v>7192717</v>
      </c>
      <c r="D13" s="25" t="s">
        <v>51</v>
      </c>
      <c r="E13" s="13" t="s">
        <v>53</v>
      </c>
      <c r="F13" s="4">
        <v>375000</v>
      </c>
      <c r="G13" s="4">
        <v>53000</v>
      </c>
      <c r="H13" s="4">
        <v>498150</v>
      </c>
      <c r="I13" s="4">
        <v>72500</v>
      </c>
      <c r="J13" s="1"/>
      <c r="K13" s="1">
        <f t="shared" si="0"/>
        <v>428000</v>
      </c>
      <c r="L13" s="1">
        <f t="shared" si="1"/>
        <v>85600</v>
      </c>
      <c r="M13" s="1">
        <f t="shared" si="2"/>
        <v>34240</v>
      </c>
      <c r="N13" s="1">
        <v>430000</v>
      </c>
      <c r="O13" s="1">
        <v>62600</v>
      </c>
      <c r="P13" s="1">
        <f t="shared" si="3"/>
        <v>492600</v>
      </c>
      <c r="Q13" s="15">
        <v>301000</v>
      </c>
      <c r="R13" s="15"/>
      <c r="S13" s="15"/>
      <c r="T13" s="32" t="s">
        <v>27</v>
      </c>
      <c r="U13" s="26" t="s">
        <v>25</v>
      </c>
      <c r="V13" s="37" t="s">
        <v>41</v>
      </c>
      <c r="W13" s="52" t="s">
        <v>80</v>
      </c>
      <c r="X13" s="3" t="s">
        <v>107</v>
      </c>
    </row>
    <row r="14" spans="1:24" ht="38.25">
      <c r="A14" s="40">
        <v>70868832</v>
      </c>
      <c r="B14" s="25" t="s">
        <v>54</v>
      </c>
      <c r="C14" s="3">
        <v>1810833</v>
      </c>
      <c r="D14" s="25" t="s">
        <v>55</v>
      </c>
      <c r="E14" s="25" t="s">
        <v>55</v>
      </c>
      <c r="F14" s="4">
        <v>498800</v>
      </c>
      <c r="G14" s="4">
        <v>160000</v>
      </c>
      <c r="H14" s="4">
        <v>651556</v>
      </c>
      <c r="I14" s="4">
        <v>160000</v>
      </c>
      <c r="J14" s="1"/>
      <c r="K14" s="1">
        <f t="shared" si="0"/>
        <v>658800</v>
      </c>
      <c r="L14" s="1">
        <f t="shared" si="1"/>
        <v>131760</v>
      </c>
      <c r="M14" s="1">
        <f t="shared" si="2"/>
        <v>52704</v>
      </c>
      <c r="N14" s="1">
        <v>498000</v>
      </c>
      <c r="O14" s="1">
        <v>136100</v>
      </c>
      <c r="P14" s="1">
        <f t="shared" si="3"/>
        <v>634100</v>
      </c>
      <c r="Q14" s="15">
        <v>420000</v>
      </c>
      <c r="R14" s="15"/>
      <c r="S14" s="15"/>
      <c r="T14" s="32" t="s">
        <v>27</v>
      </c>
      <c r="U14" s="26" t="s">
        <v>24</v>
      </c>
      <c r="V14" s="37" t="s">
        <v>42</v>
      </c>
      <c r="W14" s="52" t="s">
        <v>86</v>
      </c>
      <c r="X14" s="3" t="s">
        <v>108</v>
      </c>
    </row>
    <row r="15" spans="1:24" ht="38.25">
      <c r="A15" s="40">
        <v>48196461</v>
      </c>
      <c r="B15" s="25" t="s">
        <v>105</v>
      </c>
      <c r="C15" s="3">
        <v>9459540</v>
      </c>
      <c r="D15" s="25" t="s">
        <v>46</v>
      </c>
      <c r="E15" s="25" t="s">
        <v>106</v>
      </c>
      <c r="F15" s="4">
        <v>595000</v>
      </c>
      <c r="G15" s="4">
        <v>67000</v>
      </c>
      <c r="H15" s="4">
        <v>731611</v>
      </c>
      <c r="I15" s="4">
        <v>68000</v>
      </c>
      <c r="J15" s="1"/>
      <c r="K15" s="1">
        <f>F15+G15</f>
        <v>662000</v>
      </c>
      <c r="L15" s="1">
        <f>0.2*K15</f>
        <v>132400</v>
      </c>
      <c r="M15" s="1">
        <f>0.4*L15</f>
        <v>52960</v>
      </c>
      <c r="N15" s="1">
        <v>653000</v>
      </c>
      <c r="O15" s="1">
        <v>81400</v>
      </c>
      <c r="P15" s="1">
        <f t="shared" si="3"/>
        <v>734400</v>
      </c>
      <c r="Q15" s="15">
        <v>50000</v>
      </c>
      <c r="R15" s="15"/>
      <c r="S15" s="15"/>
      <c r="T15" s="32" t="s">
        <v>27</v>
      </c>
      <c r="U15" s="26" t="s">
        <v>25</v>
      </c>
      <c r="V15" s="37" t="s">
        <v>43</v>
      </c>
      <c r="W15" s="52" t="s">
        <v>92</v>
      </c>
      <c r="X15" s="37" t="s">
        <v>56</v>
      </c>
    </row>
    <row r="16" spans="1:24" ht="51" customHeight="1">
      <c r="A16" s="40">
        <v>65761979</v>
      </c>
      <c r="B16" s="25" t="s">
        <v>2</v>
      </c>
      <c r="C16" s="3"/>
      <c r="D16" s="13" t="s">
        <v>1</v>
      </c>
      <c r="E16" s="13" t="s">
        <v>3</v>
      </c>
      <c r="F16" s="4"/>
      <c r="G16" s="4"/>
      <c r="H16" s="4"/>
      <c r="I16" s="4"/>
      <c r="J16" s="1"/>
      <c r="K16" s="1"/>
      <c r="L16" s="1"/>
      <c r="M16" s="1"/>
      <c r="N16" s="1"/>
      <c r="O16" s="1"/>
      <c r="P16" s="1"/>
      <c r="Q16" s="15">
        <v>70000</v>
      </c>
      <c r="R16" s="15"/>
      <c r="S16" s="15"/>
      <c r="T16" s="32"/>
      <c r="U16" s="26"/>
      <c r="V16" s="37"/>
      <c r="W16" s="52" t="s">
        <v>85</v>
      </c>
      <c r="X16" s="3" t="s">
        <v>67</v>
      </c>
    </row>
    <row r="17" spans="1:24" ht="38.25">
      <c r="A17" s="40">
        <v>28125975</v>
      </c>
      <c r="B17" s="25" t="s">
        <v>71</v>
      </c>
      <c r="C17" s="3"/>
      <c r="D17" s="13" t="s">
        <v>7</v>
      </c>
      <c r="E17" s="25" t="s">
        <v>71</v>
      </c>
      <c r="F17" s="4"/>
      <c r="G17" s="4"/>
      <c r="H17" s="4"/>
      <c r="I17" s="4"/>
      <c r="J17" s="1"/>
      <c r="K17" s="1"/>
      <c r="L17" s="1"/>
      <c r="M17" s="1"/>
      <c r="N17" s="1"/>
      <c r="O17" s="1"/>
      <c r="P17" s="1"/>
      <c r="Q17" s="15">
        <v>1264000</v>
      </c>
      <c r="R17" s="15"/>
      <c r="S17" s="15"/>
      <c r="T17" s="32"/>
      <c r="U17" s="26"/>
      <c r="V17" s="37"/>
      <c r="W17" s="52" t="s">
        <v>84</v>
      </c>
      <c r="X17" s="3" t="s">
        <v>64</v>
      </c>
    </row>
    <row r="18" spans="1:24" ht="38.25">
      <c r="A18" s="40">
        <v>70955751</v>
      </c>
      <c r="B18" s="25" t="s">
        <v>6</v>
      </c>
      <c r="C18" s="3">
        <v>5595277</v>
      </c>
      <c r="D18" s="13" t="s">
        <v>4</v>
      </c>
      <c r="E18" s="25" t="s">
        <v>98</v>
      </c>
      <c r="F18" s="4">
        <v>1331000</v>
      </c>
      <c r="G18" s="4">
        <v>170000</v>
      </c>
      <c r="H18" s="4">
        <v>1540000</v>
      </c>
      <c r="I18" s="4">
        <v>299000</v>
      </c>
      <c r="J18" s="1"/>
      <c r="K18" s="1">
        <f>F18+G18</f>
        <v>1501000</v>
      </c>
      <c r="L18" s="1">
        <f>0.2*K18</f>
        <v>300200</v>
      </c>
      <c r="M18" s="1">
        <f>0.4*L18</f>
        <v>120080</v>
      </c>
      <c r="N18" s="1">
        <v>600000</v>
      </c>
      <c r="O18" s="1">
        <v>100000</v>
      </c>
      <c r="P18" s="1">
        <f>+N18+O18</f>
        <v>700000</v>
      </c>
      <c r="Q18" s="15">
        <v>100000</v>
      </c>
      <c r="R18" s="15"/>
      <c r="S18" s="15"/>
      <c r="T18" s="32" t="s">
        <v>21</v>
      </c>
      <c r="U18" s="26" t="s">
        <v>24</v>
      </c>
      <c r="V18" s="37" t="s">
        <v>44</v>
      </c>
      <c r="W18" s="52" t="s">
        <v>82</v>
      </c>
      <c r="X18" s="3" t="s">
        <v>57</v>
      </c>
    </row>
    <row r="19" spans="1:24" ht="25.5">
      <c r="A19" s="51">
        <v>65761758</v>
      </c>
      <c r="B19" s="25" t="s">
        <v>75</v>
      </c>
      <c r="C19" s="3"/>
      <c r="D19" s="13" t="s">
        <v>76</v>
      </c>
      <c r="E19" s="25" t="s">
        <v>75</v>
      </c>
      <c r="F19" s="4"/>
      <c r="G19" s="4"/>
      <c r="H19" s="4"/>
      <c r="I19" s="4"/>
      <c r="J19" s="1"/>
      <c r="K19" s="1"/>
      <c r="L19" s="1"/>
      <c r="M19" s="1"/>
      <c r="N19" s="1"/>
      <c r="O19" s="1"/>
      <c r="P19" s="1"/>
      <c r="Q19" s="15">
        <v>200000</v>
      </c>
      <c r="R19" s="15"/>
      <c r="S19" s="15"/>
      <c r="T19" s="32"/>
      <c r="U19" s="26"/>
      <c r="V19" s="37"/>
      <c r="W19" s="52" t="s">
        <v>83</v>
      </c>
      <c r="X19" s="37" t="s">
        <v>77</v>
      </c>
    </row>
    <row r="20" spans="1:24" ht="24.75" customHeight="1">
      <c r="A20" s="41">
        <v>44990260</v>
      </c>
      <c r="B20" s="25" t="s">
        <v>103</v>
      </c>
      <c r="C20" s="3"/>
      <c r="D20" s="13" t="s">
        <v>72</v>
      </c>
      <c r="E20" s="13" t="s">
        <v>59</v>
      </c>
      <c r="F20" s="4"/>
      <c r="G20" s="4"/>
      <c r="H20" s="4"/>
      <c r="I20" s="4"/>
      <c r="J20" s="1"/>
      <c r="K20" s="1"/>
      <c r="L20" s="1"/>
      <c r="M20" s="1"/>
      <c r="N20" s="1"/>
      <c r="O20" s="1"/>
      <c r="P20" s="1"/>
      <c r="Q20" s="15">
        <v>100000</v>
      </c>
      <c r="R20" s="15"/>
      <c r="S20" s="15"/>
      <c r="T20" s="32"/>
      <c r="U20" s="26"/>
      <c r="V20" s="37"/>
      <c r="W20" s="52" t="s">
        <v>95</v>
      </c>
      <c r="X20" s="37" t="s">
        <v>63</v>
      </c>
    </row>
    <row r="21" spans="1:24" ht="38.25">
      <c r="A21" s="40">
        <v>44991584</v>
      </c>
      <c r="B21" s="25" t="s">
        <v>104</v>
      </c>
      <c r="C21" s="3"/>
      <c r="D21" s="13" t="s">
        <v>62</v>
      </c>
      <c r="E21" s="25" t="s">
        <v>70</v>
      </c>
      <c r="F21" s="4"/>
      <c r="G21" s="4"/>
      <c r="H21" s="4"/>
      <c r="I21" s="4"/>
      <c r="J21" s="1"/>
      <c r="K21" s="1"/>
      <c r="L21" s="1"/>
      <c r="M21" s="1"/>
      <c r="N21" s="1"/>
      <c r="O21" s="1"/>
      <c r="P21" s="1"/>
      <c r="Q21" s="15">
        <v>290000</v>
      </c>
      <c r="R21" s="15"/>
      <c r="S21" s="15"/>
      <c r="T21" s="32"/>
      <c r="U21" s="26"/>
      <c r="V21" s="37"/>
      <c r="W21" s="52" t="s">
        <v>95</v>
      </c>
      <c r="X21" s="37" t="s">
        <v>63</v>
      </c>
    </row>
    <row r="22" spans="1:24" ht="38.25">
      <c r="A22" s="40">
        <v>15060306</v>
      </c>
      <c r="B22" s="25" t="s">
        <v>93</v>
      </c>
      <c r="C22" s="3"/>
      <c r="D22" s="13" t="s">
        <v>110</v>
      </c>
      <c r="E22" s="25" t="s">
        <v>93</v>
      </c>
      <c r="F22" s="4"/>
      <c r="G22" s="4"/>
      <c r="H22" s="4"/>
      <c r="I22" s="4"/>
      <c r="J22" s="1"/>
      <c r="K22" s="1"/>
      <c r="L22" s="1"/>
      <c r="M22" s="1"/>
      <c r="N22" s="1"/>
      <c r="O22" s="1"/>
      <c r="P22" s="1"/>
      <c r="Q22" s="15">
        <v>10000</v>
      </c>
      <c r="R22" s="15"/>
      <c r="S22" s="15"/>
      <c r="T22" s="32"/>
      <c r="U22" s="26"/>
      <c r="V22" s="37"/>
      <c r="W22" s="52" t="s">
        <v>96</v>
      </c>
      <c r="X22" s="3" t="s">
        <v>109</v>
      </c>
    </row>
    <row r="23" spans="1:24" ht="12.75">
      <c r="A23" s="42"/>
      <c r="B23" s="13"/>
      <c r="C23" s="3"/>
      <c r="D23" s="13"/>
      <c r="E23" s="13"/>
      <c r="F23" s="4"/>
      <c r="G23" s="4"/>
      <c r="H23" s="4"/>
      <c r="I23" s="4"/>
      <c r="J23" s="1"/>
      <c r="K23" s="1"/>
      <c r="L23" s="1"/>
      <c r="M23" s="1"/>
      <c r="N23" s="1"/>
      <c r="O23" s="1"/>
      <c r="P23" s="1"/>
      <c r="Q23" s="36">
        <f>SUM(Q6:Q22)</f>
        <v>3657100</v>
      </c>
      <c r="R23" s="15"/>
      <c r="S23" s="36">
        <f>SUM(S6:S18)</f>
        <v>0</v>
      </c>
      <c r="T23" s="26"/>
      <c r="U23" s="26"/>
      <c r="V23" s="37"/>
      <c r="W23" s="37"/>
      <c r="X23" s="37"/>
    </row>
    <row r="24" spans="1:21" ht="12.75">
      <c r="A24" s="19"/>
      <c r="B24" s="20"/>
      <c r="C24" s="19"/>
      <c r="D24" s="20"/>
      <c r="E24" s="20"/>
      <c r="F24" s="21"/>
      <c r="G24" s="21"/>
      <c r="H24" s="21"/>
      <c r="I24" s="21"/>
      <c r="J24" s="22"/>
      <c r="K24" s="22"/>
      <c r="L24" s="22"/>
      <c r="M24" s="22"/>
      <c r="N24" s="22"/>
      <c r="O24" s="22"/>
      <c r="P24" s="22"/>
      <c r="Q24" s="23"/>
      <c r="R24" s="23"/>
      <c r="S24" s="30"/>
      <c r="T24" s="24"/>
      <c r="U24" s="24"/>
    </row>
    <row r="25" spans="1:24" ht="12.75">
      <c r="A25" s="63" t="s">
        <v>99</v>
      </c>
      <c r="B25" s="64"/>
      <c r="C25" s="65"/>
      <c r="D25" s="66"/>
      <c r="E25" s="20"/>
      <c r="F25" s="21"/>
      <c r="G25" s="21"/>
      <c r="H25" s="21"/>
      <c r="I25" s="21"/>
      <c r="J25" s="22"/>
      <c r="K25" s="22"/>
      <c r="L25" s="22"/>
      <c r="M25" s="22"/>
      <c r="N25" s="22"/>
      <c r="O25" s="22"/>
      <c r="P25" s="22"/>
      <c r="Q25" s="23"/>
      <c r="R25" s="23"/>
      <c r="S25" s="30"/>
      <c r="T25" s="24"/>
      <c r="U25" s="24"/>
      <c r="X25" s="35"/>
    </row>
    <row r="26" spans="1:21" ht="12.75">
      <c r="A26" s="62" t="s">
        <v>90</v>
      </c>
      <c r="B26" s="62"/>
      <c r="C26" s="3"/>
      <c r="D26" s="54">
        <v>138000</v>
      </c>
      <c r="E26" s="20"/>
      <c r="F26" s="21"/>
      <c r="G26" s="21"/>
      <c r="H26" s="21"/>
      <c r="I26" s="21"/>
      <c r="J26" s="22"/>
      <c r="K26" s="22"/>
      <c r="L26" s="22"/>
      <c r="M26" s="22"/>
      <c r="N26" s="22"/>
      <c r="O26" s="22"/>
      <c r="P26" s="22"/>
      <c r="Q26" s="23"/>
      <c r="R26" s="23"/>
      <c r="S26" s="30"/>
      <c r="T26" s="24"/>
      <c r="U26" s="24"/>
    </row>
    <row r="27" spans="1:24" ht="12.75">
      <c r="A27" s="37" t="s">
        <v>89</v>
      </c>
      <c r="B27" s="13"/>
      <c r="C27" s="3"/>
      <c r="D27" s="54">
        <v>120000</v>
      </c>
      <c r="E27" s="20"/>
      <c r="F27" s="21"/>
      <c r="G27" s="21"/>
      <c r="H27" s="21"/>
      <c r="I27" s="21"/>
      <c r="J27" s="22"/>
      <c r="K27" s="22"/>
      <c r="L27" s="22"/>
      <c r="M27" s="22"/>
      <c r="N27" s="22"/>
      <c r="O27" s="22"/>
      <c r="P27" s="22"/>
      <c r="Q27" s="23"/>
      <c r="R27" s="23"/>
      <c r="S27" s="30"/>
      <c r="T27" s="24"/>
      <c r="U27" s="24"/>
      <c r="V27" s="34"/>
      <c r="W27" s="34"/>
      <c r="X27" s="34"/>
    </row>
    <row r="28" spans="1:21" s="34" customFormat="1" ht="12.75">
      <c r="A28" s="52" t="s">
        <v>87</v>
      </c>
      <c r="B28" s="13"/>
      <c r="C28" s="3"/>
      <c r="D28" s="54">
        <v>170100</v>
      </c>
      <c r="E28" s="20"/>
      <c r="F28" s="21"/>
      <c r="G28" s="21"/>
      <c r="H28" s="21"/>
      <c r="I28" s="21"/>
      <c r="J28" s="22"/>
      <c r="K28" s="22"/>
      <c r="L28" s="22"/>
      <c r="M28" s="22"/>
      <c r="N28" s="22"/>
      <c r="O28" s="22"/>
      <c r="P28" s="22"/>
      <c r="Q28" s="30"/>
      <c r="R28" s="23"/>
      <c r="S28" s="30"/>
      <c r="T28" s="24"/>
      <c r="U28" s="24"/>
    </row>
    <row r="29" spans="1:24" ht="63.75" hidden="1">
      <c r="A29" s="3"/>
      <c r="B29" s="13" t="s">
        <v>58</v>
      </c>
      <c r="C29" s="3"/>
      <c r="D29" s="54" t="s">
        <v>7</v>
      </c>
      <c r="E29" s="53" t="s">
        <v>78</v>
      </c>
      <c r="F29" s="44"/>
      <c r="G29" s="44"/>
      <c r="H29" s="44"/>
      <c r="I29" s="44"/>
      <c r="J29" s="45"/>
      <c r="K29" s="45"/>
      <c r="L29" s="45"/>
      <c r="M29" s="45"/>
      <c r="N29" s="45"/>
      <c r="O29" s="45"/>
      <c r="P29" s="45"/>
      <c r="Q29" s="46">
        <v>206000</v>
      </c>
      <c r="R29" s="46"/>
      <c r="S29" s="47"/>
      <c r="T29" s="48"/>
      <c r="U29" s="48"/>
      <c r="V29" s="49"/>
      <c r="W29" s="49"/>
      <c r="X29" s="50" t="s">
        <v>65</v>
      </c>
    </row>
    <row r="30" spans="1:21" ht="12.75">
      <c r="A30" s="37" t="s">
        <v>92</v>
      </c>
      <c r="B30" s="52"/>
      <c r="C30" s="37"/>
      <c r="D30" s="55">
        <v>50000</v>
      </c>
      <c r="F30" s="12"/>
      <c r="G30" s="12"/>
      <c r="H30" s="12"/>
      <c r="I30" s="12"/>
      <c r="J30" s="5"/>
      <c r="K30" s="5">
        <f>SUM(K6:K18)</f>
        <v>8092800</v>
      </c>
      <c r="L30" s="5">
        <f>SUM(L6:L18)</f>
        <v>1618560</v>
      </c>
      <c r="M30" s="5">
        <f>SUM(M6:M18)</f>
        <v>647424</v>
      </c>
      <c r="N30" s="5"/>
      <c r="O30" s="5"/>
      <c r="P30" s="17" t="s">
        <v>31</v>
      </c>
      <c r="Q30" s="18"/>
      <c r="R30" s="18" t="s">
        <v>32</v>
      </c>
      <c r="S30" s="18"/>
      <c r="T30" s="14"/>
      <c r="U30" s="14"/>
    </row>
    <row r="31" spans="1:21" ht="12.75">
      <c r="A31" s="37" t="s">
        <v>85</v>
      </c>
      <c r="B31" s="52"/>
      <c r="C31" s="37"/>
      <c r="D31" s="55">
        <v>70000</v>
      </c>
      <c r="F31" s="12"/>
      <c r="G31" s="12"/>
      <c r="H31" s="12"/>
      <c r="I31" s="12"/>
      <c r="J31" s="5"/>
      <c r="K31" s="5"/>
      <c r="L31" s="5"/>
      <c r="M31" s="5"/>
      <c r="N31" s="5"/>
      <c r="O31" s="5"/>
      <c r="P31" s="17"/>
      <c r="Q31" s="18"/>
      <c r="R31" s="18"/>
      <c r="S31" s="18"/>
      <c r="T31" s="14"/>
      <c r="U31" s="14"/>
    </row>
    <row r="32" spans="1:4" ht="12.75">
      <c r="A32" s="37" t="s">
        <v>88</v>
      </c>
      <c r="B32" s="37"/>
      <c r="C32" s="37"/>
      <c r="D32" s="55">
        <v>100000</v>
      </c>
    </row>
    <row r="33" spans="1:4" ht="12.75">
      <c r="A33" s="37" t="s">
        <v>82</v>
      </c>
      <c r="B33" s="37"/>
      <c r="C33" s="37"/>
      <c r="D33" s="55">
        <v>100000</v>
      </c>
    </row>
    <row r="34" spans="1:4" ht="12.75">
      <c r="A34" s="37" t="s">
        <v>84</v>
      </c>
      <c r="B34" s="37"/>
      <c r="C34" s="37"/>
      <c r="D34" s="55">
        <v>1264000</v>
      </c>
    </row>
    <row r="35" spans="1:4" ht="12.75">
      <c r="A35" s="37" t="s">
        <v>81</v>
      </c>
      <c r="B35" s="37"/>
      <c r="C35" s="37"/>
      <c r="D35" s="55">
        <v>124000</v>
      </c>
    </row>
    <row r="36" spans="1:4" ht="12.75">
      <c r="A36" s="52" t="s">
        <v>80</v>
      </c>
      <c r="B36" s="37"/>
      <c r="C36" s="37"/>
      <c r="D36" s="55">
        <v>301000</v>
      </c>
    </row>
    <row r="37" spans="1:4" ht="12.75">
      <c r="A37" s="37" t="s">
        <v>94</v>
      </c>
      <c r="B37" s="37"/>
      <c r="C37" s="37"/>
      <c r="D37" s="55">
        <v>200000</v>
      </c>
    </row>
    <row r="38" spans="1:4" ht="12.75">
      <c r="A38" s="37" t="s">
        <v>83</v>
      </c>
      <c r="B38" s="37"/>
      <c r="C38" s="37"/>
      <c r="D38" s="55">
        <v>200000</v>
      </c>
    </row>
    <row r="39" spans="1:4" ht="12.75">
      <c r="A39" s="37" t="s">
        <v>86</v>
      </c>
      <c r="B39" s="37"/>
      <c r="C39" s="37"/>
      <c r="D39" s="55">
        <v>420000</v>
      </c>
    </row>
    <row r="40" spans="1:4" ht="12.75">
      <c r="A40" s="37" t="s">
        <v>96</v>
      </c>
      <c r="B40" s="37"/>
      <c r="C40" s="37"/>
      <c r="D40" s="55">
        <v>10000</v>
      </c>
    </row>
    <row r="41" spans="1:4" ht="12.75">
      <c r="A41" s="37" t="s">
        <v>100</v>
      </c>
      <c r="B41" s="37"/>
      <c r="C41" s="37"/>
      <c r="D41" s="55">
        <v>390000</v>
      </c>
    </row>
    <row r="42" spans="1:4" ht="12.75">
      <c r="A42" s="58"/>
      <c r="B42" s="59"/>
      <c r="C42" s="37"/>
      <c r="D42" s="56">
        <f>SUM(D26:D41)</f>
        <v>3657100</v>
      </c>
    </row>
  </sheetData>
  <autoFilter ref="A5:Q18"/>
  <mergeCells count="4">
    <mergeCell ref="A42:B42"/>
    <mergeCell ref="T5:U5"/>
    <mergeCell ref="A26:B26"/>
    <mergeCell ref="A25:D25"/>
  </mergeCells>
  <printOptions/>
  <pageMargins left="0.75" right="0.75" top="1" bottom="1" header="0.4921259845" footer="0.4921259845"/>
  <pageSetup horizontalDpi="600" verticalDpi="600" orientation="portrait" paperSize="9" scale="56" r:id="rId1"/>
  <headerFooter alignWithMargins="0">
    <oddHeader>&amp;R&amp;"Arial,Tučné"&amp;11ZK-06-2011-73, př. 1
počet stran: 1
&amp;"Arial CE,Obyčejné"&amp;10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sykora</dc:creator>
  <cp:keywords/>
  <dc:description/>
  <cp:lastModifiedBy>pospichalova</cp:lastModifiedBy>
  <cp:lastPrinted>2011-10-11T13:22:10Z</cp:lastPrinted>
  <dcterms:created xsi:type="dcterms:W3CDTF">2009-11-24T22:59:05Z</dcterms:created>
  <dcterms:modified xsi:type="dcterms:W3CDTF">2011-10-26T08:46:46Z</dcterms:modified>
  <cp:category/>
  <cp:version/>
  <cp:contentType/>
  <cp:contentStatus/>
</cp:coreProperties>
</file>