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List1" sheetId="1" r:id="rId1"/>
  </sheets>
  <definedNames>
    <definedName name="_xlnm._FilterDatabase" localSheetId="0" hidden="1">'List1'!$A$6:$Q$138</definedName>
    <definedName name="_xlnm.Print_Titles" localSheetId="0">'List1'!$6:$6</definedName>
    <definedName name="_xlnm.Print_Area" localSheetId="0">'List1'!$A$1:$T$169</definedName>
  </definedNames>
  <calcPr fullCalcOnLoad="1"/>
</workbook>
</file>

<file path=xl/sharedStrings.xml><?xml version="1.0" encoding="utf-8"?>
<sst xmlns="http://schemas.openxmlformats.org/spreadsheetml/2006/main" count="832" uniqueCount="309">
  <si>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</si>
  <si>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</si>
  <si>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</si>
  <si>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</si>
  <si>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</si>
  <si>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</si>
  <si>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Tyflo Vysočina Jihlava o.p.s.</t>
  </si>
  <si>
    <t>Centra denních služeb</t>
  </si>
  <si>
    <t>Asociace pomáhající lidem s autismem - APLA-Vysočina o.s.</t>
  </si>
  <si>
    <t>denní stacionáře</t>
  </si>
  <si>
    <t>Denní stacionář Integrační centrum Sasov</t>
  </si>
  <si>
    <t>Denní centrum Barevný svět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</si>
  <si>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</si>
  <si>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</si>
  <si>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</si>
  <si>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</si>
  <si>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</si>
  <si>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</si>
  <si>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</si>
  <si>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</si>
  <si>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</si>
  <si>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</si>
  <si>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</si>
  <si>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</si>
  <si>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</si>
  <si>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</si>
  <si>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</si>
  <si>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</si>
  <si>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</si>
  <si>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</si>
  <si>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</si>
  <si>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</si>
  <si>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</si>
  <si>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</si>
  <si>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</si>
  <si>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</si>
  <si>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</si>
  <si>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nízkoprahová zařízení pro děti a mládež</t>
  </si>
  <si>
    <t>Nízkoprahový klub Vrakbar Jihlava</t>
  </si>
  <si>
    <t>Klub Zámek - centrum prevence Třebíč</t>
  </si>
  <si>
    <t>Nadosah - centrum prevence Bystřice nad Pernštejnem</t>
  </si>
  <si>
    <t>Ambrela - Komunitní centrum pro děti a mládež Třebíč</t>
  </si>
  <si>
    <t>ERKO-nízkoprahové zařízení pro děti a mládež Jihlava</t>
  </si>
  <si>
    <t>Ponorka - nízkoprahové zařízení pro děti a mládež Žďár nad Sázavou</t>
  </si>
  <si>
    <t>Farní charita Pacov</t>
  </si>
  <si>
    <t>Nízkoprahové zaříní pro děti a mládež Spirála</t>
  </si>
  <si>
    <t>Nízkoprahové centrum pro děti a mládež Světlá nad Sázavou</t>
  </si>
  <si>
    <t>Sdružení Nové Město na Moravě o.s.</t>
  </si>
  <si>
    <t>EZOP - Nízkoprahové zařízení pro děti a mládež</t>
  </si>
  <si>
    <t>STŘED,o.s.</t>
  </si>
  <si>
    <t>Su-Terén</t>
  </si>
  <si>
    <t>odborné sociální poradenství</t>
  </si>
  <si>
    <t>Odborné sociální poradenství APLA-Vysočina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</si>
  <si>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</si>
  <si>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</si>
  <si>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</si>
  <si>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</si>
  <si>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</si>
  <si>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</si>
  <si>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Odborné sociální poradenství</t>
  </si>
  <si>
    <t>Hospicové hnutí - Vysočina, o.s.</t>
  </si>
  <si>
    <t>Hospicová péče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</si>
  <si>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</si>
  <si>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</si>
  <si>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</si>
  <si>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</si>
  <si>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</si>
  <si>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</si>
  <si>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</si>
  <si>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</si>
  <si>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Svaz neslyšících a nedoslýchavých v ČR Krajská organizace Vysočina</t>
  </si>
  <si>
    <t>TyfloCentrum Jihlava o.p.s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</si>
  <si>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</si>
  <si>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</si>
  <si>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</si>
  <si>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</si>
  <si>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</si>
  <si>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DIANA TŘEBÍČ, o.p.s</t>
  </si>
  <si>
    <t>DIANA TŘEBÍČ, o.p.s. - Domácí hospicová péče</t>
  </si>
  <si>
    <t>Charitní domácí hospicová péče Jihlava</t>
  </si>
  <si>
    <t>Domácí hospicová péče Žďár nad Sázavou</t>
  </si>
  <si>
    <t>Domácí hospicová péče Třebíč</t>
  </si>
  <si>
    <t>Dům sv. Antonína - odlehčovací služby</t>
  </si>
  <si>
    <t>Domácí hospicová péče</t>
  </si>
  <si>
    <t>Domácí hospicová péče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</si>
  <si>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</si>
  <si>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</si>
  <si>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</si>
  <si>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</si>
  <si>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</si>
  <si>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</si>
  <si>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</si>
  <si>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průvodcovské a předčitatelské služby</t>
  </si>
  <si>
    <t>Průvodcovské a předčitatelské služby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</si>
  <si>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</si>
  <si>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</si>
  <si>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</si>
  <si>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</si>
  <si>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</si>
  <si>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</si>
  <si>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</si>
  <si>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aktivizační služby pro rodiny s dětmi</t>
  </si>
  <si>
    <t>Sociální asistence a poradenství a Program Pět P</t>
  </si>
  <si>
    <t>sociálně aktivizační služby pro seniory a osoby se zdravotním postižením</t>
  </si>
  <si>
    <t>Včela - centrum aktivizačních služeb pro seniory Bystřice nad Pernš.</t>
  </si>
  <si>
    <t>Centrum aktivizačních služeb</t>
  </si>
  <si>
    <t>Program pro seniory a osoby se zdravotním postižením</t>
  </si>
  <si>
    <t>Aktivizační a tlumočnické služby pro neslyšící</t>
  </si>
  <si>
    <t>Sociálně aktivizační služby pro seniory a osoby se zdravotním postižením</t>
  </si>
  <si>
    <t>sociálně aktivizační služby pro zrakově postižené</t>
  </si>
  <si>
    <t>sociálně terapeutické dílny</t>
  </si>
  <si>
    <t>Sociálně terapeutická dílna Pelhřimov</t>
  </si>
  <si>
    <t>Sociálně terapeutická dílna Havlíčkův Brod</t>
  </si>
  <si>
    <t>Sociálně terapeutické dílny</t>
  </si>
  <si>
    <t>Sociálně terapeutická dílna Ledeč nad Sázavou</t>
  </si>
  <si>
    <t>sociální rehabilitace</t>
  </si>
  <si>
    <t>Sociální rehabilitace Integrační centrum Sasov</t>
  </si>
  <si>
    <t>Klub v 9 - centrum služeb pro podporu duševního zdraví Žďár nad Sázavou</t>
  </si>
  <si>
    <t>Malá řemesla Jihlava</t>
  </si>
  <si>
    <t>Paprsek naděje - Centrum služeb pro podporu duševního zdraví Třebíč</t>
  </si>
  <si>
    <t>Tým podpory v zaměstnávání - Sociální rehabilitace Havlíčkův Brod</t>
  </si>
  <si>
    <t>Tým podpory v zaměstnávání - Sociální rehabilitace Pelhřimov</t>
  </si>
  <si>
    <t>Komunitní tým - Sociální rehabilitace Pelhřimov</t>
  </si>
  <si>
    <t>Komunitní tým - Sociální rehabilitace Chotěboř</t>
  </si>
  <si>
    <t>Komunitní tým - Sociální rehabilitace Havlíčkův Brod</t>
  </si>
  <si>
    <t>Sociální rehabilitace</t>
  </si>
  <si>
    <t>Byty sociální rehabilitace Havlíčkův Brod</t>
  </si>
  <si>
    <t>Byty sociální rehabilitace Humpolec</t>
  </si>
  <si>
    <t>Šance ve STŘEDu.</t>
  </si>
  <si>
    <t>Tyfloservis. o.p.s.</t>
  </si>
  <si>
    <t>Krajské ambulantní středisko Jihlava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</si>
  <si>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</si>
  <si>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</si>
  <si>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</si>
  <si>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</si>
  <si>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</si>
  <si>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terénní programy</t>
  </si>
  <si>
    <t>Klub Zámek - centrum prevence Třebíč (streetwork)</t>
  </si>
  <si>
    <t>Občanské sdružení Ječmínek</t>
  </si>
  <si>
    <t>terénní práce v ohrožených skupinách</t>
  </si>
  <si>
    <t>tísňová péče</t>
  </si>
  <si>
    <t>AREÍON-tísňová péče pro seniory a tělesně postižené, včetně prevence kriminality</t>
  </si>
  <si>
    <t>Jihlavská unie neslyšících</t>
  </si>
  <si>
    <t>tlumočnické služby</t>
  </si>
  <si>
    <t>Tlumočnické služby pro neslyšící a artikulační tlumočení pro sluchově postižené Pelhřimov</t>
  </si>
  <si>
    <t>Tlumočnické služby pro neslyšící a aktivizační tlumočení pro sluchově postižené Jihlava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</si>
  <si>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</si>
  <si>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</si>
  <si>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</si>
  <si>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</si>
  <si>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</si>
  <si>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</si>
  <si>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</si>
  <si>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</si>
  <si>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</si>
  <si>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</si>
  <si>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</si>
  <si>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</si>
  <si>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</si>
  <si>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</si>
  <si>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</si>
  <si>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§4375</t>
  </si>
  <si>
    <t>§4359</t>
  </si>
  <si>
    <t>§4353</t>
  </si>
  <si>
    <t>§4371</t>
  </si>
  <si>
    <t>§4379</t>
  </si>
  <si>
    <t>§4377</t>
  </si>
  <si>
    <t>§4344</t>
  </si>
  <si>
    <t>§4378</t>
  </si>
  <si>
    <t>§4352</t>
  </si>
  <si>
    <t>pol.5223</t>
  </si>
  <si>
    <t>pol.5221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</si>
  <si>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</si>
  <si>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</si>
  <si>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</si>
  <si>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</si>
  <si>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</si>
  <si>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</si>
  <si>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</si>
  <si>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</si>
  <si>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</si>
  <si>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</si>
  <si>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</si>
  <si>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</si>
  <si>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</si>
  <si>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</si>
  <si>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5222</t>
  </si>
  <si>
    <t>§4359 pol. 5223</t>
  </si>
  <si>
    <t>§4371 pol. 5222</t>
  </si>
  <si>
    <t>§4371 pol. 5223</t>
  </si>
  <si>
    <t>§4379 pol. 5221</t>
  </si>
  <si>
    <t>§4352 pol. 5222</t>
  </si>
  <si>
    <t>§4312</t>
  </si>
  <si>
    <t>§ 4312 pol. 5222</t>
  </si>
  <si>
    <t>§ 4312 pol. 5223</t>
  </si>
  <si>
    <t>MPSV + kraj 2010</t>
  </si>
  <si>
    <t>SDÍLENÍ o.s.</t>
  </si>
  <si>
    <t>Terapeutická komunita Sejřek</t>
  </si>
  <si>
    <t>Sociální poradna pro sluchově postižené Jihlava</t>
  </si>
  <si>
    <t>MPSV 2010-poskytnutá dotace</t>
  </si>
  <si>
    <t>Kraj 2010- poskytnutá dotace</t>
  </si>
  <si>
    <t>Sociální poradna pro sluchově postižené ZR</t>
  </si>
  <si>
    <t>Sociální poradna pro sluchově postižené Bystřice n/P.</t>
  </si>
  <si>
    <t>Sociální poradna pro sluchově postižené HB</t>
  </si>
  <si>
    <t>Sociální poradna pro sluchově postižené TR</t>
  </si>
  <si>
    <t>celkem</t>
  </si>
  <si>
    <t>Záloha ve výši 8% ze součtu dotací MPSV+kraj 2010</t>
  </si>
  <si>
    <t>končí k 31.12.2010</t>
  </si>
  <si>
    <t>Osobní asistence Velké Meziříčí</t>
  </si>
  <si>
    <t>pol. 5222</t>
  </si>
  <si>
    <t>Hospicová péče JI</t>
  </si>
  <si>
    <t xml:space="preserve"> </t>
  </si>
  <si>
    <t>Návrh na vyplacení 2. části dotace od kraje na rok 2011</t>
  </si>
  <si>
    <t>Centrum multikulturního vzdělávání, o.s.</t>
  </si>
  <si>
    <t>Vítejte v ČR</t>
  </si>
  <si>
    <t>Centrum sociálních služeb LADA  Lukavec</t>
  </si>
  <si>
    <t>Centrum Zdislava</t>
  </si>
  <si>
    <t>Czech Agency for Education, o.s.</t>
  </si>
  <si>
    <t>Sociální prevence</t>
  </si>
  <si>
    <t>Terénní programy</t>
  </si>
  <si>
    <t>Denní a týdenní stacionář Jihlava</t>
  </si>
  <si>
    <t>týdenní stacionáře</t>
  </si>
  <si>
    <t>Denní rehabilitační stacionář pro tělesně a mentálně postižené děti a mládež</t>
  </si>
  <si>
    <t>Komplexní sociální a ošetřovatelská péče</t>
  </si>
  <si>
    <t>,</t>
  </si>
  <si>
    <t>Domov pro seniory Pelhřimov, p.o.</t>
  </si>
  <si>
    <t>Denní stacionář</t>
  </si>
  <si>
    <t>Integrované centrum sociálních služeb Jihlava</t>
  </si>
  <si>
    <t>Denní stacionář Domovinka</t>
  </si>
  <si>
    <t>Sociální služby města Havlíčkova Brodu</t>
  </si>
  <si>
    <t>Centrum služeb pro seniory</t>
  </si>
  <si>
    <t>Sociální služby města Žďár nad Sázavou</t>
  </si>
  <si>
    <t>Denní stacionář pro mentálně postižené osoby</t>
  </si>
  <si>
    <t>pol.5321</t>
  </si>
  <si>
    <t>28125975 </t>
  </si>
  <si>
    <t>22666516 </t>
  </si>
  <si>
    <t>§ 4344</t>
  </si>
  <si>
    <t>§4355</t>
  </si>
  <si>
    <t xml:space="preserve"> Kapitola Sociální věci:               § a položka </t>
  </si>
  <si>
    <t>§4356 pol. 5221</t>
  </si>
  <si>
    <t>§4356 pol. 5321</t>
  </si>
  <si>
    <t>§4355 pol. 5321</t>
  </si>
  <si>
    <t>§ 4312 pol. 5221</t>
  </si>
  <si>
    <t>§4359 pol. 5321</t>
  </si>
  <si>
    <t>§4378 pol. 5222</t>
  </si>
  <si>
    <t>O00064.0001</t>
  </si>
  <si>
    <t>O00064.0002</t>
  </si>
  <si>
    <t>O00064.0003</t>
  </si>
  <si>
    <t>O00064.0004</t>
  </si>
  <si>
    <t>O00064.0005</t>
  </si>
  <si>
    <t>O00064.0006</t>
  </si>
  <si>
    <t>O00064.0007</t>
  </si>
  <si>
    <t>O00064.0008</t>
  </si>
  <si>
    <t>O00064.0009</t>
  </si>
  <si>
    <t>O00064.0010</t>
  </si>
  <si>
    <t>O00064.0011</t>
  </si>
  <si>
    <t>O00064.0012</t>
  </si>
  <si>
    <t>O00064.0013</t>
  </si>
  <si>
    <t>O00064.0014</t>
  </si>
  <si>
    <t>O00064.0015</t>
  </si>
  <si>
    <t>O00064.0016</t>
  </si>
  <si>
    <t>O00064.0017</t>
  </si>
  <si>
    <t>O00064.0018</t>
  </si>
  <si>
    <t>O00064.0019</t>
  </si>
  <si>
    <t>O00064.0020</t>
  </si>
  <si>
    <t>O00064.0021</t>
  </si>
  <si>
    <t>O00064.0022</t>
  </si>
  <si>
    <t>O00064.0023</t>
  </si>
  <si>
    <t>O00064.0024</t>
  </si>
  <si>
    <t>O00064.0025</t>
  </si>
  <si>
    <t>O00064.0026</t>
  </si>
  <si>
    <t>O00064.0027</t>
  </si>
  <si>
    <t>O00064.0028</t>
  </si>
  <si>
    <t>O00064.0029</t>
  </si>
  <si>
    <t>O00064.0030</t>
  </si>
  <si>
    <t>O00064.0031</t>
  </si>
  <si>
    <t>O00064.0032</t>
  </si>
  <si>
    <t>O00064.0033</t>
  </si>
  <si>
    <t>O00064.0034</t>
  </si>
  <si>
    <t>O00064.0035</t>
  </si>
  <si>
    <t>O00064.0036</t>
  </si>
  <si>
    <t>O00064.0037</t>
  </si>
  <si>
    <t>O00064.0038</t>
  </si>
  <si>
    <t>O00064.0039</t>
  </si>
  <si>
    <t>O00064.0040</t>
  </si>
  <si>
    <t>O00064.0041</t>
  </si>
  <si>
    <t>O00064.0042</t>
  </si>
  <si>
    <t>O00064.0043</t>
  </si>
  <si>
    <t>O00064.0044</t>
  </si>
  <si>
    <t>O00064.0045</t>
  </si>
  <si>
    <t>O00064.0046</t>
  </si>
  <si>
    <t>O00064.0047</t>
  </si>
  <si>
    <t>O00064.0048</t>
  </si>
  <si>
    <t>O00064.0049</t>
  </si>
  <si>
    <t>O00064.0050</t>
  </si>
  <si>
    <t>O00064.0051</t>
  </si>
  <si>
    <t>O00064.0052</t>
  </si>
  <si>
    <t>O00064.0053</t>
  </si>
  <si>
    <t>O00064.0054</t>
  </si>
  <si>
    <t>O00064.0055</t>
  </si>
  <si>
    <t>O00064.0056</t>
  </si>
  <si>
    <t>O00064.0057</t>
  </si>
  <si>
    <t>O00064.0058</t>
  </si>
  <si>
    <t>O00064.0059</t>
  </si>
  <si>
    <t xml:space="preserve">         ID</t>
  </si>
  <si>
    <t>O00064.0078</t>
  </si>
  <si>
    <t>O00064.0079</t>
  </si>
  <si>
    <t>O00064.0080</t>
  </si>
  <si>
    <t>Komunitní centrum Klubíčko Jihlava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</si>
</sst>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8.5"/>
      <color indexed="5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7" xfId="0" applyBorder="1" applyAlignment="1">
      <alignment vertical="top"/>
    </xf>
    <xf numFmtId="3" fontId="0" fillId="0" borderId="8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3" fontId="2" fillId="0" borderId="9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3" fontId="0" fillId="2" borderId="1" xfId="0" applyNumberFormat="1" applyFill="1" applyBorder="1" applyAlignment="1">
      <alignment wrapText="1"/>
    </xf>
    <xf numFmtId="0" fontId="0" fillId="2" borderId="0" xfId="0" applyFill="1" applyAlignment="1">
      <alignment vertical="top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3" borderId="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2" xfId="0" applyNumberForma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vertical="top"/>
    </xf>
    <xf numFmtId="0" fontId="0" fillId="2" borderId="8" xfId="0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3" fontId="0" fillId="2" borderId="8" xfId="0" applyNumberFormat="1" applyFill="1" applyBorder="1" applyAlignment="1">
      <alignment vertical="top" wrapText="1"/>
    </xf>
    <xf numFmtId="3" fontId="0" fillId="2" borderId="8" xfId="0" applyNumberFormat="1" applyFill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8" xfId="0" applyNumberFormat="1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0" fillId="0" borderId="8" xfId="0" applyFont="1" applyFill="1" applyBorder="1" applyAlignment="1">
      <alignment vertical="top"/>
    </xf>
    <xf numFmtId="0" fontId="4" fillId="0" borderId="14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3" fontId="0" fillId="0" borderId="2" xfId="0" applyNumberForma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" xfId="0" applyFont="1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6" xfId="0" applyNumberFormat="1" applyFont="1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21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6" fillId="0" borderId="23" xfId="18" applyFill="1" applyBorder="1" applyAlignment="1">
      <alignment wrapText="1"/>
    </xf>
    <xf numFmtId="0" fontId="6" fillId="4" borderId="23" xfId="18" applyFill="1" applyBorder="1" applyAlignment="1">
      <alignment wrapText="1"/>
    </xf>
    <xf numFmtId="0" fontId="2" fillId="0" borderId="24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25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2" fillId="0" borderId="26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7" xfId="0" applyBorder="1" applyAlignment="1">
      <alignment vertical="top"/>
    </xf>
    <xf numFmtId="3" fontId="0" fillId="0" borderId="22" xfId="0" applyNumberFormat="1" applyBorder="1" applyAlignment="1">
      <alignment horizontal="center" wrapText="1"/>
    </xf>
    <xf numFmtId="3" fontId="0" fillId="0" borderId="28" xfId="0" applyNumberFormat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edj_zadost_zobraz&amp;zad_id_edj=O00064.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167"/>
  <sheetViews>
    <sheetView tabSelected="1" workbookViewId="0" topLeftCell="A1">
      <selection activeCell="O104" sqref="O104"/>
    </sheetView>
  </sheetViews>
  <sheetFormatPr defaultColWidth="9.00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5.25390625" style="2" customWidth="1"/>
    <col min="5" max="5" width="17.75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3" width="11.625" style="2" hidden="1" customWidth="1"/>
    <col min="14" max="15" width="11.625" style="2" customWidth="1"/>
    <col min="16" max="16" width="15.625" style="2" hidden="1" customWidth="1"/>
    <col min="17" max="18" width="13.875" style="2" customWidth="1"/>
    <col min="19" max="19" width="11.625" style="2" customWidth="1"/>
    <col min="20" max="20" width="11.875" style="2" customWidth="1"/>
    <col min="21" max="21" width="13.375" style="2" customWidth="1"/>
    <col min="22" max="16384" width="22.25390625" style="2" customWidth="1"/>
  </cols>
  <sheetData>
    <row r="5" spans="17:20" ht="13.5" thickBot="1">
      <c r="Q5" s="27"/>
      <c r="R5" s="27"/>
      <c r="S5" s="27"/>
      <c r="T5" s="27"/>
    </row>
    <row r="6" spans="1:21" s="14" customFormat="1" ht="77.25" thickBot="1">
      <c r="A6" s="10" t="s">
        <v>146</v>
      </c>
      <c r="B6" s="11" t="s">
        <v>0</v>
      </c>
      <c r="C6" s="9" t="s">
        <v>147</v>
      </c>
      <c r="D6" s="12" t="s">
        <v>148</v>
      </c>
      <c r="E6" s="12" t="s">
        <v>149</v>
      </c>
      <c r="F6" s="12" t="s">
        <v>150</v>
      </c>
      <c r="G6" s="12" t="s">
        <v>151</v>
      </c>
      <c r="H6" s="12" t="s">
        <v>152</v>
      </c>
      <c r="I6" s="12" t="s">
        <v>153</v>
      </c>
      <c r="J6" s="12"/>
      <c r="K6" s="13" t="s">
        <v>154</v>
      </c>
      <c r="L6" s="13" t="s">
        <v>155</v>
      </c>
      <c r="M6" s="13" t="s">
        <v>173</v>
      </c>
      <c r="N6" s="34" t="s">
        <v>199</v>
      </c>
      <c r="O6" s="34" t="s">
        <v>200</v>
      </c>
      <c r="P6" s="34" t="s">
        <v>195</v>
      </c>
      <c r="Q6" s="13" t="s">
        <v>206</v>
      </c>
      <c r="R6" s="47" t="s">
        <v>212</v>
      </c>
      <c r="S6" s="82" t="s">
        <v>238</v>
      </c>
      <c r="T6" s="83"/>
      <c r="U6" s="78" t="s">
        <v>304</v>
      </c>
    </row>
    <row r="7" spans="1:21" ht="77.25" hidden="1" thickBot="1">
      <c r="A7" s="6">
        <v>26518252</v>
      </c>
      <c r="B7" s="16" t="s">
        <v>1</v>
      </c>
      <c r="C7" s="6">
        <v>5587371</v>
      </c>
      <c r="D7" s="16" t="s">
        <v>2</v>
      </c>
      <c r="E7" s="16" t="s">
        <v>3</v>
      </c>
      <c r="F7" s="7">
        <v>1515000</v>
      </c>
      <c r="G7" s="7">
        <v>373500</v>
      </c>
      <c r="H7" s="7">
        <v>2390740</v>
      </c>
      <c r="I7" s="7">
        <v>210000</v>
      </c>
      <c r="J7" s="8"/>
      <c r="K7" s="8">
        <f>F7+G7</f>
        <v>1888500</v>
      </c>
      <c r="L7" s="8">
        <f>0.2*K7</f>
        <v>377700</v>
      </c>
      <c r="M7" s="8">
        <f>0.4*L7</f>
        <v>151080</v>
      </c>
      <c r="N7" s="8">
        <v>2015000</v>
      </c>
      <c r="O7" s="8">
        <v>224900</v>
      </c>
      <c r="P7" s="8">
        <f>+N7+O7</f>
        <v>2239900</v>
      </c>
      <c r="Q7" s="45">
        <v>179200</v>
      </c>
      <c r="R7" s="45"/>
      <c r="S7" s="26" t="s">
        <v>157</v>
      </c>
      <c r="T7" s="74" t="s">
        <v>172</v>
      </c>
      <c r="U7" s="79"/>
    </row>
    <row r="8" spans="1:21" ht="51.75" customHeight="1">
      <c r="A8" s="3">
        <v>15060233</v>
      </c>
      <c r="B8" s="17" t="s">
        <v>4</v>
      </c>
      <c r="C8" s="3">
        <v>1556513</v>
      </c>
      <c r="D8" s="17" t="s">
        <v>2</v>
      </c>
      <c r="E8" s="17" t="s">
        <v>5</v>
      </c>
      <c r="F8" s="4">
        <v>605000</v>
      </c>
      <c r="G8" s="4">
        <v>163000</v>
      </c>
      <c r="H8" s="4">
        <v>873500</v>
      </c>
      <c r="I8" s="4">
        <v>163000</v>
      </c>
      <c r="J8" s="1"/>
      <c r="K8" s="1">
        <f aca="true" t="shared" si="0" ref="K8:K58">F8+G8</f>
        <v>768000</v>
      </c>
      <c r="L8" s="1">
        <f aca="true" t="shared" si="1" ref="L8:L58">0.2*K8</f>
        <v>153600</v>
      </c>
      <c r="M8" s="1">
        <f aca="true" t="shared" si="2" ref="M8:M58">0.4*L8</f>
        <v>61440</v>
      </c>
      <c r="N8" s="1">
        <v>605000</v>
      </c>
      <c r="O8" s="1">
        <v>178300</v>
      </c>
      <c r="P8" s="8">
        <f aca="true" t="shared" si="3" ref="P8:P80">+N8+O8</f>
        <v>783300</v>
      </c>
      <c r="Q8" s="28">
        <v>62700</v>
      </c>
      <c r="R8" s="45">
        <v>115600</v>
      </c>
      <c r="S8" s="26" t="s">
        <v>157</v>
      </c>
      <c r="T8" s="74" t="s">
        <v>170</v>
      </c>
      <c r="U8" s="79" t="s">
        <v>245</v>
      </c>
    </row>
    <row r="9" spans="1:21" ht="26.25" thickBot="1">
      <c r="A9" s="3">
        <v>26304856</v>
      </c>
      <c r="B9" s="17" t="s">
        <v>6</v>
      </c>
      <c r="C9" s="3">
        <v>9928125</v>
      </c>
      <c r="D9" s="46" t="s">
        <v>2</v>
      </c>
      <c r="E9" s="17" t="s">
        <v>7</v>
      </c>
      <c r="F9" s="4">
        <v>0</v>
      </c>
      <c r="G9" s="4">
        <v>246000</v>
      </c>
      <c r="H9" s="4">
        <v>200000</v>
      </c>
      <c r="I9" s="4">
        <v>200000</v>
      </c>
      <c r="J9" s="1"/>
      <c r="K9" s="1">
        <f t="shared" si="0"/>
        <v>246000</v>
      </c>
      <c r="L9" s="1">
        <f t="shared" si="1"/>
        <v>49200</v>
      </c>
      <c r="M9" s="1">
        <f t="shared" si="2"/>
        <v>19680</v>
      </c>
      <c r="N9" s="1">
        <v>180000</v>
      </c>
      <c r="O9" s="1">
        <v>70900</v>
      </c>
      <c r="P9" s="8">
        <f t="shared" si="3"/>
        <v>250900</v>
      </c>
      <c r="Q9" s="28">
        <v>0</v>
      </c>
      <c r="R9" s="45">
        <v>70900</v>
      </c>
      <c r="S9" s="52" t="s">
        <v>157</v>
      </c>
      <c r="T9" s="75" t="s">
        <v>171</v>
      </c>
      <c r="U9" s="79" t="s">
        <v>246</v>
      </c>
    </row>
    <row r="10" spans="1:33" ht="39.75" customHeight="1" thickBot="1">
      <c r="A10" s="3">
        <v>26652935</v>
      </c>
      <c r="B10" s="17" t="s">
        <v>8</v>
      </c>
      <c r="C10" s="3">
        <v>2110189</v>
      </c>
      <c r="D10" s="17" t="s">
        <v>9</v>
      </c>
      <c r="E10" s="17" t="s">
        <v>10</v>
      </c>
      <c r="F10" s="4">
        <v>2073000</v>
      </c>
      <c r="G10" s="4">
        <v>270860</v>
      </c>
      <c r="H10" s="4">
        <v>2468536</v>
      </c>
      <c r="I10" s="4">
        <v>319072</v>
      </c>
      <c r="J10" s="1"/>
      <c r="K10" s="1">
        <f t="shared" si="0"/>
        <v>2343860</v>
      </c>
      <c r="L10" s="1">
        <f t="shared" si="1"/>
        <v>468772</v>
      </c>
      <c r="M10" s="1">
        <f t="shared" si="2"/>
        <v>187508.80000000002</v>
      </c>
      <c r="N10" s="1">
        <v>2073000</v>
      </c>
      <c r="O10" s="1">
        <v>295400</v>
      </c>
      <c r="P10" s="8">
        <f t="shared" si="3"/>
        <v>2368400</v>
      </c>
      <c r="Q10" s="28">
        <v>189500</v>
      </c>
      <c r="R10" s="45">
        <v>105900</v>
      </c>
      <c r="S10" s="52" t="s">
        <v>157</v>
      </c>
      <c r="T10" s="75" t="s">
        <v>172</v>
      </c>
      <c r="U10" s="79" t="s">
        <v>247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80"/>
    </row>
    <row r="11" spans="1:33" ht="12.75" customHeight="1" hidden="1">
      <c r="A11" s="3">
        <v>75051630</v>
      </c>
      <c r="B11" s="17" t="s">
        <v>11</v>
      </c>
      <c r="C11" s="3">
        <v>1153271</v>
      </c>
      <c r="D11" s="17" t="s">
        <v>9</v>
      </c>
      <c r="E11" s="17" t="s">
        <v>11</v>
      </c>
      <c r="F11" s="4">
        <v>1480000</v>
      </c>
      <c r="G11" s="4">
        <v>80000</v>
      </c>
      <c r="H11" s="4">
        <v>2099240</v>
      </c>
      <c r="I11" s="4">
        <v>85000</v>
      </c>
      <c r="J11" s="1"/>
      <c r="K11" s="1">
        <f t="shared" si="0"/>
        <v>1560000</v>
      </c>
      <c r="L11" s="1">
        <f t="shared" si="1"/>
        <v>312000</v>
      </c>
      <c r="M11" s="1">
        <f t="shared" si="2"/>
        <v>124800</v>
      </c>
      <c r="N11" s="1">
        <v>1680000</v>
      </c>
      <c r="O11" s="1">
        <v>121300</v>
      </c>
      <c r="P11" s="8">
        <f t="shared" si="3"/>
        <v>1801300</v>
      </c>
      <c r="Q11" s="28">
        <v>144100</v>
      </c>
      <c r="R11" s="45">
        <v>0</v>
      </c>
      <c r="S11" s="52" t="s">
        <v>157</v>
      </c>
      <c r="T11" s="75" t="s">
        <v>172</v>
      </c>
      <c r="U11" s="79" t="s">
        <v>245</v>
      </c>
      <c r="V11" s="76" t="s">
        <v>245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81"/>
    </row>
    <row r="12" spans="1:33" ht="38.25">
      <c r="A12" s="3">
        <v>44990260</v>
      </c>
      <c r="B12" s="17" t="s">
        <v>12</v>
      </c>
      <c r="C12" s="3">
        <v>4409498</v>
      </c>
      <c r="D12" s="17" t="s">
        <v>9</v>
      </c>
      <c r="E12" s="17" t="s">
        <v>13</v>
      </c>
      <c r="F12" s="4">
        <v>1015000</v>
      </c>
      <c r="G12" s="4">
        <v>179000</v>
      </c>
      <c r="H12" s="4">
        <v>2130000</v>
      </c>
      <c r="I12" s="4">
        <v>510000</v>
      </c>
      <c r="J12" s="1"/>
      <c r="K12" s="1">
        <f t="shared" si="0"/>
        <v>1194000</v>
      </c>
      <c r="L12" s="1">
        <f t="shared" si="1"/>
        <v>238800</v>
      </c>
      <c r="M12" s="1">
        <f t="shared" si="2"/>
        <v>95520</v>
      </c>
      <c r="N12" s="1">
        <v>1800000</v>
      </c>
      <c r="O12" s="1">
        <v>395500</v>
      </c>
      <c r="P12" s="8">
        <f t="shared" si="3"/>
        <v>2195500</v>
      </c>
      <c r="Q12" s="28">
        <v>175600</v>
      </c>
      <c r="R12" s="45">
        <v>219900</v>
      </c>
      <c r="S12" s="52" t="s">
        <v>157</v>
      </c>
      <c r="T12" s="75" t="s">
        <v>170</v>
      </c>
      <c r="U12" s="79" t="s">
        <v>248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80"/>
    </row>
    <row r="13" spans="1:33" ht="13.5" thickBot="1">
      <c r="A13" s="3">
        <v>44990260</v>
      </c>
      <c r="B13" s="17" t="s">
        <v>12</v>
      </c>
      <c r="C13" s="3">
        <v>8089034</v>
      </c>
      <c r="D13" s="17" t="s">
        <v>9</v>
      </c>
      <c r="E13" s="17" t="s">
        <v>14</v>
      </c>
      <c r="F13" s="4">
        <v>1448000</v>
      </c>
      <c r="G13" s="4">
        <v>134000</v>
      </c>
      <c r="H13" s="4">
        <v>1604000</v>
      </c>
      <c r="I13" s="4">
        <v>300000</v>
      </c>
      <c r="J13" s="1"/>
      <c r="K13" s="1">
        <f t="shared" si="0"/>
        <v>1582000</v>
      </c>
      <c r="L13" s="1">
        <f t="shared" si="1"/>
        <v>316400</v>
      </c>
      <c r="M13" s="1">
        <f t="shared" si="2"/>
        <v>126560</v>
      </c>
      <c r="N13" s="1">
        <v>1448000</v>
      </c>
      <c r="O13" s="1">
        <v>165600</v>
      </c>
      <c r="P13" s="8">
        <f t="shared" si="3"/>
        <v>1613600</v>
      </c>
      <c r="Q13" s="28">
        <v>129100</v>
      </c>
      <c r="R13" s="45">
        <v>36500</v>
      </c>
      <c r="S13" s="52" t="s">
        <v>157</v>
      </c>
      <c r="T13" s="75" t="s">
        <v>170</v>
      </c>
      <c r="U13" s="79" t="s">
        <v>249</v>
      </c>
      <c r="V13" s="77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1"/>
    </row>
    <row r="14" spans="1:21" ht="24.75" customHeight="1">
      <c r="A14" s="3">
        <v>44990260</v>
      </c>
      <c r="B14" s="17" t="s">
        <v>12</v>
      </c>
      <c r="C14" s="3">
        <v>8981293</v>
      </c>
      <c r="D14" s="17" t="s">
        <v>9</v>
      </c>
      <c r="E14" s="17" t="s">
        <v>15</v>
      </c>
      <c r="F14" s="4">
        <v>2272000</v>
      </c>
      <c r="G14" s="4">
        <v>278000</v>
      </c>
      <c r="H14" s="4">
        <v>2385000</v>
      </c>
      <c r="I14" s="4">
        <v>410000</v>
      </c>
      <c r="J14" s="1"/>
      <c r="K14" s="1">
        <f t="shared" si="0"/>
        <v>2550000</v>
      </c>
      <c r="L14" s="1">
        <f t="shared" si="1"/>
        <v>510000</v>
      </c>
      <c r="M14" s="1">
        <f t="shared" si="2"/>
        <v>204000</v>
      </c>
      <c r="N14" s="1">
        <v>2272000</v>
      </c>
      <c r="O14" s="1">
        <v>329000</v>
      </c>
      <c r="P14" s="8">
        <f t="shared" si="3"/>
        <v>2601000</v>
      </c>
      <c r="Q14" s="28">
        <v>208100</v>
      </c>
      <c r="R14" s="45">
        <v>120900</v>
      </c>
      <c r="S14" s="52" t="s">
        <v>157</v>
      </c>
      <c r="T14" s="75" t="s">
        <v>170</v>
      </c>
      <c r="U14" s="79" t="s">
        <v>250</v>
      </c>
    </row>
    <row r="15" spans="1:21" ht="25.5">
      <c r="A15" s="3">
        <v>15060306</v>
      </c>
      <c r="B15" s="17" t="s">
        <v>17</v>
      </c>
      <c r="C15" s="3">
        <v>6928452</v>
      </c>
      <c r="D15" s="17" t="s">
        <v>9</v>
      </c>
      <c r="E15" s="17" t="s">
        <v>18</v>
      </c>
      <c r="F15" s="4">
        <v>878000</v>
      </c>
      <c r="G15" s="4">
        <v>44000</v>
      </c>
      <c r="H15" s="4">
        <v>1150000</v>
      </c>
      <c r="I15" s="4">
        <v>210000</v>
      </c>
      <c r="J15" s="1"/>
      <c r="K15" s="1">
        <f t="shared" si="0"/>
        <v>922000</v>
      </c>
      <c r="L15" s="1">
        <f t="shared" si="1"/>
        <v>184400</v>
      </c>
      <c r="M15" s="1">
        <f t="shared" si="2"/>
        <v>73760</v>
      </c>
      <c r="N15" s="1">
        <v>1070000</v>
      </c>
      <c r="O15" s="1">
        <v>273700</v>
      </c>
      <c r="P15" s="8">
        <f t="shared" si="3"/>
        <v>1343700</v>
      </c>
      <c r="Q15" s="28">
        <v>107500</v>
      </c>
      <c r="R15" s="45">
        <v>202000</v>
      </c>
      <c r="S15" s="52" t="s">
        <v>157</v>
      </c>
      <c r="T15" s="75" t="s">
        <v>172</v>
      </c>
      <c r="U15" s="79" t="s">
        <v>251</v>
      </c>
    </row>
    <row r="16" spans="1:21" ht="75.75" customHeight="1">
      <c r="A16" s="3">
        <v>15060233</v>
      </c>
      <c r="B16" s="17" t="s">
        <v>4</v>
      </c>
      <c r="C16" s="3">
        <v>7776230</v>
      </c>
      <c r="D16" s="17" t="s">
        <v>9</v>
      </c>
      <c r="E16" s="17" t="s">
        <v>19</v>
      </c>
      <c r="F16" s="4">
        <v>1845000</v>
      </c>
      <c r="G16" s="4">
        <v>227000</v>
      </c>
      <c r="H16" s="4">
        <v>2097000</v>
      </c>
      <c r="I16" s="4">
        <v>234000</v>
      </c>
      <c r="J16" s="1"/>
      <c r="K16" s="1">
        <f t="shared" si="0"/>
        <v>2072000</v>
      </c>
      <c r="L16" s="1">
        <f t="shared" si="1"/>
        <v>414400</v>
      </c>
      <c r="M16" s="1">
        <f t="shared" si="2"/>
        <v>165760</v>
      </c>
      <c r="N16" s="1">
        <v>1845000</v>
      </c>
      <c r="O16" s="1">
        <v>268400</v>
      </c>
      <c r="P16" s="8">
        <f t="shared" si="3"/>
        <v>2113400</v>
      </c>
      <c r="Q16" s="28">
        <v>169100</v>
      </c>
      <c r="R16" s="45">
        <v>144300</v>
      </c>
      <c r="S16" s="52" t="s">
        <v>157</v>
      </c>
      <c r="T16" s="75" t="s">
        <v>170</v>
      </c>
      <c r="U16" s="79" t="s">
        <v>252</v>
      </c>
    </row>
    <row r="17" spans="1:21" ht="38.25">
      <c r="A17" s="3">
        <v>60128640</v>
      </c>
      <c r="B17" s="17" t="s">
        <v>20</v>
      </c>
      <c r="C17" s="3">
        <v>7691496</v>
      </c>
      <c r="D17" s="17" t="s">
        <v>9</v>
      </c>
      <c r="E17" s="17" t="s">
        <v>21</v>
      </c>
      <c r="F17" s="4">
        <v>2128000</v>
      </c>
      <c r="G17" s="4">
        <v>244000</v>
      </c>
      <c r="H17" s="4">
        <v>2593859</v>
      </c>
      <c r="I17" s="4">
        <v>300000</v>
      </c>
      <c r="J17" s="1"/>
      <c r="K17" s="1">
        <f t="shared" si="0"/>
        <v>2372000</v>
      </c>
      <c r="L17" s="1">
        <f t="shared" si="1"/>
        <v>474400</v>
      </c>
      <c r="M17" s="1">
        <f t="shared" si="2"/>
        <v>189760</v>
      </c>
      <c r="N17" s="1">
        <v>2286000</v>
      </c>
      <c r="O17" s="1">
        <v>294600</v>
      </c>
      <c r="P17" s="8">
        <f t="shared" si="3"/>
        <v>2580600</v>
      </c>
      <c r="Q17" s="28">
        <v>206500</v>
      </c>
      <c r="R17" s="45">
        <v>135700</v>
      </c>
      <c r="S17" s="52" t="s">
        <v>157</v>
      </c>
      <c r="T17" s="75" t="s">
        <v>172</v>
      </c>
      <c r="U17" s="79" t="s">
        <v>253</v>
      </c>
    </row>
    <row r="18" spans="1:21" ht="38.25">
      <c r="A18" s="50">
        <v>43379168</v>
      </c>
      <c r="B18" s="17" t="s">
        <v>231</v>
      </c>
      <c r="C18" s="3"/>
      <c r="D18" s="17" t="s">
        <v>9</v>
      </c>
      <c r="E18" s="17" t="s">
        <v>232</v>
      </c>
      <c r="F18" s="4"/>
      <c r="G18" s="4"/>
      <c r="H18" s="4"/>
      <c r="I18" s="4"/>
      <c r="J18" s="1"/>
      <c r="K18" s="1"/>
      <c r="L18" s="1"/>
      <c r="M18" s="1"/>
      <c r="N18" s="1">
        <v>823000</v>
      </c>
      <c r="O18" s="1">
        <v>113000</v>
      </c>
      <c r="P18" s="8">
        <f t="shared" si="3"/>
        <v>936000</v>
      </c>
      <c r="Q18" s="28">
        <v>0</v>
      </c>
      <c r="R18" s="45">
        <v>113000</v>
      </c>
      <c r="S18" s="52" t="s">
        <v>157</v>
      </c>
      <c r="T18" s="75" t="s">
        <v>233</v>
      </c>
      <c r="U18" s="79" t="s">
        <v>254</v>
      </c>
    </row>
    <row r="19" spans="1:21" ht="25.5">
      <c r="A19" s="50">
        <v>70188467</v>
      </c>
      <c r="B19" s="17" t="s">
        <v>229</v>
      </c>
      <c r="C19" s="3"/>
      <c r="D19" s="17" t="s">
        <v>9</v>
      </c>
      <c r="E19" s="17" t="s">
        <v>230</v>
      </c>
      <c r="F19" s="4"/>
      <c r="G19" s="4"/>
      <c r="H19" s="4"/>
      <c r="I19" s="4"/>
      <c r="J19" s="1"/>
      <c r="K19" s="1"/>
      <c r="L19" s="1"/>
      <c r="M19" s="1"/>
      <c r="N19" s="1">
        <v>50000</v>
      </c>
      <c r="O19" s="1">
        <v>154000</v>
      </c>
      <c r="P19" s="8"/>
      <c r="Q19" s="28">
        <v>0</v>
      </c>
      <c r="R19" s="45">
        <v>150000</v>
      </c>
      <c r="S19" s="52" t="s">
        <v>157</v>
      </c>
      <c r="T19" s="75" t="s">
        <v>233</v>
      </c>
      <c r="U19" s="79" t="s">
        <v>255</v>
      </c>
    </row>
    <row r="20" spans="1:21" ht="25.5">
      <c r="A20" s="3">
        <v>400858</v>
      </c>
      <c r="B20" s="17" t="s">
        <v>220</v>
      </c>
      <c r="C20" s="3"/>
      <c r="D20" s="17" t="s">
        <v>9</v>
      </c>
      <c r="E20" s="17" t="s">
        <v>220</v>
      </c>
      <c r="F20" s="4"/>
      <c r="G20" s="4"/>
      <c r="H20" s="4"/>
      <c r="I20" s="4"/>
      <c r="J20" s="1"/>
      <c r="K20" s="1"/>
      <c r="L20" s="1"/>
      <c r="M20" s="1"/>
      <c r="N20" s="1">
        <v>1358000</v>
      </c>
      <c r="O20" s="1">
        <v>192400</v>
      </c>
      <c r="P20" s="8"/>
      <c r="Q20" s="28">
        <v>0</v>
      </c>
      <c r="R20" s="45">
        <v>192400</v>
      </c>
      <c r="S20" s="52" t="s">
        <v>157</v>
      </c>
      <c r="T20" s="75" t="s">
        <v>233</v>
      </c>
      <c r="U20" s="79" t="s">
        <v>256</v>
      </c>
    </row>
    <row r="21" spans="1:21" ht="25.5">
      <c r="A21" s="3">
        <v>75136295</v>
      </c>
      <c r="B21" s="17" t="s">
        <v>225</v>
      </c>
      <c r="C21" s="3"/>
      <c r="D21" s="17" t="s">
        <v>9</v>
      </c>
      <c r="E21" s="17" t="s">
        <v>226</v>
      </c>
      <c r="F21" s="4"/>
      <c r="G21" s="4"/>
      <c r="H21" s="4"/>
      <c r="I21" s="4"/>
      <c r="J21" s="1"/>
      <c r="K21" s="1"/>
      <c r="L21" s="1"/>
      <c r="M21" s="1"/>
      <c r="N21" s="1">
        <v>0</v>
      </c>
      <c r="O21" s="1">
        <v>0</v>
      </c>
      <c r="P21" s="8"/>
      <c r="Q21" s="28">
        <v>0</v>
      </c>
      <c r="R21" s="45">
        <v>100000</v>
      </c>
      <c r="S21" s="52" t="s">
        <v>157</v>
      </c>
      <c r="T21" s="75" t="s">
        <v>233</v>
      </c>
      <c r="U21" s="79" t="s">
        <v>257</v>
      </c>
    </row>
    <row r="22" spans="1:21" ht="25.5">
      <c r="A22" s="50">
        <v>400840</v>
      </c>
      <c r="B22" s="17" t="s">
        <v>227</v>
      </c>
      <c r="C22" s="3"/>
      <c r="D22" s="17" t="s">
        <v>9</v>
      </c>
      <c r="E22" s="17" t="s">
        <v>228</v>
      </c>
      <c r="F22" s="4"/>
      <c r="G22" s="4"/>
      <c r="H22" s="4"/>
      <c r="I22" s="4"/>
      <c r="J22" s="1"/>
      <c r="K22" s="1"/>
      <c r="L22" s="1"/>
      <c r="M22" s="1"/>
      <c r="N22" s="1">
        <v>593000</v>
      </c>
      <c r="O22" s="1">
        <v>73000</v>
      </c>
      <c r="P22" s="8"/>
      <c r="Q22" s="28">
        <v>0</v>
      </c>
      <c r="R22" s="45">
        <v>73000</v>
      </c>
      <c r="S22" s="52" t="s">
        <v>157</v>
      </c>
      <c r="T22" s="75" t="s">
        <v>233</v>
      </c>
      <c r="U22" s="79" t="s">
        <v>258</v>
      </c>
    </row>
    <row r="23" spans="1:21" ht="38.25">
      <c r="A23" s="3">
        <v>60419148</v>
      </c>
      <c r="B23" s="17" t="s">
        <v>222</v>
      </c>
      <c r="C23" s="3"/>
      <c r="D23" s="17" t="s">
        <v>9</v>
      </c>
      <c r="E23" s="17" t="s">
        <v>223</v>
      </c>
      <c r="F23" s="4"/>
      <c r="G23" s="4"/>
      <c r="H23" s="4"/>
      <c r="I23" s="4"/>
      <c r="J23" s="1"/>
      <c r="K23" s="1"/>
      <c r="L23" s="1"/>
      <c r="M23" s="1"/>
      <c r="N23" s="1">
        <v>2295000</v>
      </c>
      <c r="O23" s="1">
        <v>256000</v>
      </c>
      <c r="P23" s="8"/>
      <c r="Q23" s="28">
        <v>0</v>
      </c>
      <c r="R23" s="45">
        <v>256000</v>
      </c>
      <c r="S23" s="52" t="s">
        <v>157</v>
      </c>
      <c r="T23" s="75" t="s">
        <v>233</v>
      </c>
      <c r="U23" s="79" t="s">
        <v>259</v>
      </c>
    </row>
    <row r="24" spans="1:21" ht="12.75">
      <c r="A24" s="3">
        <v>43378692</v>
      </c>
      <c r="B24" s="17" t="s">
        <v>216</v>
      </c>
      <c r="C24" s="3"/>
      <c r="D24" s="17" t="s">
        <v>9</v>
      </c>
      <c r="E24" s="17" t="s">
        <v>216</v>
      </c>
      <c r="F24" s="4"/>
      <c r="G24" s="4"/>
      <c r="H24" s="4"/>
      <c r="I24" s="4"/>
      <c r="J24" s="1"/>
      <c r="K24" s="1"/>
      <c r="L24" s="1"/>
      <c r="M24" s="1"/>
      <c r="N24" s="1">
        <v>1165000</v>
      </c>
      <c r="O24" s="1">
        <v>161000</v>
      </c>
      <c r="P24" s="8"/>
      <c r="Q24" s="28">
        <v>0</v>
      </c>
      <c r="R24" s="45">
        <v>135000</v>
      </c>
      <c r="S24" s="52" t="s">
        <v>157</v>
      </c>
      <c r="T24" s="75" t="s">
        <v>233</v>
      </c>
      <c r="U24" s="79" t="s">
        <v>260</v>
      </c>
    </row>
    <row r="25" spans="1:21" ht="25.5">
      <c r="A25" s="3">
        <v>400858</v>
      </c>
      <c r="B25" s="17" t="s">
        <v>220</v>
      </c>
      <c r="C25" s="3"/>
      <c r="D25" s="17" t="s">
        <v>221</v>
      </c>
      <c r="E25" s="17" t="s">
        <v>220</v>
      </c>
      <c r="F25" s="4"/>
      <c r="G25" s="4"/>
      <c r="H25" s="4"/>
      <c r="I25" s="4"/>
      <c r="J25" s="1"/>
      <c r="K25" s="1"/>
      <c r="L25" s="1"/>
      <c r="M25" s="1"/>
      <c r="N25" s="1">
        <v>1750000</v>
      </c>
      <c r="O25" s="1">
        <v>634600</v>
      </c>
      <c r="P25" s="8"/>
      <c r="Q25" s="28">
        <v>0</v>
      </c>
      <c r="R25" s="45">
        <v>234600</v>
      </c>
      <c r="S25" s="52" t="s">
        <v>237</v>
      </c>
      <c r="T25" s="75" t="s">
        <v>233</v>
      </c>
      <c r="U25" s="79" t="s">
        <v>261</v>
      </c>
    </row>
    <row r="26" spans="1:21" ht="51">
      <c r="A26" s="3">
        <v>60554665</v>
      </c>
      <c r="B26" s="17" t="s">
        <v>23</v>
      </c>
      <c r="C26" s="3">
        <v>9944950</v>
      </c>
      <c r="D26" s="17" t="s">
        <v>22</v>
      </c>
      <c r="E26" s="17" t="s">
        <v>24</v>
      </c>
      <c r="F26" s="4">
        <v>384000</v>
      </c>
      <c r="G26" s="4">
        <v>327000</v>
      </c>
      <c r="H26" s="4">
        <v>424315</v>
      </c>
      <c r="I26" s="4">
        <v>350000</v>
      </c>
      <c r="J26" s="1"/>
      <c r="K26" s="1">
        <f t="shared" si="0"/>
        <v>711000</v>
      </c>
      <c r="L26" s="1">
        <f t="shared" si="1"/>
        <v>142200</v>
      </c>
      <c r="M26" s="1">
        <f t="shared" si="2"/>
        <v>56880</v>
      </c>
      <c r="N26" s="1">
        <v>384000</v>
      </c>
      <c r="O26" s="1">
        <v>169800</v>
      </c>
      <c r="P26" s="8">
        <f t="shared" si="3"/>
        <v>553800</v>
      </c>
      <c r="Q26" s="28">
        <v>44300</v>
      </c>
      <c r="R26" s="45">
        <v>200000</v>
      </c>
      <c r="S26" s="52" t="s">
        <v>158</v>
      </c>
      <c r="T26" s="75" t="s">
        <v>172</v>
      </c>
      <c r="U26" s="79" t="s">
        <v>305</v>
      </c>
    </row>
    <row r="27" spans="1:21" ht="18.75" customHeight="1">
      <c r="A27" s="3">
        <v>28555597</v>
      </c>
      <c r="B27" s="17" t="s">
        <v>25</v>
      </c>
      <c r="C27" s="3">
        <v>5346602</v>
      </c>
      <c r="D27" s="17" t="s">
        <v>26</v>
      </c>
      <c r="E27" s="17" t="s">
        <v>27</v>
      </c>
      <c r="F27" s="4">
        <v>819000</v>
      </c>
      <c r="G27" s="4">
        <v>75000</v>
      </c>
      <c r="H27" s="4">
        <v>1274000</v>
      </c>
      <c r="I27" s="4">
        <v>0</v>
      </c>
      <c r="J27" s="1"/>
      <c r="K27" s="1">
        <f t="shared" si="0"/>
        <v>894000</v>
      </c>
      <c r="L27" s="1">
        <f t="shared" si="1"/>
        <v>178800</v>
      </c>
      <c r="M27" s="1">
        <f t="shared" si="2"/>
        <v>71520</v>
      </c>
      <c r="N27" s="1">
        <v>819000</v>
      </c>
      <c r="O27" s="1">
        <v>93000</v>
      </c>
      <c r="P27" s="8">
        <f t="shared" si="3"/>
        <v>912000</v>
      </c>
      <c r="Q27" s="28">
        <v>73000</v>
      </c>
      <c r="R27" s="45">
        <v>20000</v>
      </c>
      <c r="S27" s="52" t="s">
        <v>159</v>
      </c>
      <c r="T27" s="75" t="s">
        <v>172</v>
      </c>
      <c r="U27" s="79" t="s">
        <v>262</v>
      </c>
    </row>
    <row r="28" spans="1:21" ht="20.25" customHeight="1">
      <c r="A28" s="3">
        <v>15060306</v>
      </c>
      <c r="B28" s="17" t="s">
        <v>17</v>
      </c>
      <c r="C28" s="3">
        <v>5646012</v>
      </c>
      <c r="D28" s="17" t="s">
        <v>26</v>
      </c>
      <c r="E28" s="17" t="s">
        <v>28</v>
      </c>
      <c r="F28" s="4">
        <v>108000</v>
      </c>
      <c r="G28" s="4">
        <v>57200</v>
      </c>
      <c r="H28" s="4">
        <v>230000</v>
      </c>
      <c r="I28" s="4">
        <v>87000</v>
      </c>
      <c r="J28" s="1"/>
      <c r="K28" s="1">
        <f t="shared" si="0"/>
        <v>165200</v>
      </c>
      <c r="L28" s="1">
        <f t="shared" si="1"/>
        <v>33040</v>
      </c>
      <c r="M28" s="1">
        <f t="shared" si="2"/>
        <v>13216</v>
      </c>
      <c r="N28" s="1">
        <v>148000</v>
      </c>
      <c r="O28" s="1">
        <v>163900</v>
      </c>
      <c r="P28" s="8">
        <f t="shared" si="3"/>
        <v>311900</v>
      </c>
      <c r="Q28" s="28">
        <v>25000</v>
      </c>
      <c r="R28" s="45">
        <v>39000</v>
      </c>
      <c r="S28" s="52" t="s">
        <v>159</v>
      </c>
      <c r="T28" s="75" t="s">
        <v>172</v>
      </c>
      <c r="U28" s="79" t="s">
        <v>263</v>
      </c>
    </row>
    <row r="29" spans="1:21" ht="25.5" hidden="1">
      <c r="A29" s="3">
        <v>15060306</v>
      </c>
      <c r="B29" s="17" t="s">
        <v>17</v>
      </c>
      <c r="C29" s="3">
        <v>9737086</v>
      </c>
      <c r="D29" s="17" t="s">
        <v>26</v>
      </c>
      <c r="E29" s="17" t="s">
        <v>29</v>
      </c>
      <c r="F29" s="4">
        <v>206000</v>
      </c>
      <c r="G29" s="4">
        <v>16000</v>
      </c>
      <c r="H29" s="4">
        <v>230000</v>
      </c>
      <c r="I29" s="4">
        <v>85000</v>
      </c>
      <c r="J29" s="1"/>
      <c r="K29" s="1">
        <f t="shared" si="0"/>
        <v>222000</v>
      </c>
      <c r="L29" s="1">
        <f t="shared" si="1"/>
        <v>44400</v>
      </c>
      <c r="M29" s="1">
        <f t="shared" si="2"/>
        <v>17760</v>
      </c>
      <c r="N29" s="1">
        <v>230000</v>
      </c>
      <c r="O29" s="1">
        <v>20400</v>
      </c>
      <c r="P29" s="8">
        <f t="shared" si="3"/>
        <v>250400</v>
      </c>
      <c r="Q29" s="28">
        <v>20000</v>
      </c>
      <c r="R29" s="45"/>
      <c r="S29" s="52" t="s">
        <v>159</v>
      </c>
      <c r="T29" s="75" t="s">
        <v>172</v>
      </c>
      <c r="U29" s="79" t="s">
        <v>245</v>
      </c>
    </row>
    <row r="30" spans="1:21" ht="38.25">
      <c r="A30" s="3">
        <v>65761979</v>
      </c>
      <c r="B30" s="17" t="s">
        <v>30</v>
      </c>
      <c r="C30" s="3">
        <v>2328357</v>
      </c>
      <c r="D30" s="17" t="s">
        <v>26</v>
      </c>
      <c r="E30" s="17" t="s">
        <v>31</v>
      </c>
      <c r="F30" s="4">
        <v>178000</v>
      </c>
      <c r="G30" s="4">
        <v>27600</v>
      </c>
      <c r="H30" s="4">
        <v>317000</v>
      </c>
      <c r="I30" s="4">
        <v>172200</v>
      </c>
      <c r="J30" s="1"/>
      <c r="K30" s="1">
        <f t="shared" si="0"/>
        <v>205600</v>
      </c>
      <c r="L30" s="1">
        <f t="shared" si="1"/>
        <v>41120</v>
      </c>
      <c r="M30" s="1">
        <f t="shared" si="2"/>
        <v>16448</v>
      </c>
      <c r="N30" s="1">
        <v>178000</v>
      </c>
      <c r="O30" s="1">
        <v>82700</v>
      </c>
      <c r="P30" s="8">
        <f t="shared" si="3"/>
        <v>260700</v>
      </c>
      <c r="Q30" s="28">
        <v>20900</v>
      </c>
      <c r="R30" s="45">
        <v>61800</v>
      </c>
      <c r="S30" s="52" t="s">
        <v>159</v>
      </c>
      <c r="T30" s="75" t="s">
        <v>172</v>
      </c>
      <c r="U30" s="79" t="s">
        <v>264</v>
      </c>
    </row>
    <row r="31" spans="1:21" ht="38.25">
      <c r="A31" s="3">
        <v>60128640</v>
      </c>
      <c r="B31" s="17" t="s">
        <v>20</v>
      </c>
      <c r="C31" s="3">
        <v>4640855</v>
      </c>
      <c r="D31" s="17" t="s">
        <v>26</v>
      </c>
      <c r="E31" s="17" t="s">
        <v>21</v>
      </c>
      <c r="F31" s="4">
        <v>60000</v>
      </c>
      <c r="G31" s="4">
        <v>6600</v>
      </c>
      <c r="H31" s="4">
        <v>57064</v>
      </c>
      <c r="I31" s="4">
        <v>45000</v>
      </c>
      <c r="J31" s="1"/>
      <c r="K31" s="1">
        <f t="shared" si="0"/>
        <v>66600</v>
      </c>
      <c r="L31" s="1">
        <f t="shared" si="1"/>
        <v>13320</v>
      </c>
      <c r="M31" s="1">
        <f t="shared" si="2"/>
        <v>5328</v>
      </c>
      <c r="N31" s="1">
        <v>57000</v>
      </c>
      <c r="O31" s="1">
        <v>47600</v>
      </c>
      <c r="P31" s="8">
        <f t="shared" si="3"/>
        <v>104600</v>
      </c>
      <c r="Q31" s="28">
        <v>8400</v>
      </c>
      <c r="R31" s="45">
        <v>39200</v>
      </c>
      <c r="S31" s="52" t="s">
        <v>159</v>
      </c>
      <c r="T31" s="75" t="s">
        <v>172</v>
      </c>
      <c r="U31" s="79" t="s">
        <v>265</v>
      </c>
    </row>
    <row r="32" spans="1:21" ht="25.5">
      <c r="A32" s="3">
        <v>44990260</v>
      </c>
      <c r="B32" s="17" t="s">
        <v>12</v>
      </c>
      <c r="C32" s="3">
        <v>7117099</v>
      </c>
      <c r="D32" s="17" t="s">
        <v>32</v>
      </c>
      <c r="E32" s="17" t="s">
        <v>33</v>
      </c>
      <c r="F32" s="4">
        <v>795000</v>
      </c>
      <c r="G32" s="4">
        <v>560000</v>
      </c>
      <c r="H32" s="4">
        <v>800000</v>
      </c>
      <c r="I32" s="4">
        <v>650000</v>
      </c>
      <c r="J32" s="1"/>
      <c r="K32" s="1">
        <f t="shared" si="0"/>
        <v>1355000</v>
      </c>
      <c r="L32" s="1">
        <f t="shared" si="1"/>
        <v>271000</v>
      </c>
      <c r="M32" s="1">
        <f t="shared" si="2"/>
        <v>108400</v>
      </c>
      <c r="N32" s="1">
        <v>800000</v>
      </c>
      <c r="O32" s="1">
        <v>882100</v>
      </c>
      <c r="P32" s="8">
        <f t="shared" si="3"/>
        <v>1682100</v>
      </c>
      <c r="Q32" s="28">
        <v>134600</v>
      </c>
      <c r="R32" s="45">
        <v>747500</v>
      </c>
      <c r="S32" s="52" t="s">
        <v>160</v>
      </c>
      <c r="T32" s="75" t="s">
        <v>170</v>
      </c>
      <c r="U32" s="79" t="s">
        <v>266</v>
      </c>
    </row>
    <row r="33" spans="1:21" ht="25.5">
      <c r="A33" s="3">
        <v>44990260</v>
      </c>
      <c r="B33" s="17" t="s">
        <v>12</v>
      </c>
      <c r="C33" s="3">
        <v>7736193</v>
      </c>
      <c r="D33" s="17" t="s">
        <v>32</v>
      </c>
      <c r="E33" s="17" t="s">
        <v>34</v>
      </c>
      <c r="F33" s="4">
        <v>790000</v>
      </c>
      <c r="G33" s="4">
        <v>591500</v>
      </c>
      <c r="H33" s="4">
        <v>1055800</v>
      </c>
      <c r="I33" s="4">
        <v>436000</v>
      </c>
      <c r="J33" s="1"/>
      <c r="K33" s="1">
        <f t="shared" si="0"/>
        <v>1381500</v>
      </c>
      <c r="L33" s="1">
        <f t="shared" si="1"/>
        <v>276300</v>
      </c>
      <c r="M33" s="1">
        <f t="shared" si="2"/>
        <v>110520</v>
      </c>
      <c r="N33" s="1">
        <v>980000</v>
      </c>
      <c r="O33" s="1">
        <v>509100</v>
      </c>
      <c r="P33" s="8">
        <f t="shared" si="3"/>
        <v>1489100</v>
      </c>
      <c r="Q33" s="28">
        <v>119100</v>
      </c>
      <c r="R33" s="45">
        <v>390000</v>
      </c>
      <c r="S33" s="52" t="s">
        <v>160</v>
      </c>
      <c r="T33" s="75" t="s">
        <v>170</v>
      </c>
      <c r="U33" s="79" t="s">
        <v>267</v>
      </c>
    </row>
    <row r="34" spans="1:21" ht="38.25">
      <c r="A34" s="3">
        <v>43379729</v>
      </c>
      <c r="B34" s="17" t="s">
        <v>35</v>
      </c>
      <c r="C34" s="3">
        <v>2496890</v>
      </c>
      <c r="D34" s="17" t="s">
        <v>32</v>
      </c>
      <c r="E34" s="17" t="s">
        <v>36</v>
      </c>
      <c r="F34" s="4">
        <v>529000</v>
      </c>
      <c r="G34" s="4">
        <v>312000</v>
      </c>
      <c r="H34" s="4">
        <v>735000</v>
      </c>
      <c r="I34" s="4">
        <v>450000</v>
      </c>
      <c r="J34" s="1"/>
      <c r="K34" s="1">
        <f t="shared" si="0"/>
        <v>841000</v>
      </c>
      <c r="L34" s="1">
        <f t="shared" si="1"/>
        <v>168200</v>
      </c>
      <c r="M34" s="1">
        <f t="shared" si="2"/>
        <v>67280</v>
      </c>
      <c r="N34" s="1">
        <v>700000</v>
      </c>
      <c r="O34" s="1">
        <v>485200</v>
      </c>
      <c r="P34" s="8">
        <f t="shared" si="3"/>
        <v>1185200</v>
      </c>
      <c r="Q34" s="28">
        <v>94800</v>
      </c>
      <c r="R34" s="45">
        <v>238100</v>
      </c>
      <c r="S34" s="52" t="s">
        <v>160</v>
      </c>
      <c r="T34" s="75" t="s">
        <v>172</v>
      </c>
      <c r="U34" s="79" t="s">
        <v>268</v>
      </c>
    </row>
    <row r="35" spans="1:21" s="33" customFormat="1" ht="38.25" hidden="1">
      <c r="A35" s="29">
        <v>44990260</v>
      </c>
      <c r="B35" s="30" t="s">
        <v>12</v>
      </c>
      <c r="C35" s="29">
        <v>1817641</v>
      </c>
      <c r="D35" s="30" t="s">
        <v>37</v>
      </c>
      <c r="E35" s="30" t="s">
        <v>38</v>
      </c>
      <c r="F35" s="31">
        <v>890000</v>
      </c>
      <c r="G35" s="31">
        <v>161750</v>
      </c>
      <c r="H35" s="31">
        <v>900000</v>
      </c>
      <c r="I35" s="31">
        <v>400000</v>
      </c>
      <c r="J35" s="32"/>
      <c r="K35" s="32">
        <f t="shared" si="0"/>
        <v>1051750</v>
      </c>
      <c r="L35" s="32">
        <f t="shared" si="1"/>
        <v>210350</v>
      </c>
      <c r="M35" s="32">
        <f t="shared" si="2"/>
        <v>84140</v>
      </c>
      <c r="N35" s="32"/>
      <c r="O35" s="32"/>
      <c r="P35" s="8">
        <f t="shared" si="3"/>
        <v>0</v>
      </c>
      <c r="Q35" s="28">
        <f aca="true" t="shared" si="4" ref="Q35:Q44">0.08*P35</f>
        <v>0</v>
      </c>
      <c r="R35" s="45"/>
      <c r="S35" s="52" t="s">
        <v>161</v>
      </c>
      <c r="T35" s="75" t="s">
        <v>170</v>
      </c>
      <c r="U35" s="79" t="s">
        <v>245</v>
      </c>
    </row>
    <row r="36" spans="1:21" s="33" customFormat="1" ht="38.25" hidden="1">
      <c r="A36" s="29">
        <v>44990260</v>
      </c>
      <c r="B36" s="30" t="s">
        <v>12</v>
      </c>
      <c r="C36" s="29">
        <v>1824210</v>
      </c>
      <c r="D36" s="30" t="s">
        <v>37</v>
      </c>
      <c r="E36" s="30" t="s">
        <v>39</v>
      </c>
      <c r="F36" s="31">
        <v>1694000</v>
      </c>
      <c r="G36" s="31">
        <v>472000</v>
      </c>
      <c r="H36" s="31">
        <v>1950000</v>
      </c>
      <c r="I36" s="31">
        <v>450000</v>
      </c>
      <c r="J36" s="32"/>
      <c r="K36" s="32">
        <f t="shared" si="0"/>
        <v>2166000</v>
      </c>
      <c r="L36" s="32">
        <f t="shared" si="1"/>
        <v>433200</v>
      </c>
      <c r="M36" s="32">
        <f t="shared" si="2"/>
        <v>173280</v>
      </c>
      <c r="N36" s="32"/>
      <c r="O36" s="32"/>
      <c r="P36" s="8">
        <f t="shared" si="3"/>
        <v>0</v>
      </c>
      <c r="Q36" s="28">
        <f t="shared" si="4"/>
        <v>0</v>
      </c>
      <c r="R36" s="45"/>
      <c r="S36" s="52" t="s">
        <v>161</v>
      </c>
      <c r="T36" s="75" t="s">
        <v>170</v>
      </c>
      <c r="U36" s="79" t="s">
        <v>245</v>
      </c>
    </row>
    <row r="37" spans="1:21" s="33" customFormat="1" ht="38.25" hidden="1">
      <c r="A37" s="29">
        <v>44990260</v>
      </c>
      <c r="B37" s="30" t="s">
        <v>12</v>
      </c>
      <c r="C37" s="29">
        <v>5434121</v>
      </c>
      <c r="D37" s="30" t="s">
        <v>37</v>
      </c>
      <c r="E37" s="30" t="s">
        <v>40</v>
      </c>
      <c r="F37" s="31">
        <v>739000</v>
      </c>
      <c r="G37" s="31">
        <v>104500</v>
      </c>
      <c r="H37" s="31">
        <v>911000</v>
      </c>
      <c r="I37" s="31">
        <v>220500</v>
      </c>
      <c r="J37" s="32"/>
      <c r="K37" s="32">
        <f t="shared" si="0"/>
        <v>843500</v>
      </c>
      <c r="L37" s="32">
        <f t="shared" si="1"/>
        <v>168700</v>
      </c>
      <c r="M37" s="32">
        <f t="shared" si="2"/>
        <v>67480</v>
      </c>
      <c r="N37" s="32"/>
      <c r="O37" s="32"/>
      <c r="P37" s="8">
        <f t="shared" si="3"/>
        <v>0</v>
      </c>
      <c r="Q37" s="28">
        <f t="shared" si="4"/>
        <v>0</v>
      </c>
      <c r="R37" s="45"/>
      <c r="S37" s="52" t="s">
        <v>161</v>
      </c>
      <c r="T37" s="75" t="s">
        <v>170</v>
      </c>
      <c r="U37" s="79" t="s">
        <v>245</v>
      </c>
    </row>
    <row r="38" spans="1:21" s="33" customFormat="1" ht="51" hidden="1">
      <c r="A38" s="29">
        <v>44990260</v>
      </c>
      <c r="B38" s="30" t="s">
        <v>12</v>
      </c>
      <c r="C38" s="29">
        <v>6521044</v>
      </c>
      <c r="D38" s="30" t="s">
        <v>37</v>
      </c>
      <c r="E38" s="30" t="s">
        <v>41</v>
      </c>
      <c r="F38" s="31">
        <v>945000</v>
      </c>
      <c r="G38" s="31">
        <v>76000</v>
      </c>
      <c r="H38" s="31">
        <v>1041000</v>
      </c>
      <c r="I38" s="31">
        <v>300000</v>
      </c>
      <c r="J38" s="32"/>
      <c r="K38" s="32">
        <f t="shared" si="0"/>
        <v>1021000</v>
      </c>
      <c r="L38" s="32">
        <f t="shared" si="1"/>
        <v>204200</v>
      </c>
      <c r="M38" s="32">
        <f t="shared" si="2"/>
        <v>81680</v>
      </c>
      <c r="N38" s="32"/>
      <c r="O38" s="32"/>
      <c r="P38" s="8">
        <f t="shared" si="3"/>
        <v>0</v>
      </c>
      <c r="Q38" s="28">
        <f t="shared" si="4"/>
        <v>0</v>
      </c>
      <c r="R38" s="45"/>
      <c r="S38" s="52" t="s">
        <v>161</v>
      </c>
      <c r="T38" s="75" t="s">
        <v>170</v>
      </c>
      <c r="U38" s="79" t="s">
        <v>245</v>
      </c>
    </row>
    <row r="39" spans="1:21" s="33" customFormat="1" ht="51" hidden="1">
      <c r="A39" s="29">
        <v>44990260</v>
      </c>
      <c r="B39" s="30" t="s">
        <v>12</v>
      </c>
      <c r="C39" s="29">
        <v>7018288</v>
      </c>
      <c r="D39" s="30" t="s">
        <v>37</v>
      </c>
      <c r="E39" s="30" t="s">
        <v>42</v>
      </c>
      <c r="F39" s="31">
        <v>1040000</v>
      </c>
      <c r="G39" s="31">
        <v>220000</v>
      </c>
      <c r="H39" s="31">
        <v>1100000</v>
      </c>
      <c r="I39" s="31">
        <v>500000</v>
      </c>
      <c r="J39" s="32"/>
      <c r="K39" s="32">
        <f t="shared" si="0"/>
        <v>1260000</v>
      </c>
      <c r="L39" s="32">
        <f t="shared" si="1"/>
        <v>252000</v>
      </c>
      <c r="M39" s="32">
        <f t="shared" si="2"/>
        <v>100800</v>
      </c>
      <c r="N39" s="32"/>
      <c r="O39" s="32"/>
      <c r="P39" s="8">
        <f t="shared" si="3"/>
        <v>0</v>
      </c>
      <c r="Q39" s="28">
        <f t="shared" si="4"/>
        <v>0</v>
      </c>
      <c r="R39" s="45"/>
      <c r="S39" s="52" t="s">
        <v>161</v>
      </c>
      <c r="T39" s="75" t="s">
        <v>170</v>
      </c>
      <c r="U39" s="79" t="s">
        <v>245</v>
      </c>
    </row>
    <row r="40" spans="1:21" s="33" customFormat="1" ht="63.75" hidden="1">
      <c r="A40" s="29">
        <v>44990260</v>
      </c>
      <c r="B40" s="30" t="s">
        <v>12</v>
      </c>
      <c r="C40" s="29">
        <v>7732889</v>
      </c>
      <c r="D40" s="30" t="s">
        <v>37</v>
      </c>
      <c r="E40" s="30" t="s">
        <v>43</v>
      </c>
      <c r="F40" s="31">
        <v>722000</v>
      </c>
      <c r="G40" s="31">
        <v>257000</v>
      </c>
      <c r="H40" s="31">
        <v>1090000</v>
      </c>
      <c r="I40" s="31">
        <v>270000</v>
      </c>
      <c r="J40" s="32"/>
      <c r="K40" s="32">
        <f t="shared" si="0"/>
        <v>979000</v>
      </c>
      <c r="L40" s="32">
        <f t="shared" si="1"/>
        <v>195800</v>
      </c>
      <c r="M40" s="32">
        <f t="shared" si="2"/>
        <v>78320</v>
      </c>
      <c r="N40" s="32"/>
      <c r="O40" s="32"/>
      <c r="P40" s="8">
        <f t="shared" si="3"/>
        <v>0</v>
      </c>
      <c r="Q40" s="28">
        <f t="shared" si="4"/>
        <v>0</v>
      </c>
      <c r="R40" s="45"/>
      <c r="S40" s="52" t="s">
        <v>161</v>
      </c>
      <c r="T40" s="75" t="s">
        <v>170</v>
      </c>
      <c r="U40" s="79" t="s">
        <v>245</v>
      </c>
    </row>
    <row r="41" spans="1:21" s="33" customFormat="1" ht="38.25" hidden="1">
      <c r="A41" s="29">
        <v>47224444</v>
      </c>
      <c r="B41" s="30" t="s">
        <v>44</v>
      </c>
      <c r="C41" s="29">
        <v>3940857</v>
      </c>
      <c r="D41" s="30" t="s">
        <v>37</v>
      </c>
      <c r="E41" s="30" t="s">
        <v>45</v>
      </c>
      <c r="F41" s="31">
        <v>367000</v>
      </c>
      <c r="G41" s="31">
        <v>220000</v>
      </c>
      <c r="H41" s="31">
        <v>646000</v>
      </c>
      <c r="I41" s="31">
        <v>220000</v>
      </c>
      <c r="J41" s="32"/>
      <c r="K41" s="32">
        <f t="shared" si="0"/>
        <v>587000</v>
      </c>
      <c r="L41" s="32">
        <f t="shared" si="1"/>
        <v>117400</v>
      </c>
      <c r="M41" s="32">
        <f t="shared" si="2"/>
        <v>46960</v>
      </c>
      <c r="N41" s="32"/>
      <c r="O41" s="32"/>
      <c r="P41" s="8">
        <f t="shared" si="3"/>
        <v>0</v>
      </c>
      <c r="Q41" s="28">
        <f t="shared" si="4"/>
        <v>0</v>
      </c>
      <c r="R41" s="45"/>
      <c r="S41" s="52" t="s">
        <v>161</v>
      </c>
      <c r="T41" s="75" t="s">
        <v>170</v>
      </c>
      <c r="U41" s="79" t="s">
        <v>245</v>
      </c>
    </row>
    <row r="42" spans="1:21" s="33" customFormat="1" ht="51" hidden="1">
      <c r="A42" s="29">
        <v>15060233</v>
      </c>
      <c r="B42" s="30" t="s">
        <v>4</v>
      </c>
      <c r="C42" s="29">
        <v>1758665</v>
      </c>
      <c r="D42" s="30" t="s">
        <v>37</v>
      </c>
      <c r="E42" s="30" t="s">
        <v>46</v>
      </c>
      <c r="F42" s="31">
        <v>621000</v>
      </c>
      <c r="G42" s="31">
        <v>89000</v>
      </c>
      <c r="H42" s="31">
        <v>735000</v>
      </c>
      <c r="I42" s="31">
        <v>89000</v>
      </c>
      <c r="J42" s="32"/>
      <c r="K42" s="32">
        <f t="shared" si="0"/>
        <v>710000</v>
      </c>
      <c r="L42" s="32">
        <f t="shared" si="1"/>
        <v>142000</v>
      </c>
      <c r="M42" s="32">
        <f t="shared" si="2"/>
        <v>56800</v>
      </c>
      <c r="N42" s="32"/>
      <c r="O42" s="32"/>
      <c r="P42" s="8">
        <f t="shared" si="3"/>
        <v>0</v>
      </c>
      <c r="Q42" s="28">
        <f t="shared" si="4"/>
        <v>0</v>
      </c>
      <c r="R42" s="45"/>
      <c r="S42" s="52" t="s">
        <v>161</v>
      </c>
      <c r="T42" s="75" t="s">
        <v>170</v>
      </c>
      <c r="U42" s="79" t="s">
        <v>245</v>
      </c>
    </row>
    <row r="43" spans="1:21" s="33" customFormat="1" ht="51" hidden="1">
      <c r="A43" s="29">
        <v>45659028</v>
      </c>
      <c r="B43" s="30" t="s">
        <v>47</v>
      </c>
      <c r="C43" s="29">
        <v>9401897</v>
      </c>
      <c r="D43" s="30" t="s">
        <v>37</v>
      </c>
      <c r="E43" s="30" t="s">
        <v>48</v>
      </c>
      <c r="F43" s="31">
        <v>934000</v>
      </c>
      <c r="G43" s="31">
        <v>341000</v>
      </c>
      <c r="H43" s="31">
        <v>1434774</v>
      </c>
      <c r="I43" s="31">
        <v>355000</v>
      </c>
      <c r="J43" s="32"/>
      <c r="K43" s="32">
        <f t="shared" si="0"/>
        <v>1275000</v>
      </c>
      <c r="L43" s="32">
        <f t="shared" si="1"/>
        <v>255000</v>
      </c>
      <c r="M43" s="32">
        <f t="shared" si="2"/>
        <v>102000</v>
      </c>
      <c r="N43" s="32"/>
      <c r="O43" s="32"/>
      <c r="P43" s="8">
        <f t="shared" si="3"/>
        <v>0</v>
      </c>
      <c r="Q43" s="28">
        <f t="shared" si="4"/>
        <v>0</v>
      </c>
      <c r="R43" s="45"/>
      <c r="S43" s="52" t="s">
        <v>161</v>
      </c>
      <c r="T43" s="75" t="s">
        <v>172</v>
      </c>
      <c r="U43" s="79" t="s">
        <v>245</v>
      </c>
    </row>
    <row r="44" spans="1:21" ht="38.25" hidden="1">
      <c r="A44" s="3">
        <v>70870896</v>
      </c>
      <c r="B44" s="30" t="s">
        <v>49</v>
      </c>
      <c r="C44" s="29">
        <v>4891653</v>
      </c>
      <c r="D44" s="30" t="s">
        <v>37</v>
      </c>
      <c r="E44" s="30" t="s">
        <v>50</v>
      </c>
      <c r="F44" s="31">
        <v>766000</v>
      </c>
      <c r="G44" s="31">
        <v>50000</v>
      </c>
      <c r="H44" s="31">
        <v>1691250</v>
      </c>
      <c r="I44" s="31">
        <v>50000</v>
      </c>
      <c r="J44" s="32"/>
      <c r="K44" s="32">
        <f t="shared" si="0"/>
        <v>816000</v>
      </c>
      <c r="L44" s="32">
        <f t="shared" si="1"/>
        <v>163200</v>
      </c>
      <c r="M44" s="32">
        <f t="shared" si="2"/>
        <v>65280</v>
      </c>
      <c r="N44" s="32"/>
      <c r="O44" s="1"/>
      <c r="P44" s="8">
        <f t="shared" si="3"/>
        <v>0</v>
      </c>
      <c r="Q44" s="28">
        <f t="shared" si="4"/>
        <v>0</v>
      </c>
      <c r="R44" s="45"/>
      <c r="S44" s="52" t="s">
        <v>161</v>
      </c>
      <c r="T44" s="75" t="s">
        <v>172</v>
      </c>
      <c r="U44" s="79" t="s">
        <v>245</v>
      </c>
    </row>
    <row r="45" spans="1:21" ht="38.25">
      <c r="A45" s="3">
        <v>26652935</v>
      </c>
      <c r="B45" s="17" t="s">
        <v>8</v>
      </c>
      <c r="C45" s="3">
        <v>4809258</v>
      </c>
      <c r="D45" s="46" t="s">
        <v>51</v>
      </c>
      <c r="E45" s="17" t="s">
        <v>52</v>
      </c>
      <c r="F45" s="4">
        <v>238000</v>
      </c>
      <c r="G45" s="4">
        <v>41000</v>
      </c>
      <c r="H45" s="4">
        <v>353310</v>
      </c>
      <c r="I45" s="4">
        <v>41000</v>
      </c>
      <c r="J45" s="1"/>
      <c r="K45" s="1">
        <f t="shared" si="0"/>
        <v>279000</v>
      </c>
      <c r="L45" s="1">
        <f t="shared" si="1"/>
        <v>55800</v>
      </c>
      <c r="M45" s="1">
        <f t="shared" si="2"/>
        <v>22320</v>
      </c>
      <c r="N45" s="1">
        <v>238000</v>
      </c>
      <c r="O45" s="1">
        <v>46500</v>
      </c>
      <c r="P45" s="8">
        <f t="shared" si="3"/>
        <v>284500</v>
      </c>
      <c r="Q45" s="28">
        <v>22800</v>
      </c>
      <c r="R45" s="45">
        <v>23700</v>
      </c>
      <c r="S45" s="52" t="s">
        <v>192</v>
      </c>
      <c r="T45" s="75" t="s">
        <v>172</v>
      </c>
      <c r="U45" s="79" t="s">
        <v>269</v>
      </c>
    </row>
    <row r="46" spans="1:21" ht="51">
      <c r="A46" s="3">
        <v>26594706</v>
      </c>
      <c r="B46" s="17" t="s">
        <v>53</v>
      </c>
      <c r="C46" s="3">
        <v>3994230</v>
      </c>
      <c r="D46" s="46" t="s">
        <v>51</v>
      </c>
      <c r="E46" s="17" t="s">
        <v>54</v>
      </c>
      <c r="F46" s="4">
        <v>275000</v>
      </c>
      <c r="G46" s="4">
        <v>32000</v>
      </c>
      <c r="H46" s="4">
        <v>379050</v>
      </c>
      <c r="I46" s="4">
        <v>50000</v>
      </c>
      <c r="J46" s="1"/>
      <c r="K46" s="1">
        <f t="shared" si="0"/>
        <v>307000</v>
      </c>
      <c r="L46" s="1">
        <f t="shared" si="1"/>
        <v>61400</v>
      </c>
      <c r="M46" s="1">
        <f t="shared" si="2"/>
        <v>24560</v>
      </c>
      <c r="N46" s="1">
        <v>325000</v>
      </c>
      <c r="O46" s="1">
        <v>39100</v>
      </c>
      <c r="P46" s="8">
        <f t="shared" si="3"/>
        <v>364100</v>
      </c>
      <c r="Q46" s="28">
        <v>29100</v>
      </c>
      <c r="R46" s="45">
        <v>10000</v>
      </c>
      <c r="S46" s="52" t="s">
        <v>192</v>
      </c>
      <c r="T46" s="75" t="s">
        <v>172</v>
      </c>
      <c r="U46" s="79" t="s">
        <v>270</v>
      </c>
    </row>
    <row r="47" spans="1:21" ht="63.75">
      <c r="A47" s="3">
        <v>26594706</v>
      </c>
      <c r="B47" s="17" t="s">
        <v>53</v>
      </c>
      <c r="C47" s="3">
        <v>4576756</v>
      </c>
      <c r="D47" s="46" t="s">
        <v>51</v>
      </c>
      <c r="E47" s="17" t="s">
        <v>55</v>
      </c>
      <c r="F47" s="4">
        <v>375000</v>
      </c>
      <c r="G47" s="4">
        <v>62000</v>
      </c>
      <c r="H47" s="4">
        <v>406950</v>
      </c>
      <c r="I47" s="4">
        <v>70000</v>
      </c>
      <c r="J47" s="1"/>
      <c r="K47" s="1">
        <f t="shared" si="0"/>
        <v>437000</v>
      </c>
      <c r="L47" s="1">
        <f t="shared" si="1"/>
        <v>87400</v>
      </c>
      <c r="M47" s="1">
        <f t="shared" si="2"/>
        <v>34960</v>
      </c>
      <c r="N47" s="1">
        <v>375000</v>
      </c>
      <c r="O47" s="1">
        <v>70700</v>
      </c>
      <c r="P47" s="8">
        <f t="shared" si="3"/>
        <v>445700</v>
      </c>
      <c r="Q47" s="28">
        <v>35700</v>
      </c>
      <c r="R47" s="45">
        <v>35000</v>
      </c>
      <c r="S47" s="52" t="s">
        <v>192</v>
      </c>
      <c r="T47" s="75" t="s">
        <v>172</v>
      </c>
      <c r="U47" s="79" t="s">
        <v>271</v>
      </c>
    </row>
    <row r="48" spans="1:21" ht="63.75">
      <c r="A48" s="3">
        <v>26594706</v>
      </c>
      <c r="B48" s="17" t="s">
        <v>53</v>
      </c>
      <c r="C48" s="3">
        <v>7050514</v>
      </c>
      <c r="D48" s="46" t="s">
        <v>51</v>
      </c>
      <c r="E48" s="17" t="s">
        <v>56</v>
      </c>
      <c r="F48" s="4">
        <v>275000</v>
      </c>
      <c r="G48" s="4">
        <v>24000</v>
      </c>
      <c r="H48" s="4">
        <v>317850</v>
      </c>
      <c r="I48" s="4">
        <v>60000</v>
      </c>
      <c r="J48" s="1"/>
      <c r="K48" s="1">
        <f t="shared" si="0"/>
        <v>299000</v>
      </c>
      <c r="L48" s="1">
        <f t="shared" si="1"/>
        <v>59800</v>
      </c>
      <c r="M48" s="1">
        <f t="shared" si="2"/>
        <v>23920</v>
      </c>
      <c r="N48" s="1">
        <v>295000</v>
      </c>
      <c r="O48" s="1">
        <v>30300</v>
      </c>
      <c r="P48" s="8">
        <f t="shared" si="3"/>
        <v>325300</v>
      </c>
      <c r="Q48" s="28">
        <v>26000</v>
      </c>
      <c r="R48" s="45">
        <v>15200</v>
      </c>
      <c r="S48" s="52" t="s">
        <v>192</v>
      </c>
      <c r="T48" s="75" t="s">
        <v>172</v>
      </c>
      <c r="U48" s="79" t="s">
        <v>272</v>
      </c>
    </row>
    <row r="49" spans="1:21" ht="63.75">
      <c r="A49" s="3">
        <v>26594706</v>
      </c>
      <c r="B49" s="17" t="s">
        <v>53</v>
      </c>
      <c r="C49" s="3">
        <v>7192717</v>
      </c>
      <c r="D49" s="46" t="s">
        <v>51</v>
      </c>
      <c r="E49" s="17" t="s">
        <v>57</v>
      </c>
      <c r="F49" s="4">
        <v>375000</v>
      </c>
      <c r="G49" s="4">
        <v>53000</v>
      </c>
      <c r="H49" s="4">
        <v>498150</v>
      </c>
      <c r="I49" s="4">
        <v>72500</v>
      </c>
      <c r="J49" s="1"/>
      <c r="K49" s="1">
        <f t="shared" si="0"/>
        <v>428000</v>
      </c>
      <c r="L49" s="1">
        <f t="shared" si="1"/>
        <v>85600</v>
      </c>
      <c r="M49" s="1">
        <f t="shared" si="2"/>
        <v>34240</v>
      </c>
      <c r="N49" s="1">
        <v>430000</v>
      </c>
      <c r="O49" s="1">
        <v>62600</v>
      </c>
      <c r="P49" s="8">
        <f t="shared" si="3"/>
        <v>492600</v>
      </c>
      <c r="Q49" s="28">
        <v>39400</v>
      </c>
      <c r="R49" s="45">
        <v>23200</v>
      </c>
      <c r="S49" s="52" t="s">
        <v>192</v>
      </c>
      <c r="T49" s="75" t="s">
        <v>172</v>
      </c>
      <c r="U49" s="79" t="s">
        <v>273</v>
      </c>
    </row>
    <row r="50" spans="1:21" ht="63.75">
      <c r="A50" s="3">
        <v>26594706</v>
      </c>
      <c r="B50" s="17" t="s">
        <v>53</v>
      </c>
      <c r="C50" s="3">
        <v>8577498</v>
      </c>
      <c r="D50" s="46" t="s">
        <v>51</v>
      </c>
      <c r="E50" s="17" t="s">
        <v>58</v>
      </c>
      <c r="F50" s="4">
        <v>375000</v>
      </c>
      <c r="G50" s="4">
        <v>60000</v>
      </c>
      <c r="H50" s="4">
        <v>521210</v>
      </c>
      <c r="I50" s="4">
        <v>70000</v>
      </c>
      <c r="J50" s="1"/>
      <c r="K50" s="1">
        <f t="shared" si="0"/>
        <v>435000</v>
      </c>
      <c r="L50" s="1">
        <f t="shared" si="1"/>
        <v>87000</v>
      </c>
      <c r="M50" s="1">
        <f t="shared" si="2"/>
        <v>34800</v>
      </c>
      <c r="N50" s="1">
        <v>415000</v>
      </c>
      <c r="O50" s="1">
        <v>79500</v>
      </c>
      <c r="P50" s="8">
        <f t="shared" si="3"/>
        <v>494500</v>
      </c>
      <c r="Q50" s="28">
        <v>39600</v>
      </c>
      <c r="R50" s="45">
        <v>29900</v>
      </c>
      <c r="S50" s="52" t="s">
        <v>192</v>
      </c>
      <c r="T50" s="75" t="s">
        <v>172</v>
      </c>
      <c r="U50" s="79" t="s">
        <v>274</v>
      </c>
    </row>
    <row r="51" spans="1:21" ht="25.5" hidden="1">
      <c r="A51" s="3">
        <v>70803978</v>
      </c>
      <c r="B51" s="17" t="s">
        <v>60</v>
      </c>
      <c r="C51" s="3">
        <v>3108321</v>
      </c>
      <c r="D51" s="46" t="s">
        <v>51</v>
      </c>
      <c r="E51" s="17" t="s">
        <v>61</v>
      </c>
      <c r="F51" s="4">
        <v>550000</v>
      </c>
      <c r="G51" s="4">
        <v>1400000</v>
      </c>
      <c r="H51" s="4">
        <v>1800000</v>
      </c>
      <c r="I51" s="4">
        <v>200000</v>
      </c>
      <c r="J51" s="1"/>
      <c r="K51" s="1">
        <f t="shared" si="0"/>
        <v>1950000</v>
      </c>
      <c r="L51" s="1">
        <f t="shared" si="1"/>
        <v>390000</v>
      </c>
      <c r="M51" s="1">
        <f t="shared" si="2"/>
        <v>156000</v>
      </c>
      <c r="N51" s="1"/>
      <c r="O51" s="1"/>
      <c r="P51" s="8">
        <f t="shared" si="3"/>
        <v>0</v>
      </c>
      <c r="Q51" s="28"/>
      <c r="R51" s="45"/>
      <c r="S51" s="52" t="s">
        <v>192</v>
      </c>
      <c r="T51" s="75" t="s">
        <v>172</v>
      </c>
      <c r="U51" s="79" t="s">
        <v>245</v>
      </c>
    </row>
    <row r="52" spans="1:21" ht="25.5" hidden="1">
      <c r="A52" s="3">
        <v>70803978</v>
      </c>
      <c r="B52" s="17" t="s">
        <v>60</v>
      </c>
      <c r="C52" s="3">
        <v>7780361</v>
      </c>
      <c r="D52" s="46" t="s">
        <v>51</v>
      </c>
      <c r="E52" s="17" t="s">
        <v>61</v>
      </c>
      <c r="F52" s="4">
        <v>800000</v>
      </c>
      <c r="G52" s="4">
        <v>1146000</v>
      </c>
      <c r="H52" s="4">
        <v>2400000</v>
      </c>
      <c r="I52" s="4">
        <v>150000</v>
      </c>
      <c r="J52" s="1"/>
      <c r="K52" s="1">
        <f t="shared" si="0"/>
        <v>1946000</v>
      </c>
      <c r="L52" s="1">
        <f t="shared" si="1"/>
        <v>389200</v>
      </c>
      <c r="M52" s="1">
        <f t="shared" si="2"/>
        <v>155680</v>
      </c>
      <c r="N52" s="1"/>
      <c r="O52" s="1"/>
      <c r="P52" s="8">
        <f t="shared" si="3"/>
        <v>0</v>
      </c>
      <c r="Q52" s="28"/>
      <c r="R52" s="45"/>
      <c r="S52" s="52" t="s">
        <v>192</v>
      </c>
      <c r="T52" s="75" t="s">
        <v>172</v>
      </c>
      <c r="U52" s="79" t="s">
        <v>245</v>
      </c>
    </row>
    <row r="53" spans="1:21" ht="25.5" hidden="1">
      <c r="A53" s="3">
        <v>66597064</v>
      </c>
      <c r="B53" s="17" t="s">
        <v>62</v>
      </c>
      <c r="C53" s="3">
        <v>8125444</v>
      </c>
      <c r="D53" s="46" t="s">
        <v>51</v>
      </c>
      <c r="E53" s="17" t="s">
        <v>63</v>
      </c>
      <c r="F53" s="4">
        <v>1056000</v>
      </c>
      <c r="G53" s="4">
        <v>172000</v>
      </c>
      <c r="H53" s="4">
        <v>1349000</v>
      </c>
      <c r="I53" s="4">
        <v>194000</v>
      </c>
      <c r="J53" s="1"/>
      <c r="K53" s="1">
        <f t="shared" si="0"/>
        <v>1228000</v>
      </c>
      <c r="L53" s="1">
        <f t="shared" si="1"/>
        <v>245600</v>
      </c>
      <c r="M53" s="1">
        <f t="shared" si="2"/>
        <v>98240</v>
      </c>
      <c r="N53" s="1">
        <v>1006000</v>
      </c>
      <c r="O53" s="1">
        <v>295500</v>
      </c>
      <c r="P53" s="8">
        <f t="shared" si="3"/>
        <v>1301500</v>
      </c>
      <c r="Q53" s="28">
        <v>104100</v>
      </c>
      <c r="R53" s="45"/>
      <c r="S53" s="52" t="s">
        <v>192</v>
      </c>
      <c r="T53" s="75" t="s">
        <v>172</v>
      </c>
      <c r="U53" s="79" t="s">
        <v>245</v>
      </c>
    </row>
    <row r="54" spans="1:21" ht="25.5">
      <c r="A54" s="3">
        <v>66597064</v>
      </c>
      <c r="B54" s="17" t="s">
        <v>62</v>
      </c>
      <c r="C54" s="3">
        <v>9390296</v>
      </c>
      <c r="D54" s="46" t="s">
        <v>51</v>
      </c>
      <c r="E54" s="17" t="s">
        <v>63</v>
      </c>
      <c r="F54" s="4">
        <v>50000</v>
      </c>
      <c r="G54" s="4">
        <v>2000</v>
      </c>
      <c r="H54" s="4">
        <v>63000</v>
      </c>
      <c r="I54" s="4">
        <v>10000</v>
      </c>
      <c r="J54" s="1"/>
      <c r="K54" s="1">
        <f t="shared" si="0"/>
        <v>52000</v>
      </c>
      <c r="L54" s="1">
        <f t="shared" si="1"/>
        <v>10400</v>
      </c>
      <c r="M54" s="1">
        <f t="shared" si="2"/>
        <v>4160</v>
      </c>
      <c r="N54" s="1">
        <v>50000</v>
      </c>
      <c r="O54" s="1">
        <v>4100</v>
      </c>
      <c r="P54" s="8">
        <f t="shared" si="3"/>
        <v>54100</v>
      </c>
      <c r="Q54" s="28">
        <f>0.08*P54</f>
        <v>4328</v>
      </c>
      <c r="R54" s="45">
        <v>4100</v>
      </c>
      <c r="S54" s="52" t="s">
        <v>192</v>
      </c>
      <c r="T54" s="75" t="s">
        <v>172</v>
      </c>
      <c r="U54" s="79" t="s">
        <v>275</v>
      </c>
    </row>
    <row r="55" spans="1:21" ht="25.5" hidden="1">
      <c r="A55" s="3">
        <v>70283966</v>
      </c>
      <c r="B55" s="17" t="s">
        <v>64</v>
      </c>
      <c r="C55" s="3">
        <v>2560256</v>
      </c>
      <c r="D55" s="46" t="s">
        <v>51</v>
      </c>
      <c r="E55" s="17" t="s">
        <v>64</v>
      </c>
      <c r="F55" s="4">
        <v>700000</v>
      </c>
      <c r="G55" s="4">
        <v>151000</v>
      </c>
      <c r="H55" s="4">
        <v>1315260</v>
      </c>
      <c r="I55" s="4">
        <v>130000</v>
      </c>
      <c r="J55" s="1"/>
      <c r="K55" s="1">
        <f t="shared" si="0"/>
        <v>851000</v>
      </c>
      <c r="L55" s="1">
        <f t="shared" si="1"/>
        <v>170200</v>
      </c>
      <c r="M55" s="1">
        <f t="shared" si="2"/>
        <v>68080</v>
      </c>
      <c r="N55" s="1">
        <v>700000</v>
      </c>
      <c r="O55" s="1">
        <v>288000</v>
      </c>
      <c r="P55" s="8">
        <f t="shared" si="3"/>
        <v>988000</v>
      </c>
      <c r="Q55" s="28">
        <v>79000</v>
      </c>
      <c r="R55" s="45"/>
      <c r="S55" s="52" t="s">
        <v>192</v>
      </c>
      <c r="T55" s="75" t="s">
        <v>172</v>
      </c>
      <c r="U55" s="79" t="s">
        <v>245</v>
      </c>
    </row>
    <row r="56" spans="1:21" ht="25.5" hidden="1">
      <c r="A56" s="3" t="s">
        <v>211</v>
      </c>
      <c r="B56" s="17" t="s">
        <v>65</v>
      </c>
      <c r="C56" s="3">
        <v>2029003</v>
      </c>
      <c r="D56" s="46" t="s">
        <v>51</v>
      </c>
      <c r="E56" s="17" t="s">
        <v>65</v>
      </c>
      <c r="F56" s="4">
        <v>424000</v>
      </c>
      <c r="G56" s="4">
        <v>27000</v>
      </c>
      <c r="H56" s="4">
        <v>646000</v>
      </c>
      <c r="I56" s="4">
        <v>79000</v>
      </c>
      <c r="J56" s="1"/>
      <c r="K56" s="1">
        <f t="shared" si="0"/>
        <v>451000</v>
      </c>
      <c r="L56" s="1">
        <f t="shared" si="1"/>
        <v>90200</v>
      </c>
      <c r="M56" s="1">
        <f t="shared" si="2"/>
        <v>36080</v>
      </c>
      <c r="N56" s="1">
        <v>424000</v>
      </c>
      <c r="O56" s="1">
        <v>36000</v>
      </c>
      <c r="P56" s="8">
        <f t="shared" si="3"/>
        <v>460000</v>
      </c>
      <c r="Q56" s="28">
        <f>0.08*P56</f>
        <v>36800</v>
      </c>
      <c r="R56" s="45"/>
      <c r="S56" s="52" t="s">
        <v>192</v>
      </c>
      <c r="T56" s="75" t="s">
        <v>172</v>
      </c>
      <c r="U56" s="79" t="s">
        <v>245</v>
      </c>
    </row>
    <row r="57" spans="1:21" ht="25.5">
      <c r="A57" s="3">
        <v>15060233</v>
      </c>
      <c r="B57" s="17" t="s">
        <v>4</v>
      </c>
      <c r="C57" s="3">
        <v>8496850</v>
      </c>
      <c r="D57" s="46" t="s">
        <v>51</v>
      </c>
      <c r="E57" s="17" t="s">
        <v>66</v>
      </c>
      <c r="F57" s="4">
        <v>546000</v>
      </c>
      <c r="G57" s="4">
        <v>138000</v>
      </c>
      <c r="H57" s="4">
        <v>628500</v>
      </c>
      <c r="I57" s="4">
        <v>115000</v>
      </c>
      <c r="J57" s="1"/>
      <c r="K57" s="1">
        <f t="shared" si="0"/>
        <v>684000</v>
      </c>
      <c r="L57" s="1">
        <f t="shared" si="1"/>
        <v>136800</v>
      </c>
      <c r="M57" s="1">
        <f t="shared" si="2"/>
        <v>54720</v>
      </c>
      <c r="N57" s="1">
        <v>546000</v>
      </c>
      <c r="O57" s="1">
        <v>151600</v>
      </c>
      <c r="P57" s="8">
        <f t="shared" si="3"/>
        <v>697600</v>
      </c>
      <c r="Q57" s="28">
        <v>55800</v>
      </c>
      <c r="R57" s="45">
        <v>95800</v>
      </c>
      <c r="S57" s="52" t="s">
        <v>192</v>
      </c>
      <c r="T57" s="75" t="s">
        <v>170</v>
      </c>
      <c r="U57" s="79" t="s">
        <v>276</v>
      </c>
    </row>
    <row r="58" spans="1:21" ht="25.5">
      <c r="A58" s="3">
        <v>47224541</v>
      </c>
      <c r="B58" s="17" t="s">
        <v>67</v>
      </c>
      <c r="C58" s="3">
        <v>1810833</v>
      </c>
      <c r="D58" s="46" t="s">
        <v>51</v>
      </c>
      <c r="E58" s="17" t="s">
        <v>68</v>
      </c>
      <c r="F58" s="4">
        <v>498800</v>
      </c>
      <c r="G58" s="4">
        <v>160000</v>
      </c>
      <c r="H58" s="4">
        <v>651556</v>
      </c>
      <c r="I58" s="4">
        <v>160000</v>
      </c>
      <c r="J58" s="1"/>
      <c r="K58" s="1">
        <f t="shared" si="0"/>
        <v>658800</v>
      </c>
      <c r="L58" s="1">
        <f t="shared" si="1"/>
        <v>131760</v>
      </c>
      <c r="M58" s="1">
        <f t="shared" si="2"/>
        <v>52704</v>
      </c>
      <c r="N58" s="1">
        <v>498000</v>
      </c>
      <c r="O58" s="1">
        <v>136100</v>
      </c>
      <c r="P58" s="8">
        <f t="shared" si="3"/>
        <v>634100</v>
      </c>
      <c r="Q58" s="28">
        <v>50700</v>
      </c>
      <c r="R58" s="45">
        <v>83400</v>
      </c>
      <c r="S58" s="52" t="s">
        <v>192</v>
      </c>
      <c r="T58" s="75" t="s">
        <v>170</v>
      </c>
      <c r="U58" s="79" t="s">
        <v>277</v>
      </c>
    </row>
    <row r="59" spans="1:21" ht="51">
      <c r="A59" s="3">
        <v>45659028</v>
      </c>
      <c r="B59" s="17" t="s">
        <v>47</v>
      </c>
      <c r="C59" s="3">
        <v>9459540</v>
      </c>
      <c r="D59" s="46" t="s">
        <v>51</v>
      </c>
      <c r="E59" s="17" t="s">
        <v>69</v>
      </c>
      <c r="F59" s="4">
        <v>595000</v>
      </c>
      <c r="G59" s="4">
        <v>67000</v>
      </c>
      <c r="H59" s="4">
        <v>731611</v>
      </c>
      <c r="I59" s="4">
        <v>68000</v>
      </c>
      <c r="J59" s="1"/>
      <c r="K59" s="1">
        <f aca="true" t="shared" si="5" ref="K59:K116">F59+G59</f>
        <v>662000</v>
      </c>
      <c r="L59" s="1">
        <f aca="true" t="shared" si="6" ref="L59:L116">0.2*K59</f>
        <v>132400</v>
      </c>
      <c r="M59" s="1">
        <f aca="true" t="shared" si="7" ref="M59:M116">0.4*L59</f>
        <v>52960</v>
      </c>
      <c r="N59" s="1">
        <v>653000</v>
      </c>
      <c r="O59" s="1">
        <v>81400</v>
      </c>
      <c r="P59" s="8">
        <f t="shared" si="3"/>
        <v>734400</v>
      </c>
      <c r="Q59" s="28">
        <v>58800</v>
      </c>
      <c r="R59" s="45">
        <v>22600</v>
      </c>
      <c r="S59" s="52" t="s">
        <v>192</v>
      </c>
      <c r="T59" s="75" t="s">
        <v>172</v>
      </c>
      <c r="U59" s="79" t="s">
        <v>278</v>
      </c>
    </row>
    <row r="60" spans="1:21" ht="25.5" hidden="1">
      <c r="A60" s="3">
        <v>26304856</v>
      </c>
      <c r="B60" s="17" t="s">
        <v>6</v>
      </c>
      <c r="C60" s="3">
        <v>3940396</v>
      </c>
      <c r="D60" s="38" t="s">
        <v>51</v>
      </c>
      <c r="E60" s="17" t="s">
        <v>59</v>
      </c>
      <c r="F60" s="4">
        <v>365000</v>
      </c>
      <c r="G60" s="4">
        <v>148000</v>
      </c>
      <c r="H60" s="4">
        <v>574000</v>
      </c>
      <c r="I60" s="4">
        <v>228000</v>
      </c>
      <c r="J60" s="1"/>
      <c r="K60" s="1">
        <f t="shared" si="5"/>
        <v>513000</v>
      </c>
      <c r="L60" s="1">
        <f t="shared" si="6"/>
        <v>102600</v>
      </c>
      <c r="M60" s="1">
        <f t="shared" si="7"/>
        <v>41040</v>
      </c>
      <c r="N60" s="1">
        <v>365000</v>
      </c>
      <c r="O60" s="1">
        <v>158200</v>
      </c>
      <c r="P60" s="8">
        <f t="shared" si="3"/>
        <v>523200</v>
      </c>
      <c r="Q60" s="28">
        <v>0</v>
      </c>
      <c r="R60" s="45"/>
      <c r="S60" s="52" t="s">
        <v>192</v>
      </c>
      <c r="T60" s="75" t="s">
        <v>171</v>
      </c>
      <c r="U60" s="79" t="s">
        <v>245</v>
      </c>
    </row>
    <row r="61" spans="1:21" ht="25.5">
      <c r="A61" s="3">
        <v>26908042</v>
      </c>
      <c r="B61" s="17" t="s">
        <v>71</v>
      </c>
      <c r="C61" s="3">
        <v>1838017</v>
      </c>
      <c r="D61" s="46" t="s">
        <v>51</v>
      </c>
      <c r="E61" s="17" t="s">
        <v>51</v>
      </c>
      <c r="F61" s="4">
        <v>215000</v>
      </c>
      <c r="G61" s="4">
        <v>10000</v>
      </c>
      <c r="H61" s="4">
        <v>338000</v>
      </c>
      <c r="I61" s="4">
        <v>15000</v>
      </c>
      <c r="J61" s="1"/>
      <c r="K61" s="1">
        <f t="shared" si="5"/>
        <v>225000</v>
      </c>
      <c r="L61" s="1">
        <f t="shared" si="6"/>
        <v>45000</v>
      </c>
      <c r="M61" s="1">
        <f t="shared" si="7"/>
        <v>18000</v>
      </c>
      <c r="N61" s="1">
        <v>215000</v>
      </c>
      <c r="O61" s="1">
        <v>49100</v>
      </c>
      <c r="P61" s="8">
        <f t="shared" si="3"/>
        <v>264100</v>
      </c>
      <c r="Q61" s="28">
        <v>0</v>
      </c>
      <c r="R61" s="45">
        <v>49000</v>
      </c>
      <c r="S61" s="52" t="s">
        <v>192</v>
      </c>
      <c r="T61" s="75" t="s">
        <v>171</v>
      </c>
      <c r="U61" s="79" t="s">
        <v>279</v>
      </c>
    </row>
    <row r="62" spans="1:21" ht="38.25" hidden="1">
      <c r="A62" s="3">
        <v>70955751</v>
      </c>
      <c r="B62" s="17" t="s">
        <v>70</v>
      </c>
      <c r="C62" s="3"/>
      <c r="D62" s="46" t="s">
        <v>51</v>
      </c>
      <c r="E62" s="17" t="s">
        <v>201</v>
      </c>
      <c r="F62" s="4"/>
      <c r="G62" s="4"/>
      <c r="H62" s="4"/>
      <c r="I62" s="4"/>
      <c r="J62" s="1"/>
      <c r="K62" s="1"/>
      <c r="L62" s="1"/>
      <c r="M62" s="1"/>
      <c r="N62" s="1">
        <v>13000</v>
      </c>
      <c r="O62" s="1">
        <v>0</v>
      </c>
      <c r="P62" s="8">
        <f t="shared" si="3"/>
        <v>13000</v>
      </c>
      <c r="Q62" s="28">
        <f>0.08*P62</f>
        <v>1040</v>
      </c>
      <c r="R62" s="45"/>
      <c r="S62" s="52"/>
      <c r="T62" s="75"/>
      <c r="U62" s="79" t="s">
        <v>245</v>
      </c>
    </row>
    <row r="63" spans="1:21" ht="38.25">
      <c r="A63" s="3">
        <v>70955751</v>
      </c>
      <c r="B63" s="17" t="s">
        <v>70</v>
      </c>
      <c r="C63" s="3"/>
      <c r="D63" s="46" t="s">
        <v>51</v>
      </c>
      <c r="E63" s="17" t="s">
        <v>198</v>
      </c>
      <c r="F63" s="4"/>
      <c r="G63" s="4"/>
      <c r="H63" s="4"/>
      <c r="I63" s="4"/>
      <c r="J63" s="1"/>
      <c r="K63" s="1"/>
      <c r="L63" s="1"/>
      <c r="M63" s="1"/>
      <c r="N63" s="1">
        <v>302000</v>
      </c>
      <c r="O63" s="1">
        <v>70000</v>
      </c>
      <c r="P63" s="8">
        <f t="shared" si="3"/>
        <v>372000</v>
      </c>
      <c r="Q63" s="28">
        <v>0</v>
      </c>
      <c r="R63" s="45">
        <v>70000</v>
      </c>
      <c r="S63" s="52" t="s">
        <v>192</v>
      </c>
      <c r="T63" s="75" t="s">
        <v>172</v>
      </c>
      <c r="U63" s="79" t="s">
        <v>280</v>
      </c>
    </row>
    <row r="64" spans="1:21" ht="51" hidden="1">
      <c r="A64" s="3">
        <v>70955751</v>
      </c>
      <c r="B64" s="17" t="s">
        <v>70</v>
      </c>
      <c r="C64" s="3"/>
      <c r="D64" s="38" t="s">
        <v>51</v>
      </c>
      <c r="E64" s="17" t="s">
        <v>202</v>
      </c>
      <c r="F64" s="4"/>
      <c r="G64" s="4"/>
      <c r="H64" s="4"/>
      <c r="I64" s="4"/>
      <c r="J64" s="1"/>
      <c r="K64" s="1"/>
      <c r="L64" s="1"/>
      <c r="M64" s="1"/>
      <c r="N64" s="1">
        <v>15000</v>
      </c>
      <c r="O64" s="1">
        <v>0</v>
      </c>
      <c r="P64" s="8">
        <f t="shared" si="3"/>
        <v>15000</v>
      </c>
      <c r="Q64" s="28">
        <f>0.08*P64</f>
        <v>1200</v>
      </c>
      <c r="R64" s="45"/>
      <c r="S64" s="52"/>
      <c r="T64" s="75"/>
      <c r="U64" s="79" t="s">
        <v>245</v>
      </c>
    </row>
    <row r="65" spans="1:21" ht="38.25" hidden="1">
      <c r="A65" s="3">
        <v>70955751</v>
      </c>
      <c r="B65" s="17" t="s">
        <v>70</v>
      </c>
      <c r="C65" s="3"/>
      <c r="D65" s="38" t="s">
        <v>51</v>
      </c>
      <c r="E65" s="17" t="s">
        <v>203</v>
      </c>
      <c r="F65" s="4"/>
      <c r="G65" s="4"/>
      <c r="H65" s="4"/>
      <c r="I65" s="4"/>
      <c r="J65" s="1"/>
      <c r="K65" s="1"/>
      <c r="L65" s="1"/>
      <c r="M65" s="1"/>
      <c r="N65" s="1">
        <v>18000</v>
      </c>
      <c r="O65" s="1">
        <v>0</v>
      </c>
      <c r="P65" s="8">
        <f t="shared" si="3"/>
        <v>18000</v>
      </c>
      <c r="Q65" s="28">
        <f>0.08*P65</f>
        <v>1440</v>
      </c>
      <c r="R65" s="45"/>
      <c r="S65" s="52"/>
      <c r="T65" s="75"/>
      <c r="U65" s="79" t="s">
        <v>245</v>
      </c>
    </row>
    <row r="66" spans="1:21" ht="38.25" hidden="1">
      <c r="A66" s="3">
        <v>70955751</v>
      </c>
      <c r="B66" s="17" t="s">
        <v>70</v>
      </c>
      <c r="C66" s="3"/>
      <c r="D66" s="38" t="s">
        <v>51</v>
      </c>
      <c r="E66" s="17" t="s">
        <v>204</v>
      </c>
      <c r="F66" s="4"/>
      <c r="G66" s="4"/>
      <c r="H66" s="4"/>
      <c r="I66" s="4"/>
      <c r="J66" s="1"/>
      <c r="K66" s="1"/>
      <c r="L66" s="1"/>
      <c r="M66" s="1"/>
      <c r="N66" s="1">
        <v>15000</v>
      </c>
      <c r="O66" s="1">
        <v>0</v>
      </c>
      <c r="P66" s="8">
        <f t="shared" si="3"/>
        <v>15000</v>
      </c>
      <c r="Q66" s="28">
        <f>0.08*P66</f>
        <v>1200</v>
      </c>
      <c r="R66" s="45"/>
      <c r="S66" s="52"/>
      <c r="T66" s="75"/>
      <c r="U66" s="79" t="s">
        <v>245</v>
      </c>
    </row>
    <row r="67" spans="1:21" ht="25.5" hidden="1">
      <c r="A67" s="3"/>
      <c r="B67" s="17" t="s">
        <v>196</v>
      </c>
      <c r="C67" s="3"/>
      <c r="D67" s="38" t="s">
        <v>51</v>
      </c>
      <c r="E67" s="17"/>
      <c r="F67" s="4"/>
      <c r="G67" s="4"/>
      <c r="H67" s="4"/>
      <c r="I67" s="4"/>
      <c r="J67" s="1"/>
      <c r="K67" s="1"/>
      <c r="L67" s="1"/>
      <c r="M67" s="1"/>
      <c r="N67" s="1">
        <v>271000</v>
      </c>
      <c r="O67" s="1"/>
      <c r="P67" s="8"/>
      <c r="Q67" s="28"/>
      <c r="R67" s="45"/>
      <c r="S67" s="52"/>
      <c r="T67" s="75"/>
      <c r="U67" s="79" t="s">
        <v>245</v>
      </c>
    </row>
    <row r="68" spans="1:21" ht="38.25">
      <c r="A68" s="51" t="s">
        <v>234</v>
      </c>
      <c r="B68" s="17" t="s">
        <v>215</v>
      </c>
      <c r="C68" s="3">
        <v>3108321</v>
      </c>
      <c r="D68" s="17" t="s">
        <v>73</v>
      </c>
      <c r="E68" s="17" t="s">
        <v>215</v>
      </c>
      <c r="F68" s="4">
        <v>550000</v>
      </c>
      <c r="G68" s="4">
        <v>1400000</v>
      </c>
      <c r="H68" s="4">
        <v>1800000</v>
      </c>
      <c r="I68" s="4">
        <v>200000</v>
      </c>
      <c r="J68" s="1"/>
      <c r="K68" s="1">
        <f>F68+G68</f>
        <v>1950000</v>
      </c>
      <c r="L68" s="1">
        <f>0.2*K68</f>
        <v>390000</v>
      </c>
      <c r="M68" s="1">
        <f>0.4*L68</f>
        <v>156000</v>
      </c>
      <c r="N68" s="1">
        <v>0</v>
      </c>
      <c r="O68" s="1">
        <v>0</v>
      </c>
      <c r="P68" s="8">
        <f>+N68+O68</f>
        <v>0</v>
      </c>
      <c r="Q68" s="28">
        <v>0</v>
      </c>
      <c r="R68" s="45">
        <v>800000</v>
      </c>
      <c r="S68" s="52" t="s">
        <v>162</v>
      </c>
      <c r="T68" s="75" t="s">
        <v>233</v>
      </c>
      <c r="U68" s="79" t="s">
        <v>306</v>
      </c>
    </row>
    <row r="69" spans="1:21" ht="25.5" hidden="1">
      <c r="A69" s="3">
        <v>70803978</v>
      </c>
      <c r="B69" s="17" t="s">
        <v>60</v>
      </c>
      <c r="C69" s="3">
        <v>7780361</v>
      </c>
      <c r="D69" s="17" t="s">
        <v>73</v>
      </c>
      <c r="E69" s="17" t="s">
        <v>210</v>
      </c>
      <c r="F69" s="4">
        <v>800000</v>
      </c>
      <c r="G69" s="4">
        <v>1146000</v>
      </c>
      <c r="H69" s="4">
        <v>2400000</v>
      </c>
      <c r="I69" s="4">
        <v>150000</v>
      </c>
      <c r="J69" s="1"/>
      <c r="K69" s="1">
        <f>F69+G69</f>
        <v>1946000</v>
      </c>
      <c r="L69" s="1">
        <f>0.2*K69</f>
        <v>389200</v>
      </c>
      <c r="M69" s="1">
        <f>0.4*L69</f>
        <v>155680</v>
      </c>
      <c r="N69" s="1">
        <v>290000</v>
      </c>
      <c r="O69" s="1">
        <v>808000</v>
      </c>
      <c r="P69" s="8">
        <f>+N69+O69</f>
        <v>1098000</v>
      </c>
      <c r="Q69" s="28">
        <v>87800</v>
      </c>
      <c r="R69" s="45"/>
      <c r="S69" s="52" t="s">
        <v>162</v>
      </c>
      <c r="T69" s="75" t="s">
        <v>172</v>
      </c>
      <c r="U69" s="79" t="s">
        <v>245</v>
      </c>
    </row>
    <row r="70" spans="1:21" ht="21" customHeight="1">
      <c r="A70" s="3">
        <v>22673377</v>
      </c>
      <c r="B70" s="17" t="s">
        <v>196</v>
      </c>
      <c r="C70" s="3"/>
      <c r="D70" s="17" t="s">
        <v>73</v>
      </c>
      <c r="E70" s="17" t="s">
        <v>196</v>
      </c>
      <c r="F70" s="4"/>
      <c r="G70" s="4"/>
      <c r="H70" s="4"/>
      <c r="I70" s="4"/>
      <c r="J70" s="1"/>
      <c r="K70" s="1"/>
      <c r="L70" s="1"/>
      <c r="M70" s="1"/>
      <c r="N70" s="1">
        <v>271000</v>
      </c>
      <c r="O70" s="1">
        <v>443000</v>
      </c>
      <c r="P70" s="8">
        <f t="shared" si="3"/>
        <v>714000</v>
      </c>
      <c r="Q70" s="28">
        <v>57100</v>
      </c>
      <c r="R70" s="45">
        <v>463000</v>
      </c>
      <c r="S70" s="52" t="s">
        <v>162</v>
      </c>
      <c r="T70" s="75" t="s">
        <v>209</v>
      </c>
      <c r="U70" s="79" t="s">
        <v>281</v>
      </c>
    </row>
    <row r="71" spans="1:21" ht="25.5">
      <c r="A71" s="3">
        <v>70868832</v>
      </c>
      <c r="B71" s="17" t="s">
        <v>72</v>
      </c>
      <c r="C71" s="3">
        <v>2028787</v>
      </c>
      <c r="D71" s="17" t="s">
        <v>73</v>
      </c>
      <c r="E71" s="17" t="s">
        <v>74</v>
      </c>
      <c r="F71" s="4">
        <v>1140000</v>
      </c>
      <c r="G71" s="4">
        <v>569500</v>
      </c>
      <c r="H71" s="4">
        <v>4644321</v>
      </c>
      <c r="I71" s="4">
        <v>330000</v>
      </c>
      <c r="J71" s="1"/>
      <c r="K71" s="1">
        <f t="shared" si="5"/>
        <v>1709500</v>
      </c>
      <c r="L71" s="1">
        <f t="shared" si="6"/>
        <v>341900</v>
      </c>
      <c r="M71" s="1">
        <f t="shared" si="7"/>
        <v>136760</v>
      </c>
      <c r="N71" s="1">
        <v>1780000</v>
      </c>
      <c r="O71" s="1">
        <v>606400</v>
      </c>
      <c r="P71" s="8">
        <f>+N71+O71</f>
        <v>2386400</v>
      </c>
      <c r="Q71" s="28">
        <v>190900</v>
      </c>
      <c r="R71" s="45">
        <v>415500</v>
      </c>
      <c r="S71" s="52" t="s">
        <v>162</v>
      </c>
      <c r="T71" s="75" t="s">
        <v>172</v>
      </c>
      <c r="U71" s="79" t="s">
        <v>282</v>
      </c>
    </row>
    <row r="72" spans="1:21" ht="38.25">
      <c r="A72" s="3">
        <v>839345</v>
      </c>
      <c r="B72" s="17" t="s">
        <v>75</v>
      </c>
      <c r="C72" s="3">
        <v>6380698</v>
      </c>
      <c r="D72" s="17" t="s">
        <v>73</v>
      </c>
      <c r="E72" s="17" t="s">
        <v>76</v>
      </c>
      <c r="F72" s="4">
        <v>190000</v>
      </c>
      <c r="G72" s="4">
        <v>46644</v>
      </c>
      <c r="H72" s="4">
        <v>259214</v>
      </c>
      <c r="I72" s="4">
        <v>30000</v>
      </c>
      <c r="J72" s="1"/>
      <c r="K72" s="1">
        <f t="shared" si="5"/>
        <v>236644</v>
      </c>
      <c r="L72" s="1">
        <f t="shared" si="6"/>
        <v>47328.8</v>
      </c>
      <c r="M72" s="1">
        <f t="shared" si="7"/>
        <v>18931.52</v>
      </c>
      <c r="N72" s="1">
        <v>190000</v>
      </c>
      <c r="O72" s="1">
        <v>27900</v>
      </c>
      <c r="P72" s="8">
        <f t="shared" si="3"/>
        <v>217900</v>
      </c>
      <c r="Q72" s="28">
        <v>17400</v>
      </c>
      <c r="R72" s="45">
        <v>15000</v>
      </c>
      <c r="S72" s="52" t="s">
        <v>162</v>
      </c>
      <c r="T72" s="75" t="s">
        <v>170</v>
      </c>
      <c r="U72" s="79" t="s">
        <v>283</v>
      </c>
    </row>
    <row r="73" spans="1:21" ht="38.25" hidden="1">
      <c r="A73" s="3">
        <v>27668240</v>
      </c>
      <c r="B73" s="17" t="s">
        <v>77</v>
      </c>
      <c r="C73" s="3">
        <v>2703459</v>
      </c>
      <c r="D73" s="17" t="s">
        <v>73</v>
      </c>
      <c r="E73" s="17" t="s">
        <v>78</v>
      </c>
      <c r="F73" s="4">
        <v>0</v>
      </c>
      <c r="G73" s="4">
        <v>129960</v>
      </c>
      <c r="H73" s="4">
        <v>100000</v>
      </c>
      <c r="I73" s="4">
        <v>100000</v>
      </c>
      <c r="J73" s="1"/>
      <c r="K73" s="1">
        <f t="shared" si="5"/>
        <v>129960</v>
      </c>
      <c r="L73" s="1">
        <f t="shared" si="6"/>
        <v>25992</v>
      </c>
      <c r="M73" s="1">
        <f t="shared" si="7"/>
        <v>10396.800000000001</v>
      </c>
      <c r="N73" s="1">
        <v>0</v>
      </c>
      <c r="O73" s="1">
        <v>272400</v>
      </c>
      <c r="P73" s="8">
        <f t="shared" si="3"/>
        <v>272400</v>
      </c>
      <c r="Q73" s="28">
        <v>21800</v>
      </c>
      <c r="R73" s="45"/>
      <c r="S73" s="52" t="s">
        <v>162</v>
      </c>
      <c r="T73" s="75" t="s">
        <v>171</v>
      </c>
      <c r="U73" s="79" t="s">
        <v>245</v>
      </c>
    </row>
    <row r="74" spans="1:21" ht="38.25" hidden="1">
      <c r="A74" s="3">
        <v>44990260</v>
      </c>
      <c r="B74" s="17" t="s">
        <v>12</v>
      </c>
      <c r="C74" s="3">
        <v>4578503</v>
      </c>
      <c r="D74" s="17" t="s">
        <v>73</v>
      </c>
      <c r="E74" s="17" t="s">
        <v>79</v>
      </c>
      <c r="F74" s="4">
        <v>400000</v>
      </c>
      <c r="G74" s="4">
        <v>300000</v>
      </c>
      <c r="H74" s="4">
        <v>600000</v>
      </c>
      <c r="I74" s="4">
        <v>600000</v>
      </c>
      <c r="J74" s="1"/>
      <c r="K74" s="1">
        <f t="shared" si="5"/>
        <v>700000</v>
      </c>
      <c r="L74" s="1">
        <f t="shared" si="6"/>
        <v>140000</v>
      </c>
      <c r="M74" s="1">
        <f t="shared" si="7"/>
        <v>56000</v>
      </c>
      <c r="N74" s="1">
        <v>200000</v>
      </c>
      <c r="O74" s="1">
        <v>885000</v>
      </c>
      <c r="P74" s="8">
        <f t="shared" si="3"/>
        <v>1085000</v>
      </c>
      <c r="Q74" s="28">
        <f>0.08*P74</f>
        <v>86800</v>
      </c>
      <c r="R74" s="45"/>
      <c r="S74" s="52" t="s">
        <v>162</v>
      </c>
      <c r="T74" s="75" t="s">
        <v>170</v>
      </c>
      <c r="U74" s="79" t="s">
        <v>245</v>
      </c>
    </row>
    <row r="75" spans="1:21" ht="38.25" hidden="1">
      <c r="A75" s="3">
        <v>44990260</v>
      </c>
      <c r="B75" s="17" t="s">
        <v>12</v>
      </c>
      <c r="C75" s="3">
        <v>7981302</v>
      </c>
      <c r="D75" s="17" t="s">
        <v>73</v>
      </c>
      <c r="E75" s="17" t="s">
        <v>80</v>
      </c>
      <c r="F75" s="4">
        <v>400000</v>
      </c>
      <c r="G75" s="4">
        <v>300000</v>
      </c>
      <c r="H75" s="4">
        <v>914000</v>
      </c>
      <c r="I75" s="4">
        <v>466000</v>
      </c>
      <c r="J75" s="1"/>
      <c r="K75" s="1">
        <f t="shared" si="5"/>
        <v>700000</v>
      </c>
      <c r="L75" s="1">
        <f t="shared" si="6"/>
        <v>140000</v>
      </c>
      <c r="M75" s="1">
        <f t="shared" si="7"/>
        <v>56000</v>
      </c>
      <c r="N75" s="1">
        <v>200000</v>
      </c>
      <c r="O75" s="1">
        <v>990000</v>
      </c>
      <c r="P75" s="8">
        <f t="shared" si="3"/>
        <v>1190000</v>
      </c>
      <c r="Q75" s="28">
        <f>0.08*P75</f>
        <v>95200</v>
      </c>
      <c r="R75" s="45"/>
      <c r="S75" s="52" t="s">
        <v>162</v>
      </c>
      <c r="T75" s="75" t="s">
        <v>170</v>
      </c>
      <c r="U75" s="79" t="s">
        <v>245</v>
      </c>
    </row>
    <row r="76" spans="1:21" ht="25.5" hidden="1">
      <c r="A76" s="3">
        <v>44990260</v>
      </c>
      <c r="B76" s="17" t="s">
        <v>12</v>
      </c>
      <c r="C76" s="3">
        <v>8756952</v>
      </c>
      <c r="D76" s="17" t="s">
        <v>73</v>
      </c>
      <c r="E76" s="17" t="s">
        <v>81</v>
      </c>
      <c r="F76" s="4">
        <v>400000</v>
      </c>
      <c r="G76" s="4">
        <v>300000</v>
      </c>
      <c r="H76" s="4">
        <v>611000</v>
      </c>
      <c r="I76" s="4">
        <v>364000</v>
      </c>
      <c r="J76" s="1"/>
      <c r="K76" s="1">
        <f t="shared" si="5"/>
        <v>700000</v>
      </c>
      <c r="L76" s="1">
        <f t="shared" si="6"/>
        <v>140000</v>
      </c>
      <c r="M76" s="1">
        <f t="shared" si="7"/>
        <v>56000</v>
      </c>
      <c r="N76" s="1">
        <v>200000</v>
      </c>
      <c r="O76" s="1">
        <v>1134000</v>
      </c>
      <c r="P76" s="8">
        <f t="shared" si="3"/>
        <v>1334000</v>
      </c>
      <c r="Q76" s="28">
        <v>106700</v>
      </c>
      <c r="R76" s="45"/>
      <c r="S76" s="52" t="s">
        <v>162</v>
      </c>
      <c r="T76" s="75" t="s">
        <v>170</v>
      </c>
      <c r="U76" s="79" t="s">
        <v>245</v>
      </c>
    </row>
    <row r="77" spans="1:21" ht="25.5" hidden="1">
      <c r="A77" s="3">
        <v>394190</v>
      </c>
      <c r="B77" s="17" t="s">
        <v>16</v>
      </c>
      <c r="C77" s="3">
        <v>7526673</v>
      </c>
      <c r="D77" s="17" t="s">
        <v>73</v>
      </c>
      <c r="E77" s="17" t="s">
        <v>82</v>
      </c>
      <c r="F77" s="4">
        <v>160000</v>
      </c>
      <c r="G77" s="4">
        <v>10500</v>
      </c>
      <c r="H77" s="4">
        <v>186000</v>
      </c>
      <c r="I77" s="4">
        <v>30000</v>
      </c>
      <c r="J77" s="1"/>
      <c r="K77" s="1">
        <f t="shared" si="5"/>
        <v>170500</v>
      </c>
      <c r="L77" s="1">
        <f t="shared" si="6"/>
        <v>34100</v>
      </c>
      <c r="M77" s="1">
        <f t="shared" si="7"/>
        <v>13640</v>
      </c>
      <c r="N77" s="1">
        <v>160000</v>
      </c>
      <c r="O77" s="1">
        <v>13600</v>
      </c>
      <c r="P77" s="8">
        <f t="shared" si="3"/>
        <v>173600</v>
      </c>
      <c r="Q77" s="28">
        <v>13900</v>
      </c>
      <c r="R77" s="45"/>
      <c r="S77" s="52" t="s">
        <v>162</v>
      </c>
      <c r="T77" s="75" t="s">
        <v>170</v>
      </c>
      <c r="U77" s="79" t="s">
        <v>245</v>
      </c>
    </row>
    <row r="78" spans="1:21" ht="18.75" customHeight="1" hidden="1" thickBot="1">
      <c r="A78" s="3">
        <v>15060233</v>
      </c>
      <c r="B78" s="17" t="s">
        <v>4</v>
      </c>
      <c r="C78" s="3">
        <v>6314482</v>
      </c>
      <c r="D78" s="17" t="s">
        <v>73</v>
      </c>
      <c r="E78" s="17" t="s">
        <v>83</v>
      </c>
      <c r="F78" s="4">
        <v>400000</v>
      </c>
      <c r="G78" s="4">
        <v>300000</v>
      </c>
      <c r="H78" s="4">
        <v>772700</v>
      </c>
      <c r="I78" s="4">
        <v>239000</v>
      </c>
      <c r="J78" s="1"/>
      <c r="K78" s="1">
        <f t="shared" si="5"/>
        <v>700000</v>
      </c>
      <c r="L78" s="1">
        <f t="shared" si="6"/>
        <v>140000</v>
      </c>
      <c r="M78" s="1">
        <f t="shared" si="7"/>
        <v>56000</v>
      </c>
      <c r="N78" s="1">
        <v>200000</v>
      </c>
      <c r="O78" s="1">
        <v>536000</v>
      </c>
      <c r="P78" s="8">
        <f t="shared" si="3"/>
        <v>736000</v>
      </c>
      <c r="Q78" s="28">
        <v>58900</v>
      </c>
      <c r="R78" s="45"/>
      <c r="S78" s="52" t="s">
        <v>162</v>
      </c>
      <c r="T78" s="75" t="s">
        <v>170</v>
      </c>
      <c r="U78" s="79" t="s">
        <v>245</v>
      </c>
    </row>
    <row r="79" spans="1:21" ht="38.25" hidden="1">
      <c r="A79" s="3">
        <v>47224541</v>
      </c>
      <c r="B79" s="17" t="s">
        <v>67</v>
      </c>
      <c r="C79" s="3">
        <v>6500388</v>
      </c>
      <c r="D79" s="17" t="s">
        <v>73</v>
      </c>
      <c r="E79" s="17" t="s">
        <v>84</v>
      </c>
      <c r="F79" s="4">
        <v>103000</v>
      </c>
      <c r="G79" s="4">
        <v>450000</v>
      </c>
      <c r="H79" s="4">
        <v>743156</v>
      </c>
      <c r="I79" s="4">
        <v>265000</v>
      </c>
      <c r="J79" s="1"/>
      <c r="K79" s="1">
        <f t="shared" si="5"/>
        <v>553000</v>
      </c>
      <c r="L79" s="1">
        <f t="shared" si="6"/>
        <v>110600</v>
      </c>
      <c r="M79" s="1">
        <f t="shared" si="7"/>
        <v>44240</v>
      </c>
      <c r="N79" s="1">
        <v>200000</v>
      </c>
      <c r="O79" s="1">
        <v>870000</v>
      </c>
      <c r="P79" s="8">
        <f t="shared" si="3"/>
        <v>1070000</v>
      </c>
      <c r="Q79" s="28">
        <f>0.08*P79</f>
        <v>85600</v>
      </c>
      <c r="R79" s="45"/>
      <c r="S79" s="52" t="s">
        <v>162</v>
      </c>
      <c r="T79" s="75" t="s">
        <v>170</v>
      </c>
      <c r="U79" s="79" t="s">
        <v>245</v>
      </c>
    </row>
    <row r="80" spans="1:21" ht="38.25">
      <c r="A80" s="50">
        <v>70188467</v>
      </c>
      <c r="B80" s="17" t="s">
        <v>229</v>
      </c>
      <c r="C80" s="3"/>
      <c r="D80" s="17" t="s">
        <v>73</v>
      </c>
      <c r="E80" s="17" t="s">
        <v>229</v>
      </c>
      <c r="F80" s="4"/>
      <c r="G80" s="4"/>
      <c r="H80" s="4"/>
      <c r="I80" s="4"/>
      <c r="J80" s="1"/>
      <c r="K80" s="1"/>
      <c r="L80" s="1"/>
      <c r="M80" s="1"/>
      <c r="N80" s="1">
        <v>100000</v>
      </c>
      <c r="O80" s="1">
        <v>20600</v>
      </c>
      <c r="P80" s="8">
        <f t="shared" si="3"/>
        <v>120600</v>
      </c>
      <c r="Q80" s="28">
        <v>0</v>
      </c>
      <c r="R80" s="45">
        <v>20000</v>
      </c>
      <c r="S80" s="52" t="s">
        <v>162</v>
      </c>
      <c r="T80" s="75" t="s">
        <v>233</v>
      </c>
      <c r="U80" s="79" t="s">
        <v>284</v>
      </c>
    </row>
    <row r="81" spans="1:21" ht="25.5" hidden="1">
      <c r="A81" s="3">
        <v>44990260</v>
      </c>
      <c r="B81" s="17" t="s">
        <v>12</v>
      </c>
      <c r="C81" s="3">
        <v>5595277</v>
      </c>
      <c r="D81" s="17" t="s">
        <v>85</v>
      </c>
      <c r="E81" s="17" t="s">
        <v>86</v>
      </c>
      <c r="F81" s="4">
        <v>1331000</v>
      </c>
      <c r="G81" s="4">
        <v>170000</v>
      </c>
      <c r="H81" s="4">
        <v>1540000</v>
      </c>
      <c r="I81" s="4">
        <v>299000</v>
      </c>
      <c r="J81" s="1"/>
      <c r="K81" s="1">
        <f t="shared" si="5"/>
        <v>1501000</v>
      </c>
      <c r="L81" s="1">
        <f t="shared" si="6"/>
        <v>300200</v>
      </c>
      <c r="M81" s="1">
        <f t="shared" si="7"/>
        <v>120080</v>
      </c>
      <c r="N81" s="1">
        <v>1500000</v>
      </c>
      <c r="O81" s="1">
        <v>120000</v>
      </c>
      <c r="P81" s="8">
        <f aca="true" t="shared" si="8" ref="P81:P138">+N81+O81</f>
        <v>1620000</v>
      </c>
      <c r="Q81" s="28">
        <f>0.08*P81</f>
        <v>129600</v>
      </c>
      <c r="R81" s="45"/>
      <c r="S81" s="52" t="s">
        <v>156</v>
      </c>
      <c r="T81" s="75" t="s">
        <v>170</v>
      </c>
      <c r="U81" s="79" t="s">
        <v>245</v>
      </c>
    </row>
    <row r="82" spans="1:21" ht="25.5" hidden="1">
      <c r="A82" s="3">
        <v>44990260</v>
      </c>
      <c r="B82" s="17" t="s">
        <v>12</v>
      </c>
      <c r="C82" s="3">
        <v>5595277</v>
      </c>
      <c r="D82" s="17" t="s">
        <v>85</v>
      </c>
      <c r="E82" s="38" t="s">
        <v>208</v>
      </c>
      <c r="F82" s="4">
        <v>1331000</v>
      </c>
      <c r="G82" s="4">
        <v>170000</v>
      </c>
      <c r="H82" s="4">
        <v>0</v>
      </c>
      <c r="I82" s="4">
        <v>0</v>
      </c>
      <c r="J82" s="1"/>
      <c r="K82" s="1">
        <v>0</v>
      </c>
      <c r="L82" s="1">
        <f t="shared" si="6"/>
        <v>0</v>
      </c>
      <c r="M82" s="1">
        <f t="shared" si="7"/>
        <v>0</v>
      </c>
      <c r="N82" s="1">
        <v>600000</v>
      </c>
      <c r="O82" s="1">
        <v>100000</v>
      </c>
      <c r="P82" s="8">
        <f>+N82+O82</f>
        <v>700000</v>
      </c>
      <c r="Q82" s="28">
        <f>0.08*P82</f>
        <v>56000</v>
      </c>
      <c r="R82" s="45"/>
      <c r="S82" s="52" t="s">
        <v>156</v>
      </c>
      <c r="T82" s="75" t="s">
        <v>170</v>
      </c>
      <c r="U82" s="79" t="s">
        <v>245</v>
      </c>
    </row>
    <row r="83" spans="1:21" ht="25.5">
      <c r="A83" s="3">
        <v>44990260</v>
      </c>
      <c r="B83" s="17" t="s">
        <v>12</v>
      </c>
      <c r="C83" s="3">
        <v>5595277</v>
      </c>
      <c r="D83" s="17" t="s">
        <v>85</v>
      </c>
      <c r="E83" s="46" t="s">
        <v>208</v>
      </c>
      <c r="F83" s="4">
        <v>1331000</v>
      </c>
      <c r="G83" s="4">
        <v>170000</v>
      </c>
      <c r="H83" s="4">
        <v>1540000</v>
      </c>
      <c r="I83" s="4">
        <v>299000</v>
      </c>
      <c r="J83" s="1"/>
      <c r="K83" s="1">
        <f>F83+G83</f>
        <v>1501000</v>
      </c>
      <c r="L83" s="1">
        <f t="shared" si="6"/>
        <v>300200</v>
      </c>
      <c r="M83" s="1">
        <f t="shared" si="7"/>
        <v>120080</v>
      </c>
      <c r="N83" s="1">
        <v>600000</v>
      </c>
      <c r="O83" s="1">
        <v>100000</v>
      </c>
      <c r="P83" s="8">
        <f>+N83+O83</f>
        <v>700000</v>
      </c>
      <c r="Q83" s="28">
        <v>0</v>
      </c>
      <c r="R83" s="45">
        <v>200000</v>
      </c>
      <c r="S83" s="52" t="s">
        <v>156</v>
      </c>
      <c r="T83" s="75" t="s">
        <v>170</v>
      </c>
      <c r="U83" s="79" t="s">
        <v>285</v>
      </c>
    </row>
    <row r="84" spans="1:21" ht="12.75">
      <c r="A84" s="3">
        <v>47224444</v>
      </c>
      <c r="B84" s="17" t="s">
        <v>44</v>
      </c>
      <c r="C84" s="3">
        <v>5310191</v>
      </c>
      <c r="D84" s="17" t="s">
        <v>85</v>
      </c>
      <c r="E84" s="17" t="s">
        <v>87</v>
      </c>
      <c r="F84" s="4">
        <v>100000</v>
      </c>
      <c r="G84" s="4">
        <v>61000</v>
      </c>
      <c r="H84" s="4">
        <v>292000</v>
      </c>
      <c r="I84" s="4">
        <v>80000</v>
      </c>
      <c r="J84" s="1"/>
      <c r="K84" s="1">
        <f t="shared" si="5"/>
        <v>161000</v>
      </c>
      <c r="L84" s="1">
        <f t="shared" si="6"/>
        <v>32200</v>
      </c>
      <c r="M84" s="1">
        <f t="shared" si="7"/>
        <v>12880</v>
      </c>
      <c r="N84" s="1">
        <v>100000</v>
      </c>
      <c r="O84" s="1">
        <v>64200</v>
      </c>
      <c r="P84" s="8">
        <f t="shared" si="8"/>
        <v>164200</v>
      </c>
      <c r="Q84" s="28">
        <v>13100</v>
      </c>
      <c r="R84" s="45">
        <v>51000</v>
      </c>
      <c r="S84" s="52" t="s">
        <v>156</v>
      </c>
      <c r="T84" s="75" t="s">
        <v>170</v>
      </c>
      <c r="U84" s="79" t="s">
        <v>286</v>
      </c>
    </row>
    <row r="85" spans="1:21" ht="21" customHeight="1" hidden="1" thickBot="1">
      <c r="A85" s="3">
        <v>15060306</v>
      </c>
      <c r="B85" s="17" t="s">
        <v>17</v>
      </c>
      <c r="C85" s="3">
        <v>6019022</v>
      </c>
      <c r="D85" s="17" t="s">
        <v>85</v>
      </c>
      <c r="E85" s="17" t="s">
        <v>88</v>
      </c>
      <c r="F85" s="4">
        <v>100000</v>
      </c>
      <c r="G85" s="4">
        <v>101000</v>
      </c>
      <c r="H85" s="4">
        <v>260000</v>
      </c>
      <c r="I85" s="4">
        <v>120000</v>
      </c>
      <c r="J85" s="1"/>
      <c r="K85" s="1">
        <f t="shared" si="5"/>
        <v>201000</v>
      </c>
      <c r="L85" s="1">
        <f t="shared" si="6"/>
        <v>40200</v>
      </c>
      <c r="M85" s="1">
        <f t="shared" si="7"/>
        <v>16080</v>
      </c>
      <c r="N85" s="1">
        <v>260000</v>
      </c>
      <c r="O85" s="1">
        <v>66800</v>
      </c>
      <c r="P85" s="8">
        <f t="shared" si="8"/>
        <v>326800</v>
      </c>
      <c r="Q85" s="28">
        <v>26100</v>
      </c>
      <c r="R85" s="45"/>
      <c r="S85" s="52" t="s">
        <v>156</v>
      </c>
      <c r="T85" s="75" t="s">
        <v>172</v>
      </c>
      <c r="U85" s="79" t="s">
        <v>245</v>
      </c>
    </row>
    <row r="86" spans="1:21" ht="38.25" hidden="1">
      <c r="A86" s="3">
        <v>15060233</v>
      </c>
      <c r="B86" s="17" t="s">
        <v>4</v>
      </c>
      <c r="C86" s="3">
        <v>6254782</v>
      </c>
      <c r="D86" s="17" t="s">
        <v>85</v>
      </c>
      <c r="E86" s="17" t="s">
        <v>89</v>
      </c>
      <c r="F86" s="4">
        <v>976000</v>
      </c>
      <c r="G86" s="4">
        <v>120000</v>
      </c>
      <c r="H86" s="4">
        <v>1327000</v>
      </c>
      <c r="I86" s="4">
        <v>120000</v>
      </c>
      <c r="J86" s="1"/>
      <c r="K86" s="1">
        <f t="shared" si="5"/>
        <v>1096000</v>
      </c>
      <c r="L86" s="1">
        <f t="shared" si="6"/>
        <v>219200</v>
      </c>
      <c r="M86" s="1">
        <f t="shared" si="7"/>
        <v>87680</v>
      </c>
      <c r="N86" s="1">
        <v>1076000</v>
      </c>
      <c r="O86" s="1">
        <v>87700</v>
      </c>
      <c r="P86" s="8">
        <f t="shared" si="8"/>
        <v>1163700</v>
      </c>
      <c r="Q86" s="28">
        <v>93100</v>
      </c>
      <c r="R86" s="45"/>
      <c r="S86" s="52" t="s">
        <v>156</v>
      </c>
      <c r="T86" s="75" t="s">
        <v>170</v>
      </c>
      <c r="U86" s="79" t="s">
        <v>245</v>
      </c>
    </row>
    <row r="87" spans="1:21" ht="17.25" customHeight="1">
      <c r="A87" s="3">
        <v>47224541</v>
      </c>
      <c r="B87" s="17" t="s">
        <v>67</v>
      </c>
      <c r="C87" s="3">
        <v>4632272</v>
      </c>
      <c r="D87" s="17" t="s">
        <v>85</v>
      </c>
      <c r="E87" s="17" t="s">
        <v>90</v>
      </c>
      <c r="F87" s="4">
        <v>623000</v>
      </c>
      <c r="G87" s="4">
        <v>298000</v>
      </c>
      <c r="H87" s="4">
        <v>1002200</v>
      </c>
      <c r="I87" s="4">
        <v>300000</v>
      </c>
      <c r="J87" s="1"/>
      <c r="K87" s="1">
        <f t="shared" si="5"/>
        <v>921000</v>
      </c>
      <c r="L87" s="1">
        <f t="shared" si="6"/>
        <v>184200</v>
      </c>
      <c r="M87" s="1">
        <f t="shared" si="7"/>
        <v>73680</v>
      </c>
      <c r="N87" s="1">
        <v>866000</v>
      </c>
      <c r="O87" s="1">
        <v>82300</v>
      </c>
      <c r="P87" s="8">
        <f t="shared" si="8"/>
        <v>948300</v>
      </c>
      <c r="Q87" s="28">
        <v>75900</v>
      </c>
      <c r="R87" s="45">
        <v>6400</v>
      </c>
      <c r="S87" s="52" t="s">
        <v>156</v>
      </c>
      <c r="T87" s="75" t="s">
        <v>170</v>
      </c>
      <c r="U87" s="79" t="s">
        <v>287</v>
      </c>
    </row>
    <row r="88" spans="1:21" ht="25.5">
      <c r="A88" s="3">
        <v>45659028</v>
      </c>
      <c r="B88" s="17" t="s">
        <v>47</v>
      </c>
      <c r="C88" s="3">
        <v>5078660</v>
      </c>
      <c r="D88" s="17" t="s">
        <v>85</v>
      </c>
      <c r="E88" s="17" t="s">
        <v>87</v>
      </c>
      <c r="F88" s="4">
        <v>516000</v>
      </c>
      <c r="G88" s="4">
        <v>384000</v>
      </c>
      <c r="H88" s="4">
        <v>720096</v>
      </c>
      <c r="I88" s="4">
        <v>385000</v>
      </c>
      <c r="J88" s="1"/>
      <c r="K88" s="1">
        <f t="shared" si="5"/>
        <v>900000</v>
      </c>
      <c r="L88" s="1">
        <f t="shared" si="6"/>
        <v>180000</v>
      </c>
      <c r="M88" s="1">
        <f t="shared" si="7"/>
        <v>72000</v>
      </c>
      <c r="N88" s="1">
        <v>516000</v>
      </c>
      <c r="O88" s="1">
        <v>402000</v>
      </c>
      <c r="P88" s="8">
        <f t="shared" si="8"/>
        <v>918000</v>
      </c>
      <c r="Q88" s="28">
        <v>73400</v>
      </c>
      <c r="R88" s="45">
        <v>328600</v>
      </c>
      <c r="S88" s="52" t="s">
        <v>156</v>
      </c>
      <c r="T88" s="75" t="s">
        <v>172</v>
      </c>
      <c r="U88" s="79" t="s">
        <v>288</v>
      </c>
    </row>
    <row r="89" spans="1:21" ht="12.75" hidden="1">
      <c r="A89" s="3">
        <v>26304856</v>
      </c>
      <c r="B89" s="17" t="s">
        <v>6</v>
      </c>
      <c r="C89" s="3">
        <v>6379403</v>
      </c>
      <c r="D89" s="17" t="s">
        <v>85</v>
      </c>
      <c r="E89" s="17" t="s">
        <v>87</v>
      </c>
      <c r="F89" s="4">
        <v>85000</v>
      </c>
      <c r="G89" s="4">
        <v>48000</v>
      </c>
      <c r="H89" s="4">
        <v>328000</v>
      </c>
      <c r="I89" s="4">
        <v>70000</v>
      </c>
      <c r="J89" s="1"/>
      <c r="K89" s="1">
        <f t="shared" si="5"/>
        <v>133000</v>
      </c>
      <c r="L89" s="1">
        <f t="shared" si="6"/>
        <v>26600</v>
      </c>
      <c r="M89" s="1">
        <f t="shared" si="7"/>
        <v>10640</v>
      </c>
      <c r="N89" s="1">
        <v>85000</v>
      </c>
      <c r="O89" s="1">
        <v>50600</v>
      </c>
      <c r="P89" s="8">
        <f t="shared" si="8"/>
        <v>135600</v>
      </c>
      <c r="Q89" s="28">
        <v>0</v>
      </c>
      <c r="R89" s="45"/>
      <c r="S89" s="52" t="s">
        <v>156</v>
      </c>
      <c r="T89" s="75" t="s">
        <v>171</v>
      </c>
      <c r="U89" s="79" t="s">
        <v>245</v>
      </c>
    </row>
    <row r="90" spans="1:21" ht="21.75" customHeight="1">
      <c r="A90" s="3">
        <v>62797549</v>
      </c>
      <c r="B90" s="17" t="s">
        <v>91</v>
      </c>
      <c r="C90" s="3">
        <v>4753623</v>
      </c>
      <c r="D90" s="17" t="s">
        <v>85</v>
      </c>
      <c r="E90" s="17" t="s">
        <v>87</v>
      </c>
      <c r="F90" s="4">
        <v>750000</v>
      </c>
      <c r="G90" s="4">
        <v>172000</v>
      </c>
      <c r="H90" s="4">
        <v>1488217</v>
      </c>
      <c r="I90" s="4">
        <v>200000</v>
      </c>
      <c r="J90" s="1"/>
      <c r="K90" s="1">
        <f t="shared" si="5"/>
        <v>922000</v>
      </c>
      <c r="L90" s="1">
        <f t="shared" si="6"/>
        <v>184400</v>
      </c>
      <c r="M90" s="1">
        <f t="shared" si="7"/>
        <v>73760</v>
      </c>
      <c r="N90" s="1">
        <v>1009000</v>
      </c>
      <c r="O90" s="1">
        <v>93600</v>
      </c>
      <c r="P90" s="8">
        <f t="shared" si="8"/>
        <v>1102600</v>
      </c>
      <c r="Q90" s="28">
        <v>88200</v>
      </c>
      <c r="R90" s="45">
        <v>5400</v>
      </c>
      <c r="S90" s="52" t="s">
        <v>156</v>
      </c>
      <c r="T90" s="75" t="s">
        <v>172</v>
      </c>
      <c r="U90" s="79" t="s">
        <v>289</v>
      </c>
    </row>
    <row r="91" spans="1:21" ht="38.25" hidden="1">
      <c r="A91" s="3">
        <v>26304856</v>
      </c>
      <c r="B91" s="17" t="s">
        <v>6</v>
      </c>
      <c r="C91" s="3">
        <v>7481318</v>
      </c>
      <c r="D91" s="17" t="s">
        <v>92</v>
      </c>
      <c r="E91" s="17" t="s">
        <v>93</v>
      </c>
      <c r="F91" s="4">
        <v>43000</v>
      </c>
      <c r="G91" s="4">
        <v>80300</v>
      </c>
      <c r="H91" s="4">
        <v>273000</v>
      </c>
      <c r="I91" s="4">
        <v>80000</v>
      </c>
      <c r="J91" s="1"/>
      <c r="K91" s="1">
        <f t="shared" si="5"/>
        <v>123300</v>
      </c>
      <c r="L91" s="1">
        <f t="shared" si="6"/>
        <v>24660</v>
      </c>
      <c r="M91" s="1">
        <f t="shared" si="7"/>
        <v>9864</v>
      </c>
      <c r="N91" s="1">
        <v>43000</v>
      </c>
      <c r="O91" s="1">
        <v>82700</v>
      </c>
      <c r="P91" s="8">
        <f t="shared" si="8"/>
        <v>125700</v>
      </c>
      <c r="Q91" s="28">
        <v>0</v>
      </c>
      <c r="R91" s="45"/>
      <c r="S91" s="52" t="s">
        <v>163</v>
      </c>
      <c r="T91" s="75" t="s">
        <v>171</v>
      </c>
      <c r="U91" s="79" t="s">
        <v>245</v>
      </c>
    </row>
    <row r="92" spans="1:21" ht="38.25" hidden="1">
      <c r="A92" s="3">
        <v>26908042</v>
      </c>
      <c r="B92" s="17" t="s">
        <v>71</v>
      </c>
      <c r="C92" s="3">
        <v>9078213</v>
      </c>
      <c r="D92" s="17" t="s">
        <v>92</v>
      </c>
      <c r="E92" s="17" t="s">
        <v>92</v>
      </c>
      <c r="F92" s="4">
        <v>105000</v>
      </c>
      <c r="G92" s="4">
        <v>7200</v>
      </c>
      <c r="H92" s="4">
        <v>201400</v>
      </c>
      <c r="I92" s="4">
        <v>15000</v>
      </c>
      <c r="J92" s="1"/>
      <c r="K92" s="1">
        <f t="shared" si="5"/>
        <v>112200</v>
      </c>
      <c r="L92" s="1">
        <f t="shared" si="6"/>
        <v>22440</v>
      </c>
      <c r="M92" s="1">
        <f t="shared" si="7"/>
        <v>8976</v>
      </c>
      <c r="N92" s="1">
        <v>105000</v>
      </c>
      <c r="O92" s="1">
        <v>8900</v>
      </c>
      <c r="P92" s="8">
        <f t="shared" si="8"/>
        <v>113900</v>
      </c>
      <c r="Q92" s="28">
        <v>9100</v>
      </c>
      <c r="R92" s="45"/>
      <c r="S92" s="52" t="s">
        <v>163</v>
      </c>
      <c r="T92" s="75" t="s">
        <v>171</v>
      </c>
      <c r="U92" s="79" t="s">
        <v>245</v>
      </c>
    </row>
    <row r="93" spans="1:21" ht="18" customHeight="1" hidden="1" thickBot="1">
      <c r="A93" s="3">
        <v>44990260</v>
      </c>
      <c r="B93" s="17" t="s">
        <v>12</v>
      </c>
      <c r="C93" s="3">
        <v>9920262</v>
      </c>
      <c r="D93" s="17" t="s">
        <v>94</v>
      </c>
      <c r="E93" s="17" t="s">
        <v>95</v>
      </c>
      <c r="F93" s="4">
        <v>801000</v>
      </c>
      <c r="G93" s="4">
        <v>30600</v>
      </c>
      <c r="H93" s="4">
        <v>920000</v>
      </c>
      <c r="I93" s="4">
        <v>150000</v>
      </c>
      <c r="J93" s="1"/>
      <c r="K93" s="1">
        <f t="shared" si="5"/>
        <v>831600</v>
      </c>
      <c r="L93" s="1">
        <f t="shared" si="6"/>
        <v>166320</v>
      </c>
      <c r="M93" s="1">
        <f t="shared" si="7"/>
        <v>66528</v>
      </c>
      <c r="N93" s="1">
        <v>801000</v>
      </c>
      <c r="O93" s="1">
        <v>66500</v>
      </c>
      <c r="P93" s="8">
        <f t="shared" si="8"/>
        <v>867500</v>
      </c>
      <c r="Q93" s="28">
        <f>0.08*P93</f>
        <v>69400</v>
      </c>
      <c r="R93" s="45"/>
      <c r="S93" s="52" t="s">
        <v>164</v>
      </c>
      <c r="T93" s="75" t="s">
        <v>170</v>
      </c>
      <c r="U93" s="79" t="s">
        <v>245</v>
      </c>
    </row>
    <row r="94" spans="1:21" ht="38.25">
      <c r="A94" s="3">
        <v>15060233</v>
      </c>
      <c r="B94" s="17" t="s">
        <v>4</v>
      </c>
      <c r="C94" s="3">
        <v>8307350</v>
      </c>
      <c r="D94" s="17" t="s">
        <v>94</v>
      </c>
      <c r="E94" s="17" t="s">
        <v>96</v>
      </c>
      <c r="F94" s="4">
        <v>1100000</v>
      </c>
      <c r="G94" s="4">
        <v>81600</v>
      </c>
      <c r="H94" s="4">
        <v>1330500</v>
      </c>
      <c r="I94" s="4">
        <v>88426</v>
      </c>
      <c r="J94" s="1"/>
      <c r="K94" s="1">
        <f t="shared" si="5"/>
        <v>1181600</v>
      </c>
      <c r="L94" s="1">
        <f t="shared" si="6"/>
        <v>236320</v>
      </c>
      <c r="M94" s="1">
        <f t="shared" si="7"/>
        <v>94528</v>
      </c>
      <c r="N94" s="1">
        <v>1100000</v>
      </c>
      <c r="O94" s="1">
        <v>105200</v>
      </c>
      <c r="P94" s="8">
        <f t="shared" si="8"/>
        <v>1205200</v>
      </c>
      <c r="Q94" s="28">
        <v>96400</v>
      </c>
      <c r="R94" s="45">
        <v>8800</v>
      </c>
      <c r="S94" s="52" t="s">
        <v>164</v>
      </c>
      <c r="T94" s="75" t="s">
        <v>170</v>
      </c>
      <c r="U94" s="79" t="s">
        <v>290</v>
      </c>
    </row>
    <row r="95" spans="1:21" ht="25.5" hidden="1">
      <c r="A95" s="3">
        <v>45659028</v>
      </c>
      <c r="B95" s="17" t="s">
        <v>47</v>
      </c>
      <c r="C95" s="3">
        <v>8414368</v>
      </c>
      <c r="D95" s="17" t="s">
        <v>94</v>
      </c>
      <c r="E95" s="17" t="s">
        <v>97</v>
      </c>
      <c r="F95" s="4">
        <v>510000</v>
      </c>
      <c r="G95" s="4">
        <v>19500</v>
      </c>
      <c r="H95" s="4">
        <v>594746</v>
      </c>
      <c r="I95" s="4">
        <v>20000</v>
      </c>
      <c r="J95" s="1"/>
      <c r="K95" s="1">
        <f t="shared" si="5"/>
        <v>529500</v>
      </c>
      <c r="L95" s="1">
        <f t="shared" si="6"/>
        <v>105900</v>
      </c>
      <c r="M95" s="1">
        <f t="shared" si="7"/>
        <v>42360</v>
      </c>
      <c r="N95" s="1">
        <v>546000</v>
      </c>
      <c r="O95" s="1">
        <v>30800</v>
      </c>
      <c r="P95" s="8">
        <f t="shared" si="8"/>
        <v>576800</v>
      </c>
      <c r="Q95" s="28">
        <v>46100</v>
      </c>
      <c r="R95" s="45"/>
      <c r="S95" s="52" t="s">
        <v>164</v>
      </c>
      <c r="T95" s="75" t="s">
        <v>172</v>
      </c>
      <c r="U95" s="79" t="s">
        <v>245</v>
      </c>
    </row>
    <row r="96" spans="1:21" ht="25.5">
      <c r="A96" s="3">
        <v>75094924</v>
      </c>
      <c r="B96" s="17" t="s">
        <v>98</v>
      </c>
      <c r="C96" s="3">
        <v>4123958</v>
      </c>
      <c r="D96" s="17" t="s">
        <v>94</v>
      </c>
      <c r="E96" s="17" t="s">
        <v>98</v>
      </c>
      <c r="F96" s="4">
        <v>2389400</v>
      </c>
      <c r="G96" s="4">
        <v>245500</v>
      </c>
      <c r="H96" s="4">
        <v>554000</v>
      </c>
      <c r="I96" s="4">
        <v>260000</v>
      </c>
      <c r="J96" s="1"/>
      <c r="K96" s="1">
        <f t="shared" si="5"/>
        <v>2634900</v>
      </c>
      <c r="L96" s="1">
        <f t="shared" si="6"/>
        <v>526980</v>
      </c>
      <c r="M96" s="1">
        <f t="shared" si="7"/>
        <v>210792</v>
      </c>
      <c r="N96" s="1">
        <v>447000</v>
      </c>
      <c r="O96" s="1">
        <v>317800</v>
      </c>
      <c r="P96" s="8">
        <f t="shared" si="8"/>
        <v>764800</v>
      </c>
      <c r="Q96" s="28">
        <v>61200</v>
      </c>
      <c r="R96" s="45">
        <v>376600</v>
      </c>
      <c r="S96" s="52" t="s">
        <v>164</v>
      </c>
      <c r="T96" s="75" t="s">
        <v>172</v>
      </c>
      <c r="U96" s="79" t="s">
        <v>291</v>
      </c>
    </row>
    <row r="97" spans="1:21" ht="38.25">
      <c r="A97" s="3">
        <v>75094975</v>
      </c>
      <c r="B97" s="17" t="s">
        <v>99</v>
      </c>
      <c r="C97" s="3">
        <v>5585320</v>
      </c>
      <c r="D97" s="17" t="s">
        <v>94</v>
      </c>
      <c r="E97" s="17" t="s">
        <v>99</v>
      </c>
      <c r="F97" s="4">
        <v>1418000</v>
      </c>
      <c r="G97" s="4">
        <v>229100</v>
      </c>
      <c r="H97" s="4">
        <v>323010</v>
      </c>
      <c r="I97" s="4">
        <v>50000</v>
      </c>
      <c r="J97" s="1"/>
      <c r="K97" s="1">
        <f t="shared" si="5"/>
        <v>1647100</v>
      </c>
      <c r="L97" s="1">
        <f t="shared" si="6"/>
        <v>329420</v>
      </c>
      <c r="M97" s="1">
        <f t="shared" si="7"/>
        <v>131768</v>
      </c>
      <c r="N97" s="1">
        <v>208000</v>
      </c>
      <c r="O97" s="1">
        <v>64400</v>
      </c>
      <c r="P97" s="8">
        <f t="shared" si="8"/>
        <v>272400</v>
      </c>
      <c r="Q97" s="28">
        <v>21800</v>
      </c>
      <c r="R97" s="45">
        <v>242600</v>
      </c>
      <c r="S97" s="52" t="s">
        <v>164</v>
      </c>
      <c r="T97" s="75" t="s">
        <v>172</v>
      </c>
      <c r="U97" s="79" t="s">
        <v>292</v>
      </c>
    </row>
    <row r="98" spans="1:23" s="33" customFormat="1" ht="51">
      <c r="A98" s="48">
        <v>44990260</v>
      </c>
      <c r="B98" s="46" t="s">
        <v>12</v>
      </c>
      <c r="C98" s="48">
        <v>5085198</v>
      </c>
      <c r="D98" s="46" t="s">
        <v>100</v>
      </c>
      <c r="E98" s="46" t="s">
        <v>308</v>
      </c>
      <c r="F98" s="49">
        <v>550000</v>
      </c>
      <c r="G98" s="49">
        <v>20000</v>
      </c>
      <c r="H98" s="49">
        <v>612000</v>
      </c>
      <c r="I98" s="49">
        <v>30000</v>
      </c>
      <c r="J98" s="28"/>
      <c r="K98" s="28">
        <f t="shared" si="5"/>
        <v>570000</v>
      </c>
      <c r="L98" s="28">
        <f t="shared" si="6"/>
        <v>114000</v>
      </c>
      <c r="M98" s="28">
        <f t="shared" si="7"/>
        <v>45600</v>
      </c>
      <c r="N98" s="28">
        <v>0</v>
      </c>
      <c r="O98" s="28">
        <v>0</v>
      </c>
      <c r="P98" s="8">
        <f t="shared" si="8"/>
        <v>0</v>
      </c>
      <c r="Q98" s="28">
        <v>0</v>
      </c>
      <c r="R98" s="45">
        <v>250000</v>
      </c>
      <c r="S98" s="52" t="s">
        <v>164</v>
      </c>
      <c r="T98" s="75" t="s">
        <v>170</v>
      </c>
      <c r="U98" s="79" t="s">
        <v>293</v>
      </c>
      <c r="V98" s="27"/>
      <c r="W98" s="27"/>
    </row>
    <row r="99" spans="1:21" s="33" customFormat="1" ht="51" hidden="1">
      <c r="A99" s="29">
        <v>45659028</v>
      </c>
      <c r="B99" s="30" t="s">
        <v>47</v>
      </c>
      <c r="C99" s="29">
        <v>8199096</v>
      </c>
      <c r="D99" s="30" t="s">
        <v>100</v>
      </c>
      <c r="E99" s="30" t="s">
        <v>101</v>
      </c>
      <c r="F99" s="31">
        <v>145000</v>
      </c>
      <c r="G99" s="31">
        <v>4000</v>
      </c>
      <c r="H99" s="31">
        <v>210350</v>
      </c>
      <c r="I99" s="31">
        <v>5000</v>
      </c>
      <c r="J99" s="32"/>
      <c r="K99" s="32">
        <f t="shared" si="5"/>
        <v>149000</v>
      </c>
      <c r="L99" s="32">
        <f t="shared" si="6"/>
        <v>29800</v>
      </c>
      <c r="M99" s="32">
        <f t="shared" si="7"/>
        <v>11920</v>
      </c>
      <c r="N99" s="32"/>
      <c r="O99" s="32"/>
      <c r="P99" s="8">
        <f t="shared" si="8"/>
        <v>0</v>
      </c>
      <c r="Q99" s="28"/>
      <c r="R99" s="45" t="s">
        <v>224</v>
      </c>
      <c r="S99" s="52" t="s">
        <v>164</v>
      </c>
      <c r="T99" s="75" t="s">
        <v>172</v>
      </c>
      <c r="U99" s="79" t="s">
        <v>245</v>
      </c>
    </row>
    <row r="100" spans="1:21" ht="51" hidden="1">
      <c r="A100" s="3">
        <v>70870896</v>
      </c>
      <c r="B100" s="30" t="s">
        <v>49</v>
      </c>
      <c r="C100" s="29">
        <v>8652328</v>
      </c>
      <c r="D100" s="30" t="s">
        <v>100</v>
      </c>
      <c r="E100" s="30" t="s">
        <v>102</v>
      </c>
      <c r="F100" s="31">
        <v>302900</v>
      </c>
      <c r="G100" s="31">
        <v>627000</v>
      </c>
      <c r="H100" s="31">
        <v>1342200</v>
      </c>
      <c r="I100" s="31">
        <v>80000</v>
      </c>
      <c r="J100" s="32"/>
      <c r="K100" s="32">
        <f t="shared" si="5"/>
        <v>929900</v>
      </c>
      <c r="L100" s="32">
        <f t="shared" si="6"/>
        <v>185980</v>
      </c>
      <c r="M100" s="32">
        <f t="shared" si="7"/>
        <v>74392</v>
      </c>
      <c r="N100" s="32"/>
      <c r="O100" s="1"/>
      <c r="P100" s="8">
        <f t="shared" si="8"/>
        <v>0</v>
      </c>
      <c r="Q100" s="28"/>
      <c r="R100" s="45"/>
      <c r="S100" s="52" t="s">
        <v>164</v>
      </c>
      <c r="T100" s="75" t="s">
        <v>172</v>
      </c>
      <c r="U100" s="79" t="s">
        <v>245</v>
      </c>
    </row>
    <row r="101" spans="1:21" ht="76.5" hidden="1">
      <c r="A101" s="3">
        <v>44990260</v>
      </c>
      <c r="B101" s="17" t="s">
        <v>12</v>
      </c>
      <c r="C101" s="3">
        <v>8119685</v>
      </c>
      <c r="D101" s="17" t="s">
        <v>103</v>
      </c>
      <c r="E101" s="17" t="s">
        <v>104</v>
      </c>
      <c r="F101" s="4">
        <v>0</v>
      </c>
      <c r="G101" s="4"/>
      <c r="H101" s="4">
        <v>192000</v>
      </c>
      <c r="I101" s="4">
        <v>0</v>
      </c>
      <c r="J101" s="1"/>
      <c r="K101" s="1">
        <f t="shared" si="5"/>
        <v>0</v>
      </c>
      <c r="L101" s="1">
        <f t="shared" si="6"/>
        <v>0</v>
      </c>
      <c r="M101" s="1">
        <f t="shared" si="7"/>
        <v>0</v>
      </c>
      <c r="N101" s="1">
        <v>0</v>
      </c>
      <c r="O101" s="1">
        <v>0</v>
      </c>
      <c r="P101" s="8">
        <f t="shared" si="8"/>
        <v>0</v>
      </c>
      <c r="Q101" s="28">
        <f>0.08*P101</f>
        <v>0</v>
      </c>
      <c r="R101" s="45"/>
      <c r="S101" s="52" t="s">
        <v>165</v>
      </c>
      <c r="T101" s="75" t="s">
        <v>170</v>
      </c>
      <c r="U101" s="79" t="s">
        <v>245</v>
      </c>
    </row>
    <row r="102" spans="1:21" ht="76.5" hidden="1">
      <c r="A102" s="3">
        <v>70803978</v>
      </c>
      <c r="B102" s="17" t="s">
        <v>60</v>
      </c>
      <c r="C102" s="3">
        <v>9642384</v>
      </c>
      <c r="D102" s="17" t="s">
        <v>103</v>
      </c>
      <c r="E102" s="17" t="s">
        <v>105</v>
      </c>
      <c r="F102" s="4">
        <v>460000</v>
      </c>
      <c r="G102" s="4">
        <v>300000</v>
      </c>
      <c r="H102" s="4">
        <v>600000</v>
      </c>
      <c r="I102" s="4">
        <v>180000</v>
      </c>
      <c r="J102" s="1"/>
      <c r="K102" s="1">
        <f t="shared" si="5"/>
        <v>760000</v>
      </c>
      <c r="L102" s="1">
        <f t="shared" si="6"/>
        <v>152000</v>
      </c>
      <c r="M102" s="1">
        <f t="shared" si="7"/>
        <v>60800</v>
      </c>
      <c r="N102" s="87" t="s">
        <v>207</v>
      </c>
      <c r="O102" s="88"/>
      <c r="P102" s="8"/>
      <c r="Q102" s="28"/>
      <c r="R102" s="45"/>
      <c r="S102" s="52" t="s">
        <v>165</v>
      </c>
      <c r="T102" s="75" t="s">
        <v>172</v>
      </c>
      <c r="U102" s="79" t="s">
        <v>245</v>
      </c>
    </row>
    <row r="103" spans="1:21" ht="76.5" hidden="1">
      <c r="A103" s="3">
        <v>70870896</v>
      </c>
      <c r="B103" s="17" t="s">
        <v>49</v>
      </c>
      <c r="C103" s="3">
        <v>8658757</v>
      </c>
      <c r="D103" s="17" t="s">
        <v>103</v>
      </c>
      <c r="E103" s="17" t="s">
        <v>106</v>
      </c>
      <c r="F103" s="4">
        <v>0</v>
      </c>
      <c r="G103" s="4">
        <v>150000</v>
      </c>
      <c r="H103" s="4">
        <v>324000</v>
      </c>
      <c r="I103" s="4">
        <v>68560</v>
      </c>
      <c r="J103" s="1"/>
      <c r="K103" s="1">
        <f t="shared" si="5"/>
        <v>150000</v>
      </c>
      <c r="L103" s="1">
        <f t="shared" si="6"/>
        <v>30000</v>
      </c>
      <c r="M103" s="1">
        <f t="shared" si="7"/>
        <v>12000</v>
      </c>
      <c r="N103" s="1">
        <v>0</v>
      </c>
      <c r="O103" s="1">
        <v>12000</v>
      </c>
      <c r="P103" s="8">
        <f t="shared" si="8"/>
        <v>12000</v>
      </c>
      <c r="Q103" s="28">
        <f>0.08*P103</f>
        <v>960</v>
      </c>
      <c r="R103" s="45"/>
      <c r="S103" s="52" t="s">
        <v>165</v>
      </c>
      <c r="T103" s="75" t="s">
        <v>172</v>
      </c>
      <c r="U103" s="79" t="s">
        <v>245</v>
      </c>
    </row>
    <row r="104" spans="1:21" ht="76.5">
      <c r="A104" s="3">
        <v>70955751</v>
      </c>
      <c r="B104" s="17" t="s">
        <v>70</v>
      </c>
      <c r="C104" s="3">
        <v>2996635</v>
      </c>
      <c r="D104" s="17" t="s">
        <v>103</v>
      </c>
      <c r="E104" s="17" t="s">
        <v>107</v>
      </c>
      <c r="F104" s="4">
        <v>115000</v>
      </c>
      <c r="G104" s="4">
        <v>0</v>
      </c>
      <c r="H104" s="4">
        <v>231000</v>
      </c>
      <c r="I104" s="4">
        <v>0</v>
      </c>
      <c r="J104" s="1"/>
      <c r="K104" s="1">
        <f t="shared" si="5"/>
        <v>115000</v>
      </c>
      <c r="L104" s="1">
        <f t="shared" si="6"/>
        <v>23000</v>
      </c>
      <c r="M104" s="1">
        <f t="shared" si="7"/>
        <v>9200</v>
      </c>
      <c r="N104" s="1">
        <v>115000</v>
      </c>
      <c r="O104" s="1">
        <v>9200</v>
      </c>
      <c r="P104" s="8">
        <f t="shared" si="8"/>
        <v>124200</v>
      </c>
      <c r="Q104" s="28">
        <v>0</v>
      </c>
      <c r="R104" s="45">
        <v>9200</v>
      </c>
      <c r="S104" s="52" t="s">
        <v>165</v>
      </c>
      <c r="T104" s="75" t="s">
        <v>172</v>
      </c>
      <c r="U104" s="79" t="s">
        <v>294</v>
      </c>
    </row>
    <row r="105" spans="1:21" ht="76.5" hidden="1">
      <c r="A105" s="3">
        <v>26304856</v>
      </c>
      <c r="B105" s="17" t="s">
        <v>6</v>
      </c>
      <c r="C105" s="3">
        <v>8502155</v>
      </c>
      <c r="D105" s="17" t="s">
        <v>103</v>
      </c>
      <c r="E105" s="17" t="s">
        <v>108</v>
      </c>
      <c r="F105" s="4">
        <v>0</v>
      </c>
      <c r="G105" s="4">
        <v>0</v>
      </c>
      <c r="H105" s="4">
        <v>570000</v>
      </c>
      <c r="I105" s="4">
        <v>87000</v>
      </c>
      <c r="J105" s="1"/>
      <c r="K105" s="1">
        <f t="shared" si="5"/>
        <v>0</v>
      </c>
      <c r="L105" s="1">
        <f t="shared" si="6"/>
        <v>0</v>
      </c>
      <c r="M105" s="1">
        <f t="shared" si="7"/>
        <v>0</v>
      </c>
      <c r="N105" s="1">
        <v>0</v>
      </c>
      <c r="O105" s="1">
        <v>87000</v>
      </c>
      <c r="P105" s="8">
        <f t="shared" si="8"/>
        <v>87000</v>
      </c>
      <c r="Q105" s="28">
        <v>0</v>
      </c>
      <c r="R105" s="45"/>
      <c r="S105" s="52" t="s">
        <v>165</v>
      </c>
      <c r="T105" s="75" t="s">
        <v>171</v>
      </c>
      <c r="U105" s="79" t="s">
        <v>245</v>
      </c>
    </row>
    <row r="106" spans="1:21" ht="76.5" customHeight="1">
      <c r="A106" s="3">
        <v>26908042</v>
      </c>
      <c r="B106" s="17" t="s">
        <v>71</v>
      </c>
      <c r="C106" s="3">
        <v>5813452</v>
      </c>
      <c r="D106" s="17" t="s">
        <v>103</v>
      </c>
      <c r="E106" s="17" t="s">
        <v>109</v>
      </c>
      <c r="F106" s="4">
        <v>358000</v>
      </c>
      <c r="G106" s="4">
        <v>26000</v>
      </c>
      <c r="H106" s="4">
        <v>481400</v>
      </c>
      <c r="I106" s="4">
        <v>40000</v>
      </c>
      <c r="J106" s="1"/>
      <c r="K106" s="1">
        <f t="shared" si="5"/>
        <v>384000</v>
      </c>
      <c r="L106" s="1">
        <f t="shared" si="6"/>
        <v>76800</v>
      </c>
      <c r="M106" s="1">
        <f t="shared" si="7"/>
        <v>30720</v>
      </c>
      <c r="N106" s="1">
        <v>120000</v>
      </c>
      <c r="O106" s="1">
        <v>70700</v>
      </c>
      <c r="P106" s="8">
        <f t="shared" si="8"/>
        <v>190700</v>
      </c>
      <c r="Q106" s="28">
        <v>15300</v>
      </c>
      <c r="R106" s="45">
        <v>55400</v>
      </c>
      <c r="S106" s="52" t="s">
        <v>165</v>
      </c>
      <c r="T106" s="75" t="s">
        <v>171</v>
      </c>
      <c r="U106" s="79" t="s">
        <v>295</v>
      </c>
    </row>
    <row r="107" spans="1:21" s="33" customFormat="1" ht="38.25" hidden="1">
      <c r="A107" s="29">
        <v>15060306</v>
      </c>
      <c r="B107" s="30" t="s">
        <v>17</v>
      </c>
      <c r="C107" s="29">
        <v>1238866</v>
      </c>
      <c r="D107" s="30" t="s">
        <v>110</v>
      </c>
      <c r="E107" s="30" t="s">
        <v>111</v>
      </c>
      <c r="F107" s="31">
        <v>369000</v>
      </c>
      <c r="G107" s="31">
        <v>18000</v>
      </c>
      <c r="H107" s="31">
        <v>620000</v>
      </c>
      <c r="I107" s="31">
        <v>140000</v>
      </c>
      <c r="J107" s="32"/>
      <c r="K107" s="32">
        <f t="shared" si="5"/>
        <v>387000</v>
      </c>
      <c r="L107" s="32">
        <f t="shared" si="6"/>
        <v>77400</v>
      </c>
      <c r="M107" s="32">
        <f t="shared" si="7"/>
        <v>30960</v>
      </c>
      <c r="N107" s="32"/>
      <c r="O107" s="32"/>
      <c r="P107" s="8">
        <f t="shared" si="8"/>
        <v>0</v>
      </c>
      <c r="Q107" s="28">
        <v>31000</v>
      </c>
      <c r="R107" s="45"/>
      <c r="S107" s="52" t="s">
        <v>166</v>
      </c>
      <c r="T107" s="75" t="s">
        <v>172</v>
      </c>
      <c r="U107" s="79" t="s">
        <v>245</v>
      </c>
    </row>
    <row r="108" spans="1:21" s="33" customFormat="1" ht="38.25" hidden="1">
      <c r="A108" s="29">
        <v>15060306</v>
      </c>
      <c r="B108" s="30" t="s">
        <v>17</v>
      </c>
      <c r="C108" s="29">
        <v>4228518</v>
      </c>
      <c r="D108" s="30" t="s">
        <v>110</v>
      </c>
      <c r="E108" s="30" t="s">
        <v>112</v>
      </c>
      <c r="F108" s="31">
        <v>542000</v>
      </c>
      <c r="G108" s="31">
        <v>0</v>
      </c>
      <c r="H108" s="31">
        <v>700000</v>
      </c>
      <c r="I108" s="31">
        <v>260000</v>
      </c>
      <c r="J108" s="32"/>
      <c r="K108" s="32">
        <f t="shared" si="5"/>
        <v>542000</v>
      </c>
      <c r="L108" s="32">
        <f t="shared" si="6"/>
        <v>108400</v>
      </c>
      <c r="M108" s="32">
        <f t="shared" si="7"/>
        <v>43360</v>
      </c>
      <c r="N108" s="32"/>
      <c r="O108" s="32"/>
      <c r="P108" s="8">
        <f t="shared" si="8"/>
        <v>0</v>
      </c>
      <c r="Q108" s="28">
        <v>43300</v>
      </c>
      <c r="R108" s="45"/>
      <c r="S108" s="52" t="s">
        <v>166</v>
      </c>
      <c r="T108" s="75" t="s">
        <v>172</v>
      </c>
      <c r="U108" s="79" t="s">
        <v>245</v>
      </c>
    </row>
    <row r="109" spans="1:21" s="33" customFormat="1" ht="38.25" hidden="1">
      <c r="A109" s="29">
        <v>65761979</v>
      </c>
      <c r="B109" s="30" t="s">
        <v>30</v>
      </c>
      <c r="C109" s="29">
        <v>1704464</v>
      </c>
      <c r="D109" s="30" t="s">
        <v>110</v>
      </c>
      <c r="E109" s="30" t="s">
        <v>113</v>
      </c>
      <c r="F109" s="31">
        <v>505000</v>
      </c>
      <c r="G109" s="31">
        <v>0</v>
      </c>
      <c r="H109" s="31">
        <v>745385</v>
      </c>
      <c r="I109" s="31">
        <v>120633</v>
      </c>
      <c r="J109" s="32"/>
      <c r="K109" s="32">
        <f t="shared" si="5"/>
        <v>505000</v>
      </c>
      <c r="L109" s="32">
        <f t="shared" si="6"/>
        <v>101000</v>
      </c>
      <c r="M109" s="32">
        <f t="shared" si="7"/>
        <v>40400</v>
      </c>
      <c r="N109" s="32"/>
      <c r="O109" s="32"/>
      <c r="P109" s="8">
        <f t="shared" si="8"/>
        <v>0</v>
      </c>
      <c r="Q109" s="28">
        <f>IF(M109&lt;I109,M109,I109)</f>
        <v>40400</v>
      </c>
      <c r="R109" s="45"/>
      <c r="S109" s="52" t="s">
        <v>166</v>
      </c>
      <c r="T109" s="75" t="s">
        <v>172</v>
      </c>
      <c r="U109" s="79" t="s">
        <v>245</v>
      </c>
    </row>
    <row r="110" spans="1:21" s="33" customFormat="1" ht="38.25" hidden="1">
      <c r="A110" s="29">
        <v>15060233</v>
      </c>
      <c r="B110" s="30" t="s">
        <v>4</v>
      </c>
      <c r="C110" s="29">
        <v>8855871</v>
      </c>
      <c r="D110" s="30" t="s">
        <v>110</v>
      </c>
      <c r="E110" s="30" t="s">
        <v>114</v>
      </c>
      <c r="F110" s="31">
        <v>293000</v>
      </c>
      <c r="G110" s="31">
        <v>98000</v>
      </c>
      <c r="H110" s="31">
        <v>536000</v>
      </c>
      <c r="I110" s="31">
        <v>100000</v>
      </c>
      <c r="J110" s="32"/>
      <c r="K110" s="32">
        <f t="shared" si="5"/>
        <v>391000</v>
      </c>
      <c r="L110" s="32">
        <f t="shared" si="6"/>
        <v>78200</v>
      </c>
      <c r="M110" s="32">
        <f t="shared" si="7"/>
        <v>31280</v>
      </c>
      <c r="N110" s="32"/>
      <c r="O110" s="32"/>
      <c r="P110" s="8">
        <f t="shared" si="8"/>
        <v>0</v>
      </c>
      <c r="Q110" s="28">
        <v>31300</v>
      </c>
      <c r="R110" s="45"/>
      <c r="S110" s="52" t="s">
        <v>166</v>
      </c>
      <c r="T110" s="75" t="s">
        <v>170</v>
      </c>
      <c r="U110" s="79" t="s">
        <v>245</v>
      </c>
    </row>
    <row r="111" spans="1:21" ht="38.25" hidden="1">
      <c r="A111" s="3">
        <v>26304856</v>
      </c>
      <c r="B111" s="17" t="s">
        <v>6</v>
      </c>
      <c r="C111" s="3">
        <v>3573071</v>
      </c>
      <c r="D111" s="17" t="s">
        <v>110</v>
      </c>
      <c r="E111" s="17" t="s">
        <v>113</v>
      </c>
      <c r="F111" s="4">
        <v>170000</v>
      </c>
      <c r="G111" s="4">
        <v>32000</v>
      </c>
      <c r="H111" s="4">
        <v>873000</v>
      </c>
      <c r="I111" s="4">
        <v>68000</v>
      </c>
      <c r="J111" s="1"/>
      <c r="K111" s="1">
        <f t="shared" si="5"/>
        <v>202000</v>
      </c>
      <c r="L111" s="1">
        <f t="shared" si="6"/>
        <v>40400</v>
      </c>
      <c r="M111" s="1">
        <f t="shared" si="7"/>
        <v>16160</v>
      </c>
      <c r="N111" s="1">
        <v>49000</v>
      </c>
      <c r="O111" s="1">
        <v>68100</v>
      </c>
      <c r="P111" s="8">
        <f t="shared" si="8"/>
        <v>117100</v>
      </c>
      <c r="Q111" s="28">
        <v>0</v>
      </c>
      <c r="R111" s="45"/>
      <c r="S111" s="52" t="s">
        <v>166</v>
      </c>
      <c r="T111" s="75" t="s">
        <v>171</v>
      </c>
      <c r="U111" s="79" t="s">
        <v>245</v>
      </c>
    </row>
    <row r="112" spans="1:21" ht="51" hidden="1">
      <c r="A112" s="3">
        <v>26652935</v>
      </c>
      <c r="B112" s="17" t="s">
        <v>8</v>
      </c>
      <c r="C112" s="3">
        <v>9744860</v>
      </c>
      <c r="D112" s="17" t="s">
        <v>115</v>
      </c>
      <c r="E112" s="17" t="s">
        <v>116</v>
      </c>
      <c r="F112" s="4">
        <v>0</v>
      </c>
      <c r="G112" s="4"/>
      <c r="H112" s="4">
        <v>257754</v>
      </c>
      <c r="I112" s="4">
        <v>0</v>
      </c>
      <c r="J112" s="1"/>
      <c r="K112" s="1">
        <f t="shared" si="5"/>
        <v>0</v>
      </c>
      <c r="L112" s="1">
        <f t="shared" si="6"/>
        <v>0</v>
      </c>
      <c r="M112" s="1">
        <f t="shared" si="7"/>
        <v>0</v>
      </c>
      <c r="N112" s="1">
        <v>250000</v>
      </c>
      <c r="O112" s="1">
        <v>20000</v>
      </c>
      <c r="P112" s="8">
        <f t="shared" si="8"/>
        <v>270000</v>
      </c>
      <c r="Q112" s="28">
        <f>0.08*P112</f>
        <v>21600</v>
      </c>
      <c r="R112" s="45"/>
      <c r="S112" s="52" t="s">
        <v>167</v>
      </c>
      <c r="T112" s="75" t="s">
        <v>172</v>
      </c>
      <c r="U112" s="79" t="s">
        <v>245</v>
      </c>
    </row>
    <row r="113" spans="1:21" s="33" customFormat="1" ht="51" hidden="1">
      <c r="A113" s="29">
        <v>44990260</v>
      </c>
      <c r="B113" s="30" t="s">
        <v>12</v>
      </c>
      <c r="C113" s="29">
        <v>1121256</v>
      </c>
      <c r="D113" s="30" t="s">
        <v>115</v>
      </c>
      <c r="E113" s="30" t="s">
        <v>117</v>
      </c>
      <c r="F113" s="31">
        <v>971000</v>
      </c>
      <c r="G113" s="31">
        <v>112000</v>
      </c>
      <c r="H113" s="31">
        <v>1460000</v>
      </c>
      <c r="I113" s="31">
        <v>266000</v>
      </c>
      <c r="J113" s="32"/>
      <c r="K113" s="32">
        <f t="shared" si="5"/>
        <v>1083000</v>
      </c>
      <c r="L113" s="32">
        <f t="shared" si="6"/>
        <v>216600</v>
      </c>
      <c r="M113" s="32">
        <f t="shared" si="7"/>
        <v>86640</v>
      </c>
      <c r="N113" s="32"/>
      <c r="O113" s="32"/>
      <c r="P113" s="8">
        <f t="shared" si="8"/>
        <v>0</v>
      </c>
      <c r="Q113" s="28">
        <v>86600</v>
      </c>
      <c r="R113" s="45"/>
      <c r="S113" s="52" t="s">
        <v>167</v>
      </c>
      <c r="T113" s="75" t="s">
        <v>170</v>
      </c>
      <c r="U113" s="79" t="s">
        <v>245</v>
      </c>
    </row>
    <row r="114" spans="1:21" s="33" customFormat="1" ht="25.5" hidden="1">
      <c r="A114" s="29">
        <v>44990260</v>
      </c>
      <c r="B114" s="30" t="s">
        <v>12</v>
      </c>
      <c r="C114" s="29">
        <v>7849206</v>
      </c>
      <c r="D114" s="30" t="s">
        <v>115</v>
      </c>
      <c r="E114" s="30" t="s">
        <v>118</v>
      </c>
      <c r="F114" s="31">
        <v>764000</v>
      </c>
      <c r="G114" s="31">
        <v>66000</v>
      </c>
      <c r="H114" s="31">
        <v>900000</v>
      </c>
      <c r="I114" s="31">
        <v>300000</v>
      </c>
      <c r="J114" s="32"/>
      <c r="K114" s="32">
        <f t="shared" si="5"/>
        <v>830000</v>
      </c>
      <c r="L114" s="32">
        <f t="shared" si="6"/>
        <v>166000</v>
      </c>
      <c r="M114" s="32">
        <f t="shared" si="7"/>
        <v>66400</v>
      </c>
      <c r="N114" s="32"/>
      <c r="O114" s="32"/>
      <c r="P114" s="8">
        <f t="shared" si="8"/>
        <v>0</v>
      </c>
      <c r="Q114" s="28">
        <f>IF(M114&lt;I114,M114,I114)</f>
        <v>66400</v>
      </c>
      <c r="R114" s="45"/>
      <c r="S114" s="52" t="s">
        <v>167</v>
      </c>
      <c r="T114" s="75" t="s">
        <v>170</v>
      </c>
      <c r="U114" s="79" t="s">
        <v>245</v>
      </c>
    </row>
    <row r="115" spans="1:21" s="33" customFormat="1" ht="51" hidden="1">
      <c r="A115" s="29">
        <v>44990260</v>
      </c>
      <c r="B115" s="30" t="s">
        <v>12</v>
      </c>
      <c r="C115" s="29">
        <v>7978014</v>
      </c>
      <c r="D115" s="30" t="s">
        <v>115</v>
      </c>
      <c r="E115" s="30" t="s">
        <v>119</v>
      </c>
      <c r="F115" s="31">
        <v>700000</v>
      </c>
      <c r="G115" s="31">
        <v>425000</v>
      </c>
      <c r="H115" s="31">
        <v>1449000</v>
      </c>
      <c r="I115" s="31">
        <v>430000</v>
      </c>
      <c r="J115" s="32"/>
      <c r="K115" s="32">
        <f t="shared" si="5"/>
        <v>1125000</v>
      </c>
      <c r="L115" s="32">
        <f t="shared" si="6"/>
        <v>225000</v>
      </c>
      <c r="M115" s="32">
        <f t="shared" si="7"/>
        <v>90000</v>
      </c>
      <c r="N115" s="32"/>
      <c r="O115" s="32"/>
      <c r="P115" s="8">
        <f t="shared" si="8"/>
        <v>0</v>
      </c>
      <c r="Q115" s="28">
        <f>IF(M115&lt;I115,M115,I115)</f>
        <v>90000</v>
      </c>
      <c r="R115" s="45"/>
      <c r="S115" s="52" t="s">
        <v>167</v>
      </c>
      <c r="T115" s="75" t="s">
        <v>170</v>
      </c>
      <c r="U115" s="79" t="s">
        <v>245</v>
      </c>
    </row>
    <row r="116" spans="1:21" s="33" customFormat="1" ht="63.75" hidden="1">
      <c r="A116" s="29">
        <v>15060306</v>
      </c>
      <c r="B116" s="30" t="s">
        <v>17</v>
      </c>
      <c r="C116" s="29">
        <v>3177945</v>
      </c>
      <c r="D116" s="30" t="s">
        <v>115</v>
      </c>
      <c r="E116" s="30" t="s">
        <v>120</v>
      </c>
      <c r="F116" s="31">
        <v>600000</v>
      </c>
      <c r="G116" s="31">
        <v>167000</v>
      </c>
      <c r="H116" s="31">
        <v>950000</v>
      </c>
      <c r="I116" s="31">
        <v>650000</v>
      </c>
      <c r="J116" s="32"/>
      <c r="K116" s="32">
        <f t="shared" si="5"/>
        <v>767000</v>
      </c>
      <c r="L116" s="32">
        <f t="shared" si="6"/>
        <v>153400</v>
      </c>
      <c r="M116" s="32">
        <f t="shared" si="7"/>
        <v>61360</v>
      </c>
      <c r="N116" s="32"/>
      <c r="O116" s="32"/>
      <c r="P116" s="8">
        <f t="shared" si="8"/>
        <v>0</v>
      </c>
      <c r="Q116" s="28">
        <v>61300</v>
      </c>
      <c r="R116" s="45"/>
      <c r="S116" s="52" t="s">
        <v>167</v>
      </c>
      <c r="T116" s="75" t="s">
        <v>172</v>
      </c>
      <c r="U116" s="79" t="s">
        <v>245</v>
      </c>
    </row>
    <row r="117" spans="1:21" s="33" customFormat="1" ht="63.75" hidden="1">
      <c r="A117" s="29">
        <v>15060306</v>
      </c>
      <c r="B117" s="30" t="s">
        <v>17</v>
      </c>
      <c r="C117" s="29">
        <v>6983655</v>
      </c>
      <c r="D117" s="30" t="s">
        <v>115</v>
      </c>
      <c r="E117" s="30" t="s">
        <v>121</v>
      </c>
      <c r="F117" s="31">
        <v>550000</v>
      </c>
      <c r="G117" s="31">
        <v>169000</v>
      </c>
      <c r="H117" s="31">
        <v>950000</v>
      </c>
      <c r="I117" s="31">
        <v>650000</v>
      </c>
      <c r="J117" s="32"/>
      <c r="K117" s="32">
        <f aca="true" t="shared" si="9" ref="K117:K138">F117+G117</f>
        <v>719000</v>
      </c>
      <c r="L117" s="32">
        <f aca="true" t="shared" si="10" ref="L117:L138">0.2*K117</f>
        <v>143800</v>
      </c>
      <c r="M117" s="32">
        <f aca="true" t="shared" si="11" ref="M117:M138">0.4*L117</f>
        <v>57520</v>
      </c>
      <c r="N117" s="32"/>
      <c r="O117" s="32"/>
      <c r="P117" s="8">
        <f t="shared" si="8"/>
        <v>0</v>
      </c>
      <c r="Q117" s="28">
        <v>57500</v>
      </c>
      <c r="R117" s="45"/>
      <c r="S117" s="52" t="s">
        <v>167</v>
      </c>
      <c r="T117" s="75" t="s">
        <v>172</v>
      </c>
      <c r="U117" s="79" t="s">
        <v>245</v>
      </c>
    </row>
    <row r="118" spans="1:21" s="33" customFormat="1" ht="51" hidden="1">
      <c r="A118" s="29">
        <v>15060306</v>
      </c>
      <c r="B118" s="30" t="s">
        <v>17</v>
      </c>
      <c r="C118" s="29">
        <v>8060062</v>
      </c>
      <c r="D118" s="30" t="s">
        <v>115</v>
      </c>
      <c r="E118" s="30" t="s">
        <v>122</v>
      </c>
      <c r="F118" s="31">
        <v>1125000</v>
      </c>
      <c r="G118" s="31">
        <v>658000</v>
      </c>
      <c r="H118" s="31">
        <v>2250000</v>
      </c>
      <c r="I118" s="31">
        <v>1350000</v>
      </c>
      <c r="J118" s="32"/>
      <c r="K118" s="32">
        <f t="shared" si="9"/>
        <v>1783000</v>
      </c>
      <c r="L118" s="32">
        <f t="shared" si="10"/>
        <v>356600</v>
      </c>
      <c r="M118" s="32">
        <f t="shared" si="11"/>
        <v>142640</v>
      </c>
      <c r="N118" s="32"/>
      <c r="O118" s="32"/>
      <c r="P118" s="8">
        <f t="shared" si="8"/>
        <v>0</v>
      </c>
      <c r="Q118" s="28">
        <v>142600</v>
      </c>
      <c r="R118" s="45"/>
      <c r="S118" s="52" t="s">
        <v>167</v>
      </c>
      <c r="T118" s="75" t="s">
        <v>172</v>
      </c>
      <c r="U118" s="79" t="s">
        <v>245</v>
      </c>
    </row>
    <row r="119" spans="1:21" s="33" customFormat="1" ht="51" hidden="1">
      <c r="A119" s="29">
        <v>15060306</v>
      </c>
      <c r="B119" s="30" t="s">
        <v>17</v>
      </c>
      <c r="C119" s="29">
        <v>8986436</v>
      </c>
      <c r="D119" s="30" t="s">
        <v>115</v>
      </c>
      <c r="E119" s="30" t="s">
        <v>123</v>
      </c>
      <c r="F119" s="31">
        <v>445000</v>
      </c>
      <c r="G119" s="31">
        <v>59000</v>
      </c>
      <c r="H119" s="31">
        <v>1100000</v>
      </c>
      <c r="I119" s="31">
        <v>480000</v>
      </c>
      <c r="J119" s="32"/>
      <c r="K119" s="32">
        <f t="shared" si="9"/>
        <v>504000</v>
      </c>
      <c r="L119" s="32">
        <f t="shared" si="10"/>
        <v>100800</v>
      </c>
      <c r="M119" s="32">
        <f t="shared" si="11"/>
        <v>40320</v>
      </c>
      <c r="N119" s="32"/>
      <c r="O119" s="32"/>
      <c r="P119" s="8">
        <f t="shared" si="8"/>
        <v>0</v>
      </c>
      <c r="Q119" s="28">
        <v>40300</v>
      </c>
      <c r="R119" s="45"/>
      <c r="S119" s="52" t="s">
        <v>167</v>
      </c>
      <c r="T119" s="75" t="s">
        <v>172</v>
      </c>
      <c r="U119" s="79" t="s">
        <v>245</v>
      </c>
    </row>
    <row r="120" spans="1:21" s="33" customFormat="1" ht="51" hidden="1">
      <c r="A120" s="29">
        <v>15060306</v>
      </c>
      <c r="B120" s="30" t="s">
        <v>17</v>
      </c>
      <c r="C120" s="29">
        <v>9042100</v>
      </c>
      <c r="D120" s="30" t="s">
        <v>115</v>
      </c>
      <c r="E120" s="30" t="s">
        <v>124</v>
      </c>
      <c r="F120" s="31">
        <v>1524000</v>
      </c>
      <c r="G120" s="31">
        <v>789000</v>
      </c>
      <c r="H120" s="31">
        <v>2150000</v>
      </c>
      <c r="I120" s="31">
        <v>1160000</v>
      </c>
      <c r="J120" s="32"/>
      <c r="K120" s="32">
        <f t="shared" si="9"/>
        <v>2313000</v>
      </c>
      <c r="L120" s="32">
        <f t="shared" si="10"/>
        <v>462600</v>
      </c>
      <c r="M120" s="32">
        <f t="shared" si="11"/>
        <v>185040</v>
      </c>
      <c r="N120" s="32"/>
      <c r="O120" s="32"/>
      <c r="P120" s="8">
        <f t="shared" si="8"/>
        <v>0</v>
      </c>
      <c r="Q120" s="28">
        <v>185000</v>
      </c>
      <c r="R120" s="45"/>
      <c r="S120" s="52" t="s">
        <v>167</v>
      </c>
      <c r="T120" s="75" t="s">
        <v>172</v>
      </c>
      <c r="U120" s="79" t="s">
        <v>245</v>
      </c>
    </row>
    <row r="121" spans="1:21" s="33" customFormat="1" ht="38.25" hidden="1">
      <c r="A121" s="29">
        <v>65761979</v>
      </c>
      <c r="B121" s="30" t="s">
        <v>30</v>
      </c>
      <c r="C121" s="29">
        <v>3107113</v>
      </c>
      <c r="D121" s="30" t="s">
        <v>115</v>
      </c>
      <c r="E121" s="30" t="s">
        <v>125</v>
      </c>
      <c r="F121" s="31">
        <v>550000</v>
      </c>
      <c r="G121" s="31">
        <v>184000</v>
      </c>
      <c r="H121" s="31">
        <v>1600856</v>
      </c>
      <c r="I121" s="31">
        <v>184300</v>
      </c>
      <c r="J121" s="32"/>
      <c r="K121" s="32">
        <f t="shared" si="9"/>
        <v>734000</v>
      </c>
      <c r="L121" s="32">
        <f t="shared" si="10"/>
        <v>146800</v>
      </c>
      <c r="M121" s="32">
        <f t="shared" si="11"/>
        <v>58720</v>
      </c>
      <c r="N121" s="32"/>
      <c r="O121" s="32"/>
      <c r="P121" s="8">
        <f t="shared" si="8"/>
        <v>0</v>
      </c>
      <c r="Q121" s="28">
        <v>58700</v>
      </c>
      <c r="R121" s="45"/>
      <c r="S121" s="52" t="s">
        <v>167</v>
      </c>
      <c r="T121" s="75" t="s">
        <v>172</v>
      </c>
      <c r="U121" s="79" t="s">
        <v>245</v>
      </c>
    </row>
    <row r="122" spans="1:21" s="33" customFormat="1" ht="38.25" hidden="1">
      <c r="A122" s="29">
        <v>15060233</v>
      </c>
      <c r="B122" s="30" t="s">
        <v>4</v>
      </c>
      <c r="C122" s="29">
        <v>5658028</v>
      </c>
      <c r="D122" s="30" t="s">
        <v>115</v>
      </c>
      <c r="E122" s="30" t="s">
        <v>126</v>
      </c>
      <c r="F122" s="31">
        <v>141000</v>
      </c>
      <c r="G122" s="31">
        <v>9000</v>
      </c>
      <c r="H122" s="31">
        <v>369500</v>
      </c>
      <c r="I122" s="31">
        <v>50000</v>
      </c>
      <c r="J122" s="32"/>
      <c r="K122" s="32">
        <f t="shared" si="9"/>
        <v>150000</v>
      </c>
      <c r="L122" s="32">
        <f t="shared" si="10"/>
        <v>30000</v>
      </c>
      <c r="M122" s="32">
        <f t="shared" si="11"/>
        <v>12000</v>
      </c>
      <c r="N122" s="32"/>
      <c r="O122" s="32"/>
      <c r="P122" s="8">
        <f t="shared" si="8"/>
        <v>0</v>
      </c>
      <c r="Q122" s="28">
        <f>IF(M122&lt;I122,M122,I122)</f>
        <v>12000</v>
      </c>
      <c r="R122" s="45"/>
      <c r="S122" s="52" t="s">
        <v>167</v>
      </c>
      <c r="T122" s="75" t="s">
        <v>170</v>
      </c>
      <c r="U122" s="79" t="s">
        <v>245</v>
      </c>
    </row>
    <row r="123" spans="1:21" ht="38.25" hidden="1">
      <c r="A123" s="29">
        <v>15060233</v>
      </c>
      <c r="B123" s="30" t="s">
        <v>4</v>
      </c>
      <c r="C123" s="29">
        <v>6891770</v>
      </c>
      <c r="D123" s="30" t="s">
        <v>115</v>
      </c>
      <c r="E123" s="30" t="s">
        <v>127</v>
      </c>
      <c r="F123" s="31">
        <v>120000</v>
      </c>
      <c r="G123" s="31">
        <v>9000</v>
      </c>
      <c r="H123" s="31">
        <v>1021400</v>
      </c>
      <c r="I123" s="31">
        <v>100000</v>
      </c>
      <c r="J123" s="32"/>
      <c r="K123" s="32">
        <f t="shared" si="9"/>
        <v>129000</v>
      </c>
      <c r="L123" s="1">
        <f t="shared" si="10"/>
        <v>25800</v>
      </c>
      <c r="M123" s="1">
        <f t="shared" si="11"/>
        <v>10320</v>
      </c>
      <c r="N123" s="1"/>
      <c r="O123" s="1"/>
      <c r="P123" s="8">
        <f t="shared" si="8"/>
        <v>0</v>
      </c>
      <c r="Q123" s="28">
        <v>10300</v>
      </c>
      <c r="R123" s="45"/>
      <c r="S123" s="52" t="s">
        <v>167</v>
      </c>
      <c r="T123" s="75" t="s">
        <v>170</v>
      </c>
      <c r="U123" s="79" t="s">
        <v>245</v>
      </c>
    </row>
    <row r="124" spans="1:21" ht="25.5" hidden="1">
      <c r="A124" s="29">
        <v>70870896</v>
      </c>
      <c r="B124" s="30" t="s">
        <v>49</v>
      </c>
      <c r="C124" s="29">
        <v>6589752</v>
      </c>
      <c r="D124" s="30" t="s">
        <v>115</v>
      </c>
      <c r="E124" s="30" t="s">
        <v>128</v>
      </c>
      <c r="F124" s="31">
        <v>150000</v>
      </c>
      <c r="G124" s="31">
        <v>120000</v>
      </c>
      <c r="H124" s="31">
        <v>280000</v>
      </c>
      <c r="I124" s="31">
        <v>0</v>
      </c>
      <c r="J124" s="32"/>
      <c r="K124" s="32">
        <f t="shared" si="9"/>
        <v>270000</v>
      </c>
      <c r="L124" s="32">
        <f t="shared" si="10"/>
        <v>54000</v>
      </c>
      <c r="M124" s="32">
        <f t="shared" si="11"/>
        <v>21600</v>
      </c>
      <c r="N124" s="32"/>
      <c r="O124" s="1"/>
      <c r="P124" s="8">
        <f t="shared" si="8"/>
        <v>0</v>
      </c>
      <c r="Q124" s="28">
        <v>21600</v>
      </c>
      <c r="R124" s="45"/>
      <c r="S124" s="52" t="s">
        <v>167</v>
      </c>
      <c r="T124" s="75" t="s">
        <v>172</v>
      </c>
      <c r="U124" s="79" t="s">
        <v>245</v>
      </c>
    </row>
    <row r="125" spans="1:21" ht="25.5" hidden="1">
      <c r="A125" s="3">
        <v>26304856</v>
      </c>
      <c r="B125" s="17" t="s">
        <v>6</v>
      </c>
      <c r="C125" s="3">
        <v>4101835</v>
      </c>
      <c r="D125" s="17" t="s">
        <v>115</v>
      </c>
      <c r="E125" s="17" t="s">
        <v>125</v>
      </c>
      <c r="F125" s="4">
        <v>150000</v>
      </c>
      <c r="G125" s="4">
        <v>50000</v>
      </c>
      <c r="H125" s="4">
        <v>876000</v>
      </c>
      <c r="I125" s="4">
        <v>79000</v>
      </c>
      <c r="J125" s="1"/>
      <c r="K125" s="1">
        <f t="shared" si="9"/>
        <v>200000</v>
      </c>
      <c r="L125" s="1">
        <f t="shared" si="10"/>
        <v>40000</v>
      </c>
      <c r="M125" s="1">
        <f t="shared" si="11"/>
        <v>16000</v>
      </c>
      <c r="N125" s="1">
        <v>150000</v>
      </c>
      <c r="O125" s="1">
        <v>54000</v>
      </c>
      <c r="P125" s="8">
        <f t="shared" si="8"/>
        <v>204000</v>
      </c>
      <c r="Q125" s="28">
        <v>0</v>
      </c>
      <c r="R125" s="45"/>
      <c r="S125" s="52" t="s">
        <v>167</v>
      </c>
      <c r="T125" s="75" t="s">
        <v>171</v>
      </c>
      <c r="U125" s="79" t="s">
        <v>245</v>
      </c>
    </row>
    <row r="126" spans="1:21" s="33" customFormat="1" ht="0.75" customHeight="1" hidden="1">
      <c r="A126" s="53">
        <v>26200481</v>
      </c>
      <c r="B126" s="54" t="s">
        <v>129</v>
      </c>
      <c r="C126" s="53">
        <v>9608182</v>
      </c>
      <c r="D126" s="54" t="s">
        <v>115</v>
      </c>
      <c r="E126" s="54" t="s">
        <v>130</v>
      </c>
      <c r="F126" s="55">
        <v>250000</v>
      </c>
      <c r="G126" s="55"/>
      <c r="H126" s="55">
        <v>578000</v>
      </c>
      <c r="I126" s="55">
        <v>0</v>
      </c>
      <c r="J126" s="56"/>
      <c r="K126" s="56">
        <f t="shared" si="9"/>
        <v>250000</v>
      </c>
      <c r="L126" s="56">
        <f t="shared" si="10"/>
        <v>50000</v>
      </c>
      <c r="M126" s="56">
        <f t="shared" si="11"/>
        <v>20000</v>
      </c>
      <c r="N126" s="56"/>
      <c r="O126" s="56"/>
      <c r="P126" s="57">
        <f t="shared" si="8"/>
        <v>0</v>
      </c>
      <c r="Q126" s="58">
        <v>20000</v>
      </c>
      <c r="R126" s="59"/>
      <c r="S126" s="60" t="s">
        <v>167</v>
      </c>
      <c r="T126" s="75" t="s">
        <v>171</v>
      </c>
      <c r="U126" s="79" t="s">
        <v>245</v>
      </c>
    </row>
    <row r="127" spans="1:24" s="33" customFormat="1" ht="25.5">
      <c r="A127" s="61" t="s">
        <v>235</v>
      </c>
      <c r="B127" s="62" t="s">
        <v>213</v>
      </c>
      <c r="C127" s="63"/>
      <c r="D127" s="16" t="s">
        <v>115</v>
      </c>
      <c r="E127" s="62" t="s">
        <v>214</v>
      </c>
      <c r="F127" s="64"/>
      <c r="G127" s="64"/>
      <c r="H127" s="64"/>
      <c r="I127" s="64"/>
      <c r="J127" s="45"/>
      <c r="K127" s="45"/>
      <c r="L127" s="45"/>
      <c r="M127" s="45"/>
      <c r="N127" s="45">
        <v>0</v>
      </c>
      <c r="O127" s="45">
        <v>170000</v>
      </c>
      <c r="P127" s="8"/>
      <c r="Q127" s="45">
        <v>0</v>
      </c>
      <c r="R127" s="45">
        <v>200000</v>
      </c>
      <c r="S127" s="66" t="s">
        <v>236</v>
      </c>
      <c r="T127" s="75" t="s">
        <v>172</v>
      </c>
      <c r="U127" s="79" t="s">
        <v>307</v>
      </c>
      <c r="V127" s="27"/>
      <c r="W127" s="27"/>
      <c r="X127" s="27"/>
    </row>
    <row r="128" spans="1:24" s="33" customFormat="1" ht="25.5">
      <c r="A128" s="48">
        <v>27050491</v>
      </c>
      <c r="B128" s="46" t="s">
        <v>217</v>
      </c>
      <c r="C128" s="48"/>
      <c r="D128" s="17" t="s">
        <v>115</v>
      </c>
      <c r="E128" s="46" t="s">
        <v>218</v>
      </c>
      <c r="F128" s="49"/>
      <c r="G128" s="49"/>
      <c r="H128" s="49"/>
      <c r="I128" s="49"/>
      <c r="J128" s="28"/>
      <c r="K128" s="28"/>
      <c r="L128" s="28"/>
      <c r="M128" s="28"/>
      <c r="N128" s="28">
        <v>100000</v>
      </c>
      <c r="O128" s="28">
        <v>90000</v>
      </c>
      <c r="P128" s="8"/>
      <c r="Q128" s="28">
        <v>0</v>
      </c>
      <c r="R128" s="45">
        <v>543000</v>
      </c>
      <c r="S128" s="52" t="s">
        <v>236</v>
      </c>
      <c r="T128" s="75" t="s">
        <v>172</v>
      </c>
      <c r="U128" s="79" t="s">
        <v>296</v>
      </c>
      <c r="V128" s="27"/>
      <c r="W128" s="27"/>
      <c r="X128" s="27"/>
    </row>
    <row r="129" spans="1:21" ht="25.5">
      <c r="A129" s="3">
        <v>70870896</v>
      </c>
      <c r="B129" s="17" t="s">
        <v>49</v>
      </c>
      <c r="C129" s="3">
        <v>3849965</v>
      </c>
      <c r="D129" s="17" t="s">
        <v>131</v>
      </c>
      <c r="E129" s="17" t="s">
        <v>132</v>
      </c>
      <c r="F129" s="4">
        <v>900000</v>
      </c>
      <c r="G129" s="4">
        <v>175000</v>
      </c>
      <c r="H129" s="4">
        <v>983360</v>
      </c>
      <c r="I129" s="4">
        <v>145200</v>
      </c>
      <c r="J129" s="1"/>
      <c r="K129" s="1">
        <f t="shared" si="9"/>
        <v>1075000</v>
      </c>
      <c r="L129" s="1">
        <f t="shared" si="10"/>
        <v>215000</v>
      </c>
      <c r="M129" s="1">
        <f t="shared" si="11"/>
        <v>86000</v>
      </c>
      <c r="N129" s="1">
        <v>967000</v>
      </c>
      <c r="O129" s="1">
        <v>197800</v>
      </c>
      <c r="P129" s="8">
        <f t="shared" si="8"/>
        <v>1164800</v>
      </c>
      <c r="Q129" s="28">
        <v>93200</v>
      </c>
      <c r="R129" s="45">
        <v>103800</v>
      </c>
      <c r="S129" s="52" t="s">
        <v>165</v>
      </c>
      <c r="T129" s="75" t="s">
        <v>172</v>
      </c>
      <c r="U129" s="79" t="s">
        <v>297</v>
      </c>
    </row>
    <row r="130" spans="1:21" ht="63.75">
      <c r="A130" s="3">
        <v>65761758</v>
      </c>
      <c r="B130" s="17" t="s">
        <v>133</v>
      </c>
      <c r="C130" s="3">
        <v>1299023</v>
      </c>
      <c r="D130" s="17" t="s">
        <v>134</v>
      </c>
      <c r="E130" s="17" t="s">
        <v>135</v>
      </c>
      <c r="F130" s="4">
        <v>1278000</v>
      </c>
      <c r="G130" s="4">
        <v>1104000</v>
      </c>
      <c r="H130" s="4">
        <v>1950000</v>
      </c>
      <c r="I130" s="4">
        <v>500000</v>
      </c>
      <c r="J130" s="1"/>
      <c r="K130" s="1">
        <f t="shared" si="9"/>
        <v>2382000</v>
      </c>
      <c r="L130" s="1">
        <f t="shared" si="10"/>
        <v>476400</v>
      </c>
      <c r="M130" s="1">
        <f t="shared" si="11"/>
        <v>190560</v>
      </c>
      <c r="N130" s="1">
        <v>1278000</v>
      </c>
      <c r="O130" s="1">
        <v>820500</v>
      </c>
      <c r="P130" s="8">
        <f t="shared" si="8"/>
        <v>2098500</v>
      </c>
      <c r="Q130" s="28">
        <v>167900</v>
      </c>
      <c r="R130" s="45">
        <v>652600</v>
      </c>
      <c r="S130" s="52" t="s">
        <v>160</v>
      </c>
      <c r="T130" s="75" t="s">
        <v>172</v>
      </c>
      <c r="U130" s="79" t="s">
        <v>298</v>
      </c>
    </row>
    <row r="131" spans="1:21" ht="25.5">
      <c r="A131" s="3">
        <v>43379729</v>
      </c>
      <c r="B131" s="17" t="s">
        <v>35</v>
      </c>
      <c r="C131" s="3"/>
      <c r="D131" s="17" t="s">
        <v>134</v>
      </c>
      <c r="E131" s="17" t="s">
        <v>197</v>
      </c>
      <c r="F131" s="4"/>
      <c r="G131" s="4"/>
      <c r="H131" s="4"/>
      <c r="I131" s="4"/>
      <c r="J131" s="1"/>
      <c r="K131" s="1"/>
      <c r="L131" s="1"/>
      <c r="M131" s="1"/>
      <c r="N131" s="1">
        <v>2016000</v>
      </c>
      <c r="O131" s="1">
        <v>700000</v>
      </c>
      <c r="P131" s="8">
        <f t="shared" si="8"/>
        <v>2716000</v>
      </c>
      <c r="Q131" s="28">
        <v>217300</v>
      </c>
      <c r="R131" s="45">
        <v>727600</v>
      </c>
      <c r="S131" s="52" t="s">
        <v>160</v>
      </c>
      <c r="T131" s="75" t="s">
        <v>172</v>
      </c>
      <c r="U131" s="79" t="s">
        <v>299</v>
      </c>
    </row>
    <row r="132" spans="1:24" s="33" customFormat="1" ht="25.5">
      <c r="A132" s="48">
        <v>27050491</v>
      </c>
      <c r="B132" s="46" t="s">
        <v>217</v>
      </c>
      <c r="C132" s="48"/>
      <c r="D132" s="46" t="s">
        <v>136</v>
      </c>
      <c r="E132" s="46" t="s">
        <v>219</v>
      </c>
      <c r="F132" s="49"/>
      <c r="G132" s="49"/>
      <c r="H132" s="49"/>
      <c r="I132" s="49"/>
      <c r="J132" s="28"/>
      <c r="K132" s="28"/>
      <c r="L132" s="28"/>
      <c r="M132" s="28"/>
      <c r="N132" s="28">
        <v>100000</v>
      </c>
      <c r="O132" s="28">
        <v>0</v>
      </c>
      <c r="P132" s="8"/>
      <c r="Q132" s="28">
        <v>0</v>
      </c>
      <c r="R132" s="45">
        <v>557000</v>
      </c>
      <c r="S132" s="52" t="s">
        <v>168</v>
      </c>
      <c r="T132" s="75" t="s">
        <v>172</v>
      </c>
      <c r="U132" s="79" t="s">
        <v>300</v>
      </c>
      <c r="V132" s="27"/>
      <c r="W132" s="27"/>
      <c r="X132" s="27"/>
    </row>
    <row r="133" spans="1:21" s="33" customFormat="1" ht="38.25" hidden="1">
      <c r="A133" s="29">
        <v>44990260</v>
      </c>
      <c r="B133" s="30" t="s">
        <v>12</v>
      </c>
      <c r="C133" s="29">
        <v>3822427</v>
      </c>
      <c r="D133" s="30" t="s">
        <v>136</v>
      </c>
      <c r="E133" s="30" t="s">
        <v>137</v>
      </c>
      <c r="F133" s="31">
        <v>250000</v>
      </c>
      <c r="G133" s="31">
        <v>105000</v>
      </c>
      <c r="H133" s="31">
        <v>464000</v>
      </c>
      <c r="I133" s="31">
        <v>110000</v>
      </c>
      <c r="J133" s="32"/>
      <c r="K133" s="32">
        <f t="shared" si="9"/>
        <v>355000</v>
      </c>
      <c r="L133" s="32">
        <f t="shared" si="10"/>
        <v>71000</v>
      </c>
      <c r="M133" s="32">
        <f t="shared" si="11"/>
        <v>28400</v>
      </c>
      <c r="N133" s="32"/>
      <c r="O133" s="32"/>
      <c r="P133" s="8">
        <f t="shared" si="8"/>
        <v>0</v>
      </c>
      <c r="Q133" s="28">
        <f>0.08*P133</f>
        <v>0</v>
      </c>
      <c r="R133" s="45"/>
      <c r="S133" s="52" t="s">
        <v>168</v>
      </c>
      <c r="T133" s="75" t="s">
        <v>170</v>
      </c>
      <c r="U133" s="79" t="s">
        <v>245</v>
      </c>
    </row>
    <row r="134" spans="1:21" s="33" customFormat="1" ht="38.25" hidden="1">
      <c r="A134" s="29">
        <v>26538377</v>
      </c>
      <c r="B134" s="30" t="s">
        <v>138</v>
      </c>
      <c r="C134" s="29">
        <v>5370399</v>
      </c>
      <c r="D134" s="30" t="s">
        <v>136</v>
      </c>
      <c r="E134" s="30" t="s">
        <v>139</v>
      </c>
      <c r="F134" s="31">
        <v>370000</v>
      </c>
      <c r="G134" s="31">
        <v>32000</v>
      </c>
      <c r="H134" s="31">
        <v>618200</v>
      </c>
      <c r="I134" s="31">
        <v>32000</v>
      </c>
      <c r="J134" s="32"/>
      <c r="K134" s="32">
        <f t="shared" si="9"/>
        <v>402000</v>
      </c>
      <c r="L134" s="32">
        <f t="shared" si="10"/>
        <v>80400</v>
      </c>
      <c r="M134" s="32">
        <f t="shared" si="11"/>
        <v>32160</v>
      </c>
      <c r="N134" s="32"/>
      <c r="O134" s="32"/>
      <c r="P134" s="8">
        <f t="shared" si="8"/>
        <v>0</v>
      </c>
      <c r="Q134" s="28">
        <f>0.08*P134</f>
        <v>0</v>
      </c>
      <c r="R134" s="45"/>
      <c r="S134" s="52" t="s">
        <v>168</v>
      </c>
      <c r="T134" s="75" t="s">
        <v>172</v>
      </c>
      <c r="U134" s="79" t="s">
        <v>245</v>
      </c>
    </row>
    <row r="135" spans="1:21" ht="63.75">
      <c r="A135" s="3">
        <v>62797549</v>
      </c>
      <c r="B135" s="17" t="s">
        <v>91</v>
      </c>
      <c r="C135" s="3">
        <v>9959954</v>
      </c>
      <c r="D135" s="17" t="s">
        <v>140</v>
      </c>
      <c r="E135" s="17" t="s">
        <v>141</v>
      </c>
      <c r="F135" s="4">
        <v>1110000</v>
      </c>
      <c r="G135" s="4">
        <v>348000</v>
      </c>
      <c r="H135" s="4">
        <v>1832972</v>
      </c>
      <c r="I135" s="4">
        <v>350000</v>
      </c>
      <c r="J135" s="1"/>
      <c r="K135" s="1">
        <f t="shared" si="9"/>
        <v>1458000</v>
      </c>
      <c r="L135" s="1">
        <f t="shared" si="10"/>
        <v>291600</v>
      </c>
      <c r="M135" s="1">
        <f t="shared" si="11"/>
        <v>116640</v>
      </c>
      <c r="N135" s="1">
        <v>1110000</v>
      </c>
      <c r="O135" s="1">
        <v>377100</v>
      </c>
      <c r="P135" s="8">
        <f t="shared" si="8"/>
        <v>1487100</v>
      </c>
      <c r="Q135" s="28">
        <v>119000</v>
      </c>
      <c r="R135" s="45">
        <v>258100</v>
      </c>
      <c r="S135" s="52" t="s">
        <v>169</v>
      </c>
      <c r="T135" s="75" t="s">
        <v>172</v>
      </c>
      <c r="U135" s="79" t="s">
        <v>301</v>
      </c>
    </row>
    <row r="136" spans="1:21" ht="18" customHeight="1" hidden="1" thickBot="1">
      <c r="A136" s="3">
        <v>66598940</v>
      </c>
      <c r="B136" s="17" t="s">
        <v>142</v>
      </c>
      <c r="C136" s="3">
        <v>4541840</v>
      </c>
      <c r="D136" s="17" t="s">
        <v>143</v>
      </c>
      <c r="E136" s="17" t="s">
        <v>142</v>
      </c>
      <c r="F136" s="4">
        <v>545000</v>
      </c>
      <c r="G136" s="4">
        <v>16600</v>
      </c>
      <c r="H136" s="4">
        <v>1125172</v>
      </c>
      <c r="I136" s="4">
        <v>11000</v>
      </c>
      <c r="J136" s="1"/>
      <c r="K136" s="1">
        <f t="shared" si="9"/>
        <v>561600</v>
      </c>
      <c r="L136" s="1">
        <f t="shared" si="10"/>
        <v>112320</v>
      </c>
      <c r="M136" s="1">
        <f t="shared" si="11"/>
        <v>44928</v>
      </c>
      <c r="N136" s="1">
        <v>645000</v>
      </c>
      <c r="O136" s="1">
        <v>27800</v>
      </c>
      <c r="P136" s="8">
        <f t="shared" si="8"/>
        <v>672800</v>
      </c>
      <c r="Q136" s="28">
        <v>53800</v>
      </c>
      <c r="R136" s="45"/>
      <c r="S136" s="52" t="s">
        <v>165</v>
      </c>
      <c r="T136" s="75" t="s">
        <v>172</v>
      </c>
      <c r="U136" s="79" t="s">
        <v>245</v>
      </c>
    </row>
    <row r="137" spans="1:21" ht="76.5">
      <c r="A137" s="3">
        <v>70955751</v>
      </c>
      <c r="B137" s="17" t="s">
        <v>70</v>
      </c>
      <c r="C137" s="3">
        <v>7355509</v>
      </c>
      <c r="D137" s="17" t="s">
        <v>143</v>
      </c>
      <c r="E137" s="17" t="s">
        <v>144</v>
      </c>
      <c r="F137" s="4">
        <v>20</v>
      </c>
      <c r="G137" s="4">
        <v>5000</v>
      </c>
      <c r="H137" s="4">
        <v>61500</v>
      </c>
      <c r="I137" s="4">
        <v>0</v>
      </c>
      <c r="J137" s="1"/>
      <c r="K137" s="1">
        <f t="shared" si="9"/>
        <v>5020</v>
      </c>
      <c r="L137" s="1">
        <f t="shared" si="10"/>
        <v>1004</v>
      </c>
      <c r="M137" s="1">
        <f t="shared" si="11"/>
        <v>401.6</v>
      </c>
      <c r="N137" s="1">
        <v>20000</v>
      </c>
      <c r="O137" s="1">
        <v>5500</v>
      </c>
      <c r="P137" s="8">
        <f t="shared" si="8"/>
        <v>25500</v>
      </c>
      <c r="Q137" s="28">
        <v>0</v>
      </c>
      <c r="R137" s="45">
        <v>5500</v>
      </c>
      <c r="S137" s="52" t="s">
        <v>165</v>
      </c>
      <c r="T137" s="75" t="s">
        <v>172</v>
      </c>
      <c r="U137" s="79" t="s">
        <v>302</v>
      </c>
    </row>
    <row r="138" spans="1:21" ht="76.5">
      <c r="A138" s="3">
        <v>70955751</v>
      </c>
      <c r="B138" s="17" t="s">
        <v>70</v>
      </c>
      <c r="C138" s="3">
        <v>8880550</v>
      </c>
      <c r="D138" s="17" t="s">
        <v>143</v>
      </c>
      <c r="E138" s="17" t="s">
        <v>145</v>
      </c>
      <c r="F138" s="4">
        <v>425000</v>
      </c>
      <c r="G138" s="4">
        <v>74000</v>
      </c>
      <c r="H138" s="4">
        <v>586000</v>
      </c>
      <c r="I138" s="4">
        <v>0</v>
      </c>
      <c r="J138" s="1"/>
      <c r="K138" s="1">
        <f t="shared" si="9"/>
        <v>499000</v>
      </c>
      <c r="L138" s="1">
        <f t="shared" si="10"/>
        <v>99800</v>
      </c>
      <c r="M138" s="1">
        <f t="shared" si="11"/>
        <v>39920</v>
      </c>
      <c r="N138" s="1">
        <v>425000</v>
      </c>
      <c r="O138" s="1">
        <v>83900</v>
      </c>
      <c r="P138" s="8">
        <f t="shared" si="8"/>
        <v>508900</v>
      </c>
      <c r="Q138" s="28">
        <v>0</v>
      </c>
      <c r="R138" s="45">
        <v>83900</v>
      </c>
      <c r="S138" s="52" t="s">
        <v>165</v>
      </c>
      <c r="T138" s="75" t="s">
        <v>172</v>
      </c>
      <c r="U138" s="79" t="s">
        <v>303</v>
      </c>
    </row>
    <row r="139" spans="1:20" ht="12.75">
      <c r="A139" s="39"/>
      <c r="B139" s="40"/>
      <c r="C139" s="39"/>
      <c r="D139" s="40"/>
      <c r="E139" s="40"/>
      <c r="F139" s="41"/>
      <c r="G139" s="41"/>
      <c r="H139" s="41"/>
      <c r="I139" s="41"/>
      <c r="J139" s="42"/>
      <c r="K139" s="42"/>
      <c r="L139" s="42"/>
      <c r="M139" s="42"/>
      <c r="N139" s="42"/>
      <c r="O139" s="42"/>
      <c r="P139" s="42"/>
      <c r="Q139" s="43"/>
      <c r="R139" s="43"/>
      <c r="S139" s="44"/>
      <c r="T139" s="44"/>
    </row>
    <row r="140" spans="6:20" ht="12.75">
      <c r="F140" s="15"/>
      <c r="G140" s="15"/>
      <c r="H140" s="15"/>
      <c r="I140" s="15"/>
      <c r="J140" s="5"/>
      <c r="K140" s="5">
        <f>SUM(K7:K138)</f>
        <v>92026634</v>
      </c>
      <c r="L140" s="5">
        <f>SUM(L7:L138)</f>
        <v>18405326.8</v>
      </c>
      <c r="M140" s="5">
        <f>SUM(M7:M138)</f>
        <v>7362130.719999999</v>
      </c>
      <c r="N140" s="5"/>
      <c r="O140" s="5"/>
      <c r="P140" s="36" t="s">
        <v>205</v>
      </c>
      <c r="Q140" s="37"/>
      <c r="R140" s="37">
        <f>SUM(R8:R139)</f>
        <v>10982200</v>
      </c>
      <c r="S140" s="27"/>
      <c r="T140" s="27"/>
    </row>
    <row r="141" ht="13.5" thickBot="1"/>
    <row r="142" spans="2:4" ht="13.5" thickBot="1">
      <c r="B142" s="84" t="s">
        <v>174</v>
      </c>
      <c r="C142" s="85"/>
      <c r="D142" s="86"/>
    </row>
    <row r="143" spans="2:4" ht="12.75">
      <c r="B143" s="18" t="s">
        <v>242</v>
      </c>
      <c r="C143" s="65"/>
      <c r="D143" s="67">
        <v>49000</v>
      </c>
    </row>
    <row r="144" spans="2:5" ht="12.75">
      <c r="B144" s="18" t="s">
        <v>193</v>
      </c>
      <c r="C144" s="19"/>
      <c r="D144" s="68">
        <v>233700</v>
      </c>
      <c r="E144" s="35"/>
    </row>
    <row r="145" spans="2:4" ht="12.75">
      <c r="B145" s="18" t="s">
        <v>194</v>
      </c>
      <c r="C145" s="19"/>
      <c r="D145" s="68">
        <v>179200</v>
      </c>
    </row>
    <row r="146" spans="2:4" ht="12.75">
      <c r="B146" s="18" t="s">
        <v>185</v>
      </c>
      <c r="C146" s="19"/>
      <c r="D146" s="68">
        <v>743000</v>
      </c>
    </row>
    <row r="147" spans="2:4" ht="12.75">
      <c r="B147" s="18" t="s">
        <v>175</v>
      </c>
      <c r="C147" s="20">
        <v>80000</v>
      </c>
      <c r="D147" s="68">
        <v>334000</v>
      </c>
    </row>
    <row r="148" spans="2:4" ht="12.75">
      <c r="B148" s="18" t="s">
        <v>176</v>
      </c>
      <c r="C148" s="20">
        <v>1517000</v>
      </c>
      <c r="D148" s="68">
        <v>257400</v>
      </c>
    </row>
    <row r="149" spans="2:4" ht="12.75">
      <c r="B149" s="18" t="s">
        <v>191</v>
      </c>
      <c r="C149" s="20"/>
      <c r="D149" s="68">
        <v>258100</v>
      </c>
    </row>
    <row r="150" spans="2:4" ht="12.75">
      <c r="B150" s="18" t="s">
        <v>181</v>
      </c>
      <c r="C150" s="20"/>
      <c r="D150" s="68">
        <v>160000</v>
      </c>
    </row>
    <row r="151" spans="2:4" ht="12.75">
      <c r="B151" s="18" t="s">
        <v>241</v>
      </c>
      <c r="C151" s="20"/>
      <c r="D151" s="68">
        <v>234600</v>
      </c>
    </row>
    <row r="152" spans="2:4" ht="12.75">
      <c r="B152" s="18" t="s">
        <v>178</v>
      </c>
      <c r="C152" s="20"/>
      <c r="D152" s="68">
        <v>443600</v>
      </c>
    </row>
    <row r="153" spans="2:4" ht="12.75">
      <c r="B153" s="18" t="s">
        <v>179</v>
      </c>
      <c r="C153" s="20"/>
      <c r="D153" s="68">
        <v>637200</v>
      </c>
    </row>
    <row r="154" spans="2:4" ht="12.75">
      <c r="B154" s="18" t="s">
        <v>239</v>
      </c>
      <c r="C154" s="20"/>
      <c r="D154" s="68">
        <v>70900</v>
      </c>
    </row>
    <row r="155" spans="2:4" ht="12.75">
      <c r="B155" s="18" t="s">
        <v>240</v>
      </c>
      <c r="C155" s="20"/>
      <c r="D155" s="68">
        <v>1019400</v>
      </c>
    </row>
    <row r="156" spans="2:4" ht="12.75">
      <c r="B156" s="18" t="s">
        <v>187</v>
      </c>
      <c r="C156" s="20"/>
      <c r="D156" s="68">
        <v>15000</v>
      </c>
    </row>
    <row r="157" spans="2:4" ht="12.75">
      <c r="B157" s="18" t="s">
        <v>186</v>
      </c>
      <c r="C157" s="20"/>
      <c r="D157" s="68">
        <v>878500</v>
      </c>
    </row>
    <row r="158" spans="2:4" ht="12.75">
      <c r="B158" s="18" t="s">
        <v>243</v>
      </c>
      <c r="C158" s="20"/>
      <c r="D158" s="68">
        <v>820000</v>
      </c>
    </row>
    <row r="159" spans="2:4" ht="12.75">
      <c r="B159" s="18" t="s">
        <v>188</v>
      </c>
      <c r="C159" s="20"/>
      <c r="D159" s="68">
        <v>619200</v>
      </c>
    </row>
    <row r="160" spans="2:4" ht="12.75">
      <c r="B160" s="18" t="s">
        <v>189</v>
      </c>
      <c r="C160" s="20"/>
      <c r="D160" s="68">
        <v>258800</v>
      </c>
    </row>
    <row r="161" spans="2:4" ht="12.75">
      <c r="B161" s="18" t="s">
        <v>180</v>
      </c>
      <c r="C161" s="20"/>
      <c r="D161" s="68">
        <v>200000</v>
      </c>
    </row>
    <row r="162" spans="2:4" ht="12.75">
      <c r="B162" s="18" t="s">
        <v>183</v>
      </c>
      <c r="C162" s="20"/>
      <c r="D162" s="68">
        <v>1618300</v>
      </c>
    </row>
    <row r="163" spans="2:4" ht="12.75">
      <c r="B163" s="18" t="s">
        <v>182</v>
      </c>
      <c r="C163" s="20"/>
      <c r="D163" s="68">
        <v>1137500</v>
      </c>
    </row>
    <row r="164" spans="2:4" ht="12.75">
      <c r="B164" s="21" t="s">
        <v>244</v>
      </c>
      <c r="C164" s="20"/>
      <c r="D164" s="68">
        <v>557000</v>
      </c>
    </row>
    <row r="165" spans="2:4" ht="12.75">
      <c r="B165" s="18" t="s">
        <v>190</v>
      </c>
      <c r="C165" s="20"/>
      <c r="D165" s="68">
        <v>55400</v>
      </c>
    </row>
    <row r="166" spans="2:4" ht="13.5" thickBot="1">
      <c r="B166" s="21" t="s">
        <v>184</v>
      </c>
      <c r="C166" s="22"/>
      <c r="D166" s="69">
        <v>202400</v>
      </c>
    </row>
    <row r="167" spans="2:4" ht="13.5" thickBot="1">
      <c r="B167" s="24" t="s">
        <v>177</v>
      </c>
      <c r="C167" s="23">
        <v>1920000</v>
      </c>
      <c r="D167" s="25">
        <f>SUM(D143:D166)</f>
        <v>10982200</v>
      </c>
    </row>
  </sheetData>
  <autoFilter ref="A6:Q138"/>
  <mergeCells count="3">
    <mergeCell ref="S6:T6"/>
    <mergeCell ref="B142:D142"/>
    <mergeCell ref="N102:O102"/>
  </mergeCells>
  <hyperlinks>
    <hyperlink ref="V11" r:id="rId1" tooltip="http://intranet.kr-vysocina.cz/edotace/index.php?akce=edj_zadost_zobraz&amp;zad_id_edj=O00064.0001&#10;Zobraz detail žádosti" display="http://intranet.kr-vysocina.cz/edotace/index.php?akce=edj_zadost_zobraz&amp;zad_id_edj=O00064.0001"/>
  </hyperlinks>
  <printOptions/>
  <pageMargins left="0.75" right="0.75" top="1" bottom="1" header="0.4921259845" footer="0.4921259845"/>
  <pageSetup fitToHeight="2" fitToWidth="1" horizontalDpi="600" verticalDpi="600" orientation="portrait" paperSize="8" scale="70" r:id="rId2"/>
  <headerFooter alignWithMargins="0">
    <oddHeader>&amp;R&amp;"Arial,tučné"&amp;11ZK-02-2011-104, př. 1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2011-03-28T10:20:04Z</cp:lastPrinted>
  <dcterms:created xsi:type="dcterms:W3CDTF">2009-11-24T22:59:05Z</dcterms:created>
  <dcterms:modified xsi:type="dcterms:W3CDTF">2011-03-28T10:20:24Z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