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7-2010-50, př. 4 " sheetId="1" r:id="rId1"/>
  </sheets>
  <definedNames>
    <definedName name="_xlnm.Print_Titles" localSheetId="0">'ZK-07-2010-50, př. 4 '!$7:$7</definedName>
    <definedName name="_xlnm.Print_Area" localSheetId="0">'ZK-07-2010-50, př. 4 '!$A$1:$G$513</definedName>
  </definedNames>
  <calcPr fullCalcOnLoad="1"/>
</workbook>
</file>

<file path=xl/sharedStrings.xml><?xml version="1.0" encoding="utf-8"?>
<sst xmlns="http://schemas.openxmlformats.org/spreadsheetml/2006/main" count="1451" uniqueCount="1124">
  <si>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</si>
  <si>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</si>
  <si>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</si>
  <si>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</si>
  <si>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</si>
  <si>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</si>
  <si>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</si>
  <si>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</si>
  <si>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</si>
  <si>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</si>
  <si>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</si>
  <si>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</si>
  <si>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</si>
  <si>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</si>
  <si>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</si>
  <si>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</si>
  <si>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</si>
  <si>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</si>
  <si>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</si>
  <si>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</si>
  <si>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</si>
  <si>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</si>
  <si>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</si>
  <si>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</si>
  <si>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</si>
  <si>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</si>
  <si>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</si>
  <si>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</si>
  <si>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</si>
  <si>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</si>
  <si>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</si>
  <si>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</si>
  <si>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</si>
  <si>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</si>
  <si>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</si>
  <si>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</si>
  <si>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</si>
  <si>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</si>
  <si>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</si>
  <si>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</si>
  <si>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</si>
  <si>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</si>
  <si>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</si>
  <si>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</si>
  <si>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</si>
  <si>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</si>
  <si>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</si>
  <si>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</si>
  <si>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</si>
  <si>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</si>
  <si>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</si>
  <si>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</si>
  <si>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</si>
  <si>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</si>
  <si>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</si>
  <si>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</si>
  <si>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</si>
  <si>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</si>
  <si>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</si>
  <si>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</si>
  <si>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</si>
  <si>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</si>
  <si>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</si>
  <si>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</si>
  <si>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</si>
  <si>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</si>
  <si>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</si>
  <si>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</si>
  <si>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</si>
  <si>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</si>
  <si>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</si>
  <si>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</si>
  <si>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</si>
  <si>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</si>
  <si>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</si>
  <si>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</si>
  <si>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</si>
  <si>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</si>
  <si>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</si>
  <si>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</si>
  <si>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</si>
  <si>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</si>
  <si>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</si>
  <si>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</si>
  <si>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</si>
  <si>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</si>
  <si>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</si>
  <si>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</si>
  <si>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</si>
  <si>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</si>
  <si>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</si>
  <si>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</si>
  <si>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</si>
  <si>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</si>
  <si>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</si>
  <si>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v tis. Kč</t>
  </si>
  <si>
    <t>(školy a školská zařízení zřizované obcí)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</si>
  <si>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</si>
  <si>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</si>
  <si>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</si>
  <si>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</si>
  <si>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</si>
  <si>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</si>
  <si>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</si>
  <si>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</si>
  <si>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</si>
  <si>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</si>
  <si>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</si>
  <si>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</si>
  <si>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</si>
  <si>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</si>
  <si>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</si>
  <si>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</si>
  <si>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</si>
  <si>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</si>
  <si>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</si>
  <si>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</si>
  <si>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</si>
  <si>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</si>
  <si>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</si>
  <si>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</si>
  <si>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</si>
  <si>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ZK-07-2010-50, př. 4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</si>
  <si>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</si>
  <si>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</si>
  <si>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</si>
  <si>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</si>
  <si>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</si>
  <si>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</si>
  <si>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</si>
  <si>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</si>
  <si>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</si>
  <si>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</si>
  <si>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</si>
  <si>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</si>
  <si>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</si>
  <si>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</si>
  <si>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</si>
  <si>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</si>
  <si>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</si>
  <si>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</si>
  <si>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</si>
  <si>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</si>
  <si>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</si>
  <si>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</si>
  <si>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</si>
  <si>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</si>
  <si>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</si>
  <si>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</si>
  <si>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</si>
  <si>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</si>
  <si>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</si>
  <si>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</si>
  <si>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</si>
  <si>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</si>
  <si>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</si>
  <si>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</si>
  <si>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</si>
  <si>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</si>
  <si>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</si>
  <si>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</si>
  <si>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</si>
  <si>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</si>
  <si>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</si>
  <si>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</si>
  <si>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</si>
  <si>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</si>
  <si>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</si>
  <si>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</si>
  <si>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</si>
  <si>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</si>
  <si>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</si>
  <si>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</si>
  <si>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</si>
  <si>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</si>
  <si>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</si>
  <si>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</si>
  <si>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</si>
  <si>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</si>
  <si>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</si>
  <si>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</si>
  <si>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</si>
  <si>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</si>
  <si>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</si>
  <si>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</si>
  <si>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</si>
  <si>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</si>
  <si>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</si>
  <si>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</si>
  <si>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</si>
  <si>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</si>
  <si>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</si>
  <si>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</si>
  <si>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</si>
  <si>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</si>
  <si>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</si>
  <si>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</si>
  <si>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</si>
  <si>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</si>
  <si>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</si>
  <si>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</si>
  <si>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</si>
  <si>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</si>
  <si>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</si>
  <si>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</si>
  <si>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</si>
  <si>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</si>
  <si>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</si>
  <si>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</si>
  <si>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</si>
  <si>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</si>
  <si>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</si>
  <si>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</si>
  <si>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</si>
  <si>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</si>
  <si>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</si>
  <si>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</si>
  <si>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</si>
  <si>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Mateřská škola Kaliště, okres Jihlava, příspěvková organizace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</si>
  <si>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</si>
  <si>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</si>
  <si>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</si>
  <si>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</si>
  <si>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</si>
  <si>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</si>
  <si>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</si>
  <si>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</si>
  <si>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</si>
  <si>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</si>
  <si>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</si>
  <si>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</si>
  <si>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</si>
  <si>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</si>
  <si>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</si>
  <si>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</si>
  <si>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</si>
  <si>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</si>
  <si>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</si>
  <si>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</si>
  <si>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</si>
  <si>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</si>
  <si>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</si>
  <si>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</si>
  <si>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</si>
  <si>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</si>
  <si>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</si>
  <si>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</si>
  <si>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</si>
  <si>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</si>
  <si>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</si>
  <si>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</si>
  <si>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</si>
  <si>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</si>
  <si>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</si>
  <si>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</si>
  <si>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</si>
  <si>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</si>
  <si>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</si>
  <si>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</si>
  <si>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</si>
  <si>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</si>
  <si>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</si>
  <si>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</si>
  <si>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</si>
  <si>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</si>
  <si>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</si>
  <si>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</si>
  <si>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</si>
  <si>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</si>
  <si>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</si>
  <si>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</si>
  <si>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</si>
  <si>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</si>
  <si>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</si>
  <si>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</si>
  <si>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</si>
  <si>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</si>
  <si>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</si>
  <si>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</si>
  <si>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</si>
  <si>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</si>
  <si>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</si>
  <si>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</si>
  <si>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</si>
  <si>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</si>
  <si>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</si>
  <si>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</si>
  <si>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</si>
  <si>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</si>
  <si>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</si>
  <si>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</si>
  <si>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</si>
  <si>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</si>
  <si>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</si>
  <si>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</si>
  <si>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</si>
  <si>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</si>
  <si>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</si>
  <si>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</si>
  <si>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</si>
  <si>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</si>
  <si>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Základní škola a mateřská škola Častrov, okres Pelhřimov</t>
  </si>
  <si>
    <t>Obecní školství celkem:</t>
  </si>
  <si>
    <t>§ 3117</t>
  </si>
  <si>
    <t>Základní umělecká škola Kamenice nad Lipou</t>
  </si>
  <si>
    <t>Pelhřimovská 127</t>
  </si>
  <si>
    <t>Základní umělecká škola Ledeč  nad Sázavou</t>
  </si>
  <si>
    <t>STŘEDISKO VOLNÉHO ČASU Ledeč nad Sázavou, příspěvková organizace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</si>
  <si>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</si>
  <si>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</si>
  <si>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</si>
  <si>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</si>
  <si>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</si>
  <si>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</si>
  <si>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</si>
  <si>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</si>
  <si>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</si>
  <si>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</si>
  <si>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</si>
  <si>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</si>
  <si>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</si>
  <si>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</si>
  <si>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</si>
  <si>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</si>
  <si>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</si>
  <si>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</si>
  <si>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</si>
  <si>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</si>
  <si>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</si>
  <si>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</si>
  <si>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</si>
  <si>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</si>
  <si>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</si>
  <si>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</si>
  <si>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</si>
  <si>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</si>
  <si>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</si>
  <si>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</si>
  <si>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</si>
  <si>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</si>
  <si>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</si>
  <si>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</si>
  <si>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</si>
  <si>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</si>
  <si>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</si>
  <si>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</si>
  <si>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</si>
  <si>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</si>
  <si>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</si>
  <si>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</si>
  <si>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</si>
  <si>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</si>
  <si>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</si>
  <si>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</si>
  <si>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</si>
  <si>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</si>
  <si>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</si>
  <si>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</si>
  <si>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</si>
  <si>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</si>
  <si>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</si>
  <si>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</si>
  <si>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</si>
  <si>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</si>
  <si>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Masarykovo 2190</t>
  </si>
  <si>
    <t>Dům dětí a mládeže u Aleje, Havlíčkův Brod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</si>
  <si>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</si>
  <si>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</si>
  <si>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</si>
  <si>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</si>
  <si>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</si>
  <si>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</si>
  <si>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</si>
  <si>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</si>
  <si>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</si>
  <si>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</si>
  <si>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</si>
  <si>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</si>
  <si>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</si>
  <si>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</si>
  <si>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</si>
  <si>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</si>
  <si>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</si>
  <si>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</si>
  <si>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</si>
  <si>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</si>
  <si>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</si>
  <si>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</si>
  <si>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</si>
  <si>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</si>
  <si>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</si>
  <si>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</si>
  <si>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</si>
  <si>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</si>
  <si>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</si>
  <si>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</si>
  <si>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Střední odborná škola Jana Tiraye Velká Bíteš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</si>
  <si>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</si>
  <si>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</si>
  <si>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</si>
  <si>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</si>
  <si>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</si>
  <si>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</si>
  <si>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</si>
  <si>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</si>
  <si>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</si>
  <si>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</si>
  <si>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</si>
  <si>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</si>
  <si>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</si>
  <si>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</si>
  <si>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</si>
  <si>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</si>
  <si>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</si>
  <si>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</si>
  <si>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</si>
  <si>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</si>
  <si>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</si>
  <si>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</si>
  <si>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</si>
  <si>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</si>
  <si>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</si>
  <si>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</si>
  <si>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</si>
  <si>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</si>
  <si>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</si>
  <si>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</si>
  <si>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</si>
  <si>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</si>
  <si>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</si>
  <si>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</si>
  <si>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</si>
  <si>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</si>
  <si>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</si>
  <si>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</si>
  <si>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</si>
  <si>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</si>
  <si>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</si>
  <si>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</si>
  <si>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</si>
  <si>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</si>
  <si>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</si>
  <si>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</si>
  <si>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</si>
  <si>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</si>
  <si>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</si>
  <si>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</si>
  <si>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</si>
  <si>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</si>
  <si>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</si>
  <si>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</si>
  <si>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</si>
  <si>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</si>
  <si>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</si>
  <si>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</si>
  <si>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</si>
  <si>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</si>
  <si>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</si>
  <si>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</si>
  <si>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</si>
  <si>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</si>
  <si>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</si>
  <si>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</si>
  <si>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</si>
  <si>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</si>
  <si>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</si>
  <si>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</si>
  <si>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</si>
  <si>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</si>
  <si>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</si>
  <si>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</si>
  <si>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</si>
  <si>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</si>
  <si>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</si>
  <si>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</si>
  <si>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</si>
  <si>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</si>
  <si>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</si>
  <si>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</si>
  <si>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</si>
  <si>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</si>
  <si>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</si>
  <si>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</si>
  <si>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</si>
  <si>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</si>
  <si>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</si>
  <si>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</si>
  <si>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</si>
  <si>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</si>
  <si>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</si>
  <si>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</si>
  <si>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</si>
  <si>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</si>
  <si>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Dům dětí a mládeže Polná</t>
  </si>
  <si>
    <t>Základní škola a mateřská škola Fryšava pod Žákovou horou, příspěvková organizace</t>
  </si>
  <si>
    <t>Dům dětí a mládeže Telč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</si>
  <si>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</si>
  <si>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</si>
  <si>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</si>
  <si>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</si>
  <si>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</si>
  <si>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</si>
  <si>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</si>
  <si>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</si>
  <si>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</si>
  <si>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</si>
  <si>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</si>
  <si>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</si>
  <si>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</si>
  <si>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</si>
  <si>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</si>
  <si>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</si>
  <si>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</si>
  <si>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</si>
  <si>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</si>
  <si>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</si>
  <si>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</si>
  <si>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</si>
  <si>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</si>
  <si>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</si>
  <si>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</si>
  <si>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</si>
  <si>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</si>
  <si>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</si>
  <si>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</si>
  <si>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</si>
  <si>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</si>
  <si>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</si>
  <si>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</si>
  <si>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</si>
  <si>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</si>
  <si>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</si>
  <si>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</si>
  <si>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</si>
  <si>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</si>
  <si>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</si>
  <si>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</si>
  <si>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</si>
  <si>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</si>
  <si>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UZ 33 015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</si>
  <si>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</si>
  <si>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</si>
  <si>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</si>
  <si>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</si>
  <si>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</si>
  <si>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Upravený rozpočet účelové dotace k 24. 9. 2010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</si>
  <si>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</si>
  <si>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</si>
  <si>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</si>
  <si>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</si>
  <si>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</si>
  <si>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</si>
  <si>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</si>
  <si>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</si>
  <si>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</si>
  <si>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</si>
  <si>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</si>
  <si>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</si>
  <si>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</si>
  <si>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</si>
  <si>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</si>
  <si>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</si>
  <si>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</si>
  <si>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</si>
  <si>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</si>
  <si>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</si>
  <si>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</si>
  <si>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</si>
  <si>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</si>
  <si>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</si>
  <si>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</si>
  <si>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</si>
  <si>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</si>
  <si>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</si>
  <si>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</si>
  <si>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</si>
  <si>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</si>
  <si>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</si>
  <si>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</si>
  <si>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</si>
  <si>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</si>
  <si>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</si>
  <si>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</si>
  <si>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</si>
  <si>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</si>
  <si>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</si>
  <si>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</si>
  <si>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</si>
  <si>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</si>
  <si>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</si>
  <si>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</si>
  <si>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</si>
  <si>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</si>
  <si>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</si>
  <si>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</si>
  <si>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</si>
  <si>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</si>
  <si>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</si>
  <si>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</si>
  <si>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</si>
  <si>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</si>
  <si>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</si>
  <si>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</si>
  <si>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</si>
  <si>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</si>
  <si>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</si>
  <si>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</si>
  <si>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</si>
  <si>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</si>
  <si>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</si>
  <si>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</si>
  <si>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</si>
  <si>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</si>
  <si>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</si>
  <si>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</si>
  <si>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</si>
  <si>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</si>
  <si>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</si>
  <si>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</si>
  <si>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</si>
  <si>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</si>
  <si>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</si>
  <si>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</si>
  <si>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</si>
  <si>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</si>
  <si>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</si>
  <si>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</si>
  <si>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</si>
  <si>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</si>
  <si>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</si>
  <si>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</si>
  <si>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</si>
  <si>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</si>
  <si>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</si>
  <si>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</si>
  <si>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</si>
  <si>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</si>
  <si>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</si>
  <si>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</si>
  <si>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</si>
  <si>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</si>
  <si>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</si>
  <si>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</si>
  <si>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</si>
  <si>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</si>
  <si>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</si>
  <si>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</si>
  <si>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</si>
  <si>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</si>
  <si>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</si>
  <si>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</si>
  <si>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</si>
  <si>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</si>
  <si>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</si>
  <si>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</si>
  <si>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</si>
  <si>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</si>
  <si>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</si>
  <si>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</si>
  <si>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</si>
  <si>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</si>
  <si>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</si>
  <si>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</si>
  <si>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</si>
  <si>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</si>
  <si>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</si>
  <si>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</si>
  <si>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</si>
  <si>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</si>
  <si>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</si>
  <si>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</si>
  <si>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</si>
  <si>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</si>
  <si>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</si>
  <si>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</si>
  <si>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</si>
  <si>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</si>
  <si>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</si>
  <si>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</si>
  <si>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</si>
  <si>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</si>
  <si>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</si>
  <si>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</si>
  <si>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</si>
  <si>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</si>
  <si>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</si>
  <si>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</si>
  <si>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</si>
  <si>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</si>
  <si>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</si>
  <si>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</si>
  <si>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</si>
  <si>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</si>
  <si>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</si>
  <si>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</si>
  <si>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</si>
  <si>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</si>
  <si>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</si>
  <si>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</si>
  <si>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</si>
  <si>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</si>
  <si>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</si>
  <si>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</si>
  <si>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</si>
  <si>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</si>
  <si>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</si>
  <si>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</si>
  <si>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</si>
  <si>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</si>
  <si>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</si>
  <si>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</si>
  <si>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</si>
  <si>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</si>
  <si>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</si>
  <si>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</si>
  <si>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</si>
  <si>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</si>
  <si>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</si>
  <si>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</si>
  <si>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</si>
  <si>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</si>
  <si>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</si>
  <si>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</si>
  <si>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</si>
  <si>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</si>
  <si>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</si>
  <si>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</si>
  <si>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</si>
  <si>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</si>
  <si>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</si>
  <si>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</si>
  <si>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</si>
  <si>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</si>
  <si>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</si>
  <si>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</si>
  <si>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</si>
  <si>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</si>
  <si>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</si>
  <si>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</si>
  <si>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</si>
  <si>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</si>
  <si>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</si>
  <si>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</si>
  <si>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</si>
  <si>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</si>
  <si>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</si>
  <si>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</si>
  <si>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</si>
  <si>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</si>
  <si>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</si>
  <si>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</si>
  <si>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</si>
  <si>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</si>
  <si>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</si>
  <si>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</si>
  <si>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</si>
  <si>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</si>
  <si>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</si>
  <si>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</si>
  <si>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</si>
  <si>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</si>
  <si>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</si>
  <si>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</si>
  <si>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</si>
  <si>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</si>
  <si>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</si>
  <si>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</si>
  <si>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</si>
  <si>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</si>
  <si>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</si>
  <si>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</si>
  <si>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</si>
  <si>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</si>
  <si>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</si>
  <si>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</si>
  <si>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</si>
  <si>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</si>
  <si>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</si>
  <si>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</si>
  <si>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</si>
  <si>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</si>
  <si>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</si>
  <si>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</si>
  <si>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</si>
  <si>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</si>
  <si>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</si>
  <si>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</si>
  <si>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</si>
  <si>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</si>
  <si>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</si>
  <si>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</si>
  <si>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</si>
  <si>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</si>
  <si>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</si>
  <si>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</si>
  <si>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</si>
  <si>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</si>
  <si>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</si>
  <si>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</si>
  <si>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</si>
  <si>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</si>
  <si>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</si>
  <si>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</si>
  <si>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</si>
  <si>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</si>
  <si>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</si>
  <si>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</si>
  <si>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</si>
  <si>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</si>
  <si>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</si>
  <si>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</si>
  <si>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</si>
  <si>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</si>
  <si>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</si>
  <si>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</si>
  <si>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</si>
  <si>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</si>
  <si>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</si>
  <si>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</si>
  <si>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</si>
  <si>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</si>
  <si>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</si>
  <si>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</si>
  <si>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</si>
  <si>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</si>
  <si>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</si>
  <si>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</si>
  <si>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</si>
  <si>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</si>
  <si>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</si>
  <si>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</si>
  <si>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</si>
  <si>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</si>
  <si>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</si>
  <si>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</si>
  <si>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</si>
  <si>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</si>
  <si>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</si>
  <si>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</si>
  <si>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</si>
  <si>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</si>
  <si>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</si>
  <si>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</si>
  <si>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</si>
  <si>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</si>
  <si>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</si>
  <si>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</si>
  <si>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</si>
  <si>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</si>
  <si>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</si>
  <si>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</si>
  <si>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</si>
  <si>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</si>
  <si>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</si>
  <si>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</si>
  <si>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</si>
  <si>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</si>
  <si>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</si>
  <si>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</si>
  <si>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</si>
  <si>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</si>
  <si>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</si>
  <si>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</si>
  <si>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</si>
  <si>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</si>
  <si>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</si>
  <si>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</si>
  <si>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</si>
  <si>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</si>
  <si>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</si>
  <si>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</si>
  <si>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</si>
  <si>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</si>
  <si>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</si>
  <si>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</si>
  <si>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</si>
  <si>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</si>
  <si>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</si>
  <si>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</si>
  <si>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</si>
  <si>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</si>
  <si>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</si>
  <si>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</si>
  <si>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</si>
  <si>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</si>
  <si>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</si>
  <si>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</si>
  <si>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</si>
  <si>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</si>
  <si>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</si>
  <si>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</si>
  <si>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</si>
  <si>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</si>
  <si>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</si>
  <si>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</si>
  <si>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</si>
  <si>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</si>
  <si>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</si>
  <si>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</si>
  <si>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</si>
  <si>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</si>
  <si>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</si>
  <si>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</si>
  <si>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</si>
  <si>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</si>
  <si>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</si>
  <si>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</si>
  <si>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</si>
  <si>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</si>
  <si>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</si>
  <si>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</si>
  <si>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</si>
  <si>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</si>
  <si>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</si>
  <si>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</si>
  <si>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</si>
  <si>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</si>
  <si>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</si>
  <si>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</si>
  <si>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</si>
  <si>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</si>
  <si>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</si>
  <si>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</si>
  <si>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</si>
  <si>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</si>
  <si>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</si>
  <si>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</si>
  <si>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</si>
  <si>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</si>
  <si>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</si>
  <si>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</si>
  <si>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</si>
  <si>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</si>
  <si>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</si>
  <si>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</si>
  <si>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</si>
  <si>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</si>
  <si>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</si>
  <si>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</si>
  <si>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</si>
  <si>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</si>
  <si>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</si>
  <si>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</si>
  <si>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počet stran: 8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</si>
  <si>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</si>
  <si>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</si>
  <si>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</si>
  <si>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</si>
  <si>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</si>
  <si>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</si>
  <si>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</si>
  <si>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</si>
  <si>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</si>
  <si>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</si>
  <si>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</si>
  <si>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</si>
  <si>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</si>
  <si>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</si>
  <si>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</si>
  <si>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</si>
  <si>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</si>
  <si>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</si>
  <si>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</si>
  <si>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</si>
  <si>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</si>
  <si>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</si>
  <si>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</si>
  <si>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</si>
  <si>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</si>
  <si>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</si>
  <si>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</si>
  <si>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</si>
  <si>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</si>
  <si>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</si>
  <si>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</si>
  <si>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</si>
  <si>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</si>
  <si>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</si>
  <si>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</si>
  <si>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</si>
  <si>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</si>
  <si>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</si>
  <si>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</si>
  <si>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</si>
  <si>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</si>
  <si>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</si>
  <si>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</si>
  <si>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</si>
  <si>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</si>
  <si>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</si>
  <si>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</si>
  <si>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</si>
  <si>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</si>
  <si>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</si>
  <si>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</si>
  <si>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</si>
  <si>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</si>
  <si>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</si>
  <si>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</si>
  <si>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</si>
  <si>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</si>
  <si>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</si>
  <si>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</si>
  <si>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</si>
  <si>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</si>
  <si>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</si>
  <si>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</si>
  <si>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</si>
  <si>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</si>
  <si>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</si>
  <si>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</si>
  <si>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</si>
  <si>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</si>
  <si>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</si>
  <si>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</si>
  <si>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</si>
  <si>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</si>
  <si>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</si>
  <si>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</si>
  <si>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</si>
  <si>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</si>
  <si>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</si>
  <si>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</si>
  <si>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</si>
  <si>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</si>
  <si>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</si>
  <si>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</si>
  <si>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</si>
  <si>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</si>
  <si>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</si>
  <si>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</si>
  <si>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</si>
  <si>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</si>
  <si>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</si>
  <si>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</si>
  <si>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Korálky Havlíčkův  Brod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</si>
  <si>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</si>
  <si>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</si>
  <si>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</si>
  <si>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</si>
  <si>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</si>
  <si>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</si>
  <si>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</si>
  <si>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</si>
  <si>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</si>
  <si>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</si>
  <si>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</si>
  <si>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</si>
  <si>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</si>
  <si>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</si>
  <si>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</si>
  <si>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</si>
  <si>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</si>
  <si>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</si>
  <si>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</si>
  <si>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</si>
  <si>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</si>
  <si>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</si>
  <si>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</si>
  <si>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</si>
  <si>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</si>
  <si>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</si>
  <si>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</si>
  <si>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</si>
  <si>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</si>
  <si>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</si>
  <si>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</si>
  <si>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</si>
  <si>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</si>
  <si>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</si>
  <si>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</si>
  <si>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</si>
  <si>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</si>
  <si>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</si>
  <si>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</si>
  <si>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</si>
  <si>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</si>
  <si>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</si>
  <si>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</si>
  <si>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</si>
  <si>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</si>
  <si>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</si>
  <si>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</si>
  <si>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</si>
  <si>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</si>
  <si>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</si>
  <si>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</si>
  <si>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</si>
  <si>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</si>
  <si>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</si>
  <si>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</si>
  <si>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</si>
  <si>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</si>
  <si>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</si>
  <si>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</si>
  <si>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</si>
  <si>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</si>
  <si>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</si>
  <si>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</si>
  <si>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</si>
  <si>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</si>
  <si>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</si>
  <si>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</si>
  <si>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</si>
  <si>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</si>
  <si>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</si>
  <si>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</si>
  <si>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</si>
  <si>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</si>
  <si>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</si>
  <si>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</si>
  <si>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</si>
  <si>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</si>
  <si>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</si>
  <si>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</si>
  <si>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</si>
  <si>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 xml:space="preserve">Dotace na rozvojový program „HUSTOTA" a "SPECIFIKA" - úprava k 15. 11.  2010 </t>
  </si>
  <si>
    <t>Úprava rozpočtu účelové dotace k 15.11.2010</t>
  </si>
  <si>
    <t>Upravený rozpočet účelové dotace k 15.11. 2010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</si>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</sst>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13" fillId="0" borderId="0" xfId="0" applyNumberFormat="1" applyFont="1" applyAlignment="1">
      <alignment horizontal="right"/>
    </xf>
    <xf numFmtId="4" fontId="4" fillId="2" borderId="5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/>
    </xf>
    <xf numFmtId="0" fontId="8" fillId="3" borderId="9" xfId="0" applyFont="1" applyFill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6" fillId="2" borderId="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3" fontId="8" fillId="0" borderId="13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3" fontId="8" fillId="0" borderId="1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 horizontal="right" wrapText="1"/>
    </xf>
    <xf numFmtId="0" fontId="8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8" fillId="0" borderId="14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3" fontId="6" fillId="2" borderId="21" xfId="0" applyNumberFormat="1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3" fontId="6" fillId="0" borderId="21" xfId="0" applyNumberFormat="1" applyFont="1" applyFill="1" applyBorder="1" applyAlignment="1">
      <alignment horizontal="right"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3" fontId="6" fillId="0" borderId="26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6" fillId="2" borderId="26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7" fillId="0" borderId="31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3" fontId="8" fillId="0" borderId="26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3" fontId="8" fillId="0" borderId="6" xfId="0" applyNumberFormat="1" applyFont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35" xfId="0" applyFont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8" fillId="0" borderId="40" xfId="0" applyNumberFormat="1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45" xfId="0" applyFont="1" applyFill="1" applyBorder="1" applyAlignment="1">
      <alignment horizontal="left" wrapText="1"/>
    </xf>
    <xf numFmtId="0" fontId="8" fillId="0" borderId="46" xfId="0" applyFont="1" applyFill="1" applyBorder="1" applyAlignment="1">
      <alignment horizontal="left" wrapText="1"/>
    </xf>
    <xf numFmtId="3" fontId="8" fillId="0" borderId="35" xfId="0" applyNumberFormat="1" applyFont="1" applyFill="1" applyBorder="1" applyAlignment="1">
      <alignment/>
    </xf>
    <xf numFmtId="3" fontId="8" fillId="0" borderId="41" xfId="0" applyNumberFormat="1" applyFont="1" applyBorder="1" applyAlignment="1">
      <alignment/>
    </xf>
    <xf numFmtId="0" fontId="7" fillId="0" borderId="44" xfId="0" applyFont="1" applyBorder="1" applyAlignment="1">
      <alignment horizontal="center"/>
    </xf>
    <xf numFmtId="0" fontId="8" fillId="0" borderId="45" xfId="0" applyFont="1" applyFill="1" applyBorder="1" applyAlignment="1">
      <alignment wrapText="1"/>
    </xf>
    <xf numFmtId="0" fontId="7" fillId="0" borderId="44" xfId="0" applyFont="1" applyFill="1" applyBorder="1" applyAlignment="1">
      <alignment horizontal="center"/>
    </xf>
    <xf numFmtId="0" fontId="8" fillId="0" borderId="45" xfId="0" applyFont="1" applyBorder="1" applyAlignment="1">
      <alignment wrapText="1"/>
    </xf>
    <xf numFmtId="0" fontId="8" fillId="0" borderId="45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7" fillId="0" borderId="31" xfId="0" applyFont="1" applyFill="1" applyBorder="1" applyAlignment="1">
      <alignment horizontal="center"/>
    </xf>
    <xf numFmtId="3" fontId="8" fillId="0" borderId="47" xfId="0" applyNumberFormat="1" applyFont="1" applyFill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7" fillId="0" borderId="50" xfId="0" applyFont="1" applyBorder="1" applyAlignment="1">
      <alignment horizontal="center"/>
    </xf>
    <xf numFmtId="0" fontId="8" fillId="0" borderId="51" xfId="0" applyFont="1" applyFill="1" applyBorder="1" applyAlignment="1">
      <alignment wrapText="1"/>
    </xf>
    <xf numFmtId="0" fontId="8" fillId="0" borderId="51" xfId="0" applyFont="1" applyFill="1" applyBorder="1" applyAlignment="1">
      <alignment horizontal="left" wrapText="1"/>
    </xf>
    <xf numFmtId="0" fontId="8" fillId="0" borderId="40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41" xfId="0" applyFont="1" applyBorder="1" applyAlignment="1">
      <alignment wrapText="1"/>
    </xf>
    <xf numFmtId="3" fontId="8" fillId="0" borderId="34" xfId="0" applyNumberFormat="1" applyFont="1" applyFill="1" applyBorder="1" applyAlignment="1">
      <alignment/>
    </xf>
    <xf numFmtId="3" fontId="4" fillId="2" borderId="37" xfId="0" applyNumberFormat="1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3" borderId="52" xfId="0" applyFont="1" applyFill="1" applyBorder="1" applyAlignment="1">
      <alignment wrapText="1"/>
    </xf>
    <xf numFmtId="0" fontId="6" fillId="0" borderId="31" xfId="0" applyFont="1" applyFill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32" xfId="0" applyFont="1" applyBorder="1" applyAlignment="1">
      <alignment wrapText="1"/>
    </xf>
    <xf numFmtId="3" fontId="6" fillId="0" borderId="31" xfId="0" applyNumberFormat="1" applyFont="1" applyFill="1" applyBorder="1" applyAlignment="1">
      <alignment wrapText="1"/>
    </xf>
    <xf numFmtId="3" fontId="6" fillId="2" borderId="31" xfId="0" applyNumberFormat="1" applyFont="1" applyFill="1" applyBorder="1" applyAlignment="1">
      <alignment wrapText="1"/>
    </xf>
    <xf numFmtId="0" fontId="6" fillId="0" borderId="53" xfId="0" applyFont="1" applyFill="1" applyBorder="1" applyAlignment="1">
      <alignment horizontal="left" wrapText="1"/>
    </xf>
    <xf numFmtId="0" fontId="7" fillId="0" borderId="54" xfId="0" applyFont="1" applyBorder="1" applyAlignment="1">
      <alignment wrapText="1"/>
    </xf>
    <xf numFmtId="0" fontId="6" fillId="2" borderId="31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55" xfId="0" applyFont="1" applyFill="1" applyBorder="1" applyAlignment="1">
      <alignment horizontal="left" wrapText="1"/>
    </xf>
    <xf numFmtId="0" fontId="9" fillId="0" borderId="56" xfId="0" applyFont="1" applyBorder="1" applyAlignment="1">
      <alignment wrapText="1"/>
    </xf>
    <xf numFmtId="0" fontId="9" fillId="0" borderId="57" xfId="0" applyFont="1" applyBorder="1" applyAlignment="1">
      <alignment wrapText="1"/>
    </xf>
    <xf numFmtId="0" fontId="6" fillId="3" borderId="9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9" xfId="0" applyNumberFormat="1" applyFont="1" applyFill="1" applyBorder="1" applyAlignment="1">
      <alignment wrapText="1"/>
    </xf>
    <xf numFmtId="3" fontId="6" fillId="0" borderId="32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7"/>
  <sheetViews>
    <sheetView tabSelected="1" view="pageBreakPreview" zoomScale="75" zoomScaleNormal="75" zoomScaleSheetLayoutView="75" workbookViewId="0" topLeftCell="A1">
      <selection activeCell="H31" sqref="H31"/>
    </sheetView>
  </sheetViews>
  <sheetFormatPr defaultColWidth="9.00390625" defaultRowHeight="12.75"/>
  <cols>
    <col min="1" max="1" width="12.00390625" style="15" bestFit="1" customWidth="1"/>
    <col min="2" max="2" width="77.125" style="13" bestFit="1" customWidth="1"/>
    <col min="3" max="3" width="21.75390625" style="13" bestFit="1" customWidth="1"/>
    <col min="4" max="4" width="29.875" style="13" customWidth="1"/>
    <col min="5" max="5" width="10.75390625" style="33" customWidth="1"/>
    <col min="6" max="7" width="14.625" style="2" customWidth="1"/>
    <col min="8" max="16384" width="49.75390625" style="2" customWidth="1"/>
  </cols>
  <sheetData>
    <row r="1" spans="1:7" s="1" customFormat="1" ht="15">
      <c r="A1" s="14"/>
      <c r="B1" s="12"/>
      <c r="C1" s="12"/>
      <c r="F1" s="160" t="s">
        <v>122</v>
      </c>
      <c r="G1" s="161"/>
    </row>
    <row r="2" spans="1:7" s="1" customFormat="1" ht="15">
      <c r="A2" s="14"/>
      <c r="B2" s="12"/>
      <c r="C2" s="12"/>
      <c r="F2" s="166" t="s">
        <v>943</v>
      </c>
      <c r="G2" s="161"/>
    </row>
    <row r="3" spans="1:7" s="16" customFormat="1" ht="18">
      <c r="A3" s="34"/>
      <c r="B3" s="170" t="s">
        <v>1116</v>
      </c>
      <c r="C3" s="170"/>
      <c r="D3" s="170"/>
      <c r="E3" s="170"/>
      <c r="F3" s="171"/>
      <c r="G3" s="171"/>
    </row>
    <row r="4" spans="1:7" s="16" customFormat="1" ht="19.5" customHeight="1">
      <c r="A4" s="35"/>
      <c r="B4" s="170" t="s">
        <v>96</v>
      </c>
      <c r="C4" s="172"/>
      <c r="D4" s="172"/>
      <c r="E4" s="172"/>
      <c r="F4" s="171"/>
      <c r="G4" s="171"/>
    </row>
    <row r="5" spans="1:7" s="16" customFormat="1" ht="19.5" customHeight="1">
      <c r="A5" s="35"/>
      <c r="B5" s="162" t="s">
        <v>539</v>
      </c>
      <c r="C5" s="173"/>
      <c r="D5" s="173"/>
      <c r="E5" s="173"/>
      <c r="F5" s="173"/>
      <c r="G5" s="173"/>
    </row>
    <row r="6" spans="1:7" s="1" customFormat="1" ht="16.5" thickBot="1">
      <c r="A6" s="162"/>
      <c r="B6" s="163"/>
      <c r="C6" s="163"/>
      <c r="D6" s="163"/>
      <c r="E6" s="163"/>
      <c r="F6" s="3"/>
      <c r="G6" s="36" t="s">
        <v>95</v>
      </c>
    </row>
    <row r="7" spans="1:7" s="4" customFormat="1" ht="75" customHeight="1" thickBot="1">
      <c r="A7" s="167" t="s">
        <v>277</v>
      </c>
      <c r="B7" s="168"/>
      <c r="C7" s="168"/>
      <c r="D7" s="169"/>
      <c r="E7" s="141" t="s">
        <v>545</v>
      </c>
      <c r="F7" s="37" t="s">
        <v>1117</v>
      </c>
      <c r="G7" s="39" t="s">
        <v>1118</v>
      </c>
    </row>
    <row r="8" spans="1:7" s="5" customFormat="1" ht="16.5" customHeight="1" thickBot="1">
      <c r="A8" s="142" t="s">
        <v>276</v>
      </c>
      <c r="B8" s="159"/>
      <c r="C8" s="159"/>
      <c r="D8" s="159"/>
      <c r="E8" s="159"/>
      <c r="F8" s="41"/>
      <c r="G8" s="38"/>
    </row>
    <row r="9" spans="1:7" s="6" customFormat="1" ht="16.5" thickBot="1">
      <c r="A9" s="150" t="s">
        <v>278</v>
      </c>
      <c r="B9" s="164"/>
      <c r="C9" s="164"/>
      <c r="D9" s="165"/>
      <c r="E9" s="85">
        <v>188</v>
      </c>
      <c r="F9" s="68">
        <f>F10+F11+F12+F13+F14</f>
        <v>68</v>
      </c>
      <c r="G9" s="48">
        <f>G10+G11+G12+G13+G14</f>
        <v>256</v>
      </c>
    </row>
    <row r="10" spans="1:7" s="7" customFormat="1" ht="15">
      <c r="A10" s="44">
        <v>75021935</v>
      </c>
      <c r="B10" s="45" t="s">
        <v>164</v>
      </c>
      <c r="C10" s="46" t="s">
        <v>163</v>
      </c>
      <c r="D10" s="64" t="s">
        <v>161</v>
      </c>
      <c r="E10" s="92">
        <v>163</v>
      </c>
      <c r="F10" s="88">
        <v>68</v>
      </c>
      <c r="G10" s="47">
        <f>SUM(E10:F10)</f>
        <v>231</v>
      </c>
    </row>
    <row r="11" spans="1:7" s="7" customFormat="1" ht="15">
      <c r="A11" s="17">
        <v>71011684</v>
      </c>
      <c r="B11" s="18" t="s">
        <v>169</v>
      </c>
      <c r="C11" s="18" t="s">
        <v>739</v>
      </c>
      <c r="D11" s="65" t="s">
        <v>170</v>
      </c>
      <c r="E11" s="93">
        <v>0</v>
      </c>
      <c r="F11" s="89">
        <v>0</v>
      </c>
      <c r="G11" s="47">
        <f>SUM(E11:F11)</f>
        <v>0</v>
      </c>
    </row>
    <row r="12" spans="1:7" s="7" customFormat="1" ht="30">
      <c r="A12" s="17">
        <v>70999643</v>
      </c>
      <c r="B12" s="18" t="s">
        <v>171</v>
      </c>
      <c r="C12" s="18" t="s">
        <v>739</v>
      </c>
      <c r="D12" s="65" t="s">
        <v>172</v>
      </c>
      <c r="E12" s="93">
        <v>25</v>
      </c>
      <c r="F12" s="89">
        <v>0</v>
      </c>
      <c r="G12" s="47">
        <f>SUM(E12:F12)</f>
        <v>25</v>
      </c>
    </row>
    <row r="13" spans="1:7" s="7" customFormat="1" ht="15">
      <c r="A13" s="17">
        <v>75020556</v>
      </c>
      <c r="B13" s="18" t="s">
        <v>165</v>
      </c>
      <c r="C13" s="18" t="s">
        <v>166</v>
      </c>
      <c r="D13" s="65" t="s">
        <v>612</v>
      </c>
      <c r="E13" s="93">
        <v>0</v>
      </c>
      <c r="F13" s="89">
        <v>0</v>
      </c>
      <c r="G13" s="47">
        <f>SUM(E13:F13)</f>
        <v>0</v>
      </c>
    </row>
    <row r="14" spans="1:7" s="7" customFormat="1" ht="15.75" thickBot="1">
      <c r="A14" s="19">
        <v>75022095</v>
      </c>
      <c r="B14" s="20" t="s">
        <v>167</v>
      </c>
      <c r="C14" s="20" t="s">
        <v>168</v>
      </c>
      <c r="D14" s="66" t="s">
        <v>667</v>
      </c>
      <c r="E14" s="94">
        <v>0</v>
      </c>
      <c r="F14" s="90">
        <v>0</v>
      </c>
      <c r="G14" s="47">
        <f>SUM(E14:F14)</f>
        <v>0</v>
      </c>
    </row>
    <row r="15" spans="1:7" s="8" customFormat="1" ht="16.5" thickBot="1">
      <c r="A15" s="147" t="s">
        <v>279</v>
      </c>
      <c r="B15" s="148"/>
      <c r="C15" s="148"/>
      <c r="D15" s="149"/>
      <c r="E15" s="85">
        <v>318</v>
      </c>
      <c r="F15" s="68">
        <f>F16+F17+F18+F19+F20</f>
        <v>170</v>
      </c>
      <c r="G15" s="48">
        <f>G16+G17+G18+G19+G20</f>
        <v>488</v>
      </c>
    </row>
    <row r="16" spans="1:7" s="7" customFormat="1" ht="15">
      <c r="A16" s="44">
        <v>43380247</v>
      </c>
      <c r="B16" s="45" t="s">
        <v>178</v>
      </c>
      <c r="C16" s="46" t="s">
        <v>739</v>
      </c>
      <c r="D16" s="64" t="s">
        <v>177</v>
      </c>
      <c r="E16" s="92">
        <v>0</v>
      </c>
      <c r="F16" s="91">
        <v>43</v>
      </c>
      <c r="G16" s="47">
        <f>SUM(E16:F16)</f>
        <v>43</v>
      </c>
    </row>
    <row r="17" spans="1:7" s="7" customFormat="1" ht="15">
      <c r="A17" s="17">
        <v>70998779</v>
      </c>
      <c r="B17" s="21" t="s">
        <v>193</v>
      </c>
      <c r="C17" s="18" t="s">
        <v>739</v>
      </c>
      <c r="D17" s="65" t="s">
        <v>192</v>
      </c>
      <c r="E17" s="93">
        <v>79</v>
      </c>
      <c r="F17" s="89">
        <v>0</v>
      </c>
      <c r="G17" s="47">
        <f>SUM(E17:F17)</f>
        <v>79</v>
      </c>
    </row>
    <row r="18" spans="1:7" s="7" customFormat="1" ht="30">
      <c r="A18" s="17">
        <v>70885966</v>
      </c>
      <c r="B18" s="21" t="s">
        <v>195</v>
      </c>
      <c r="C18" s="18" t="s">
        <v>739</v>
      </c>
      <c r="D18" s="65" t="s">
        <v>194</v>
      </c>
      <c r="E18" s="93">
        <v>34</v>
      </c>
      <c r="F18" s="89">
        <v>31</v>
      </c>
      <c r="G18" s="47">
        <f>SUM(E18:F18)</f>
        <v>65</v>
      </c>
    </row>
    <row r="19" spans="1:7" s="7" customFormat="1" ht="15">
      <c r="A19" s="17">
        <v>43379516</v>
      </c>
      <c r="B19" s="21" t="s">
        <v>162</v>
      </c>
      <c r="C19" s="18" t="s">
        <v>160</v>
      </c>
      <c r="D19" s="65" t="s">
        <v>161</v>
      </c>
      <c r="E19" s="93">
        <v>157</v>
      </c>
      <c r="F19" s="89">
        <v>96</v>
      </c>
      <c r="G19" s="47">
        <f>SUM(E19:F19)</f>
        <v>253</v>
      </c>
    </row>
    <row r="20" spans="1:7" s="7" customFormat="1" ht="15.75" thickBot="1">
      <c r="A20" s="19">
        <v>48897400</v>
      </c>
      <c r="B20" s="20" t="s">
        <v>200</v>
      </c>
      <c r="C20" s="20" t="s">
        <v>201</v>
      </c>
      <c r="D20" s="66" t="s">
        <v>161</v>
      </c>
      <c r="E20" s="94">
        <v>48</v>
      </c>
      <c r="F20" s="90">
        <v>0</v>
      </c>
      <c r="G20" s="47">
        <f>SUM(E20:F20)</f>
        <v>48</v>
      </c>
    </row>
    <row r="21" spans="1:7" s="9" customFormat="1" ht="16.5" thickBot="1">
      <c r="A21" s="147" t="s">
        <v>303</v>
      </c>
      <c r="B21" s="148"/>
      <c r="C21" s="148"/>
      <c r="D21" s="149"/>
      <c r="E21" s="85">
        <v>173</v>
      </c>
      <c r="F21" s="68">
        <f>F22+F23+F24+F25+F26+F27+F28+F29+F30+F31</f>
        <v>142</v>
      </c>
      <c r="G21" s="48">
        <f>G22+G23+G24+G25+G26+G27+G28+G29+G30+G31</f>
        <v>315</v>
      </c>
    </row>
    <row r="22" spans="1:7" s="7" customFormat="1" ht="15">
      <c r="A22" s="44">
        <v>70981779</v>
      </c>
      <c r="B22" s="45" t="s">
        <v>176</v>
      </c>
      <c r="C22" s="46" t="s">
        <v>739</v>
      </c>
      <c r="D22" s="64" t="s">
        <v>175</v>
      </c>
      <c r="E22" s="92">
        <v>0</v>
      </c>
      <c r="F22" s="91">
        <v>12</v>
      </c>
      <c r="G22" s="47">
        <f aca="true" t="shared" si="0" ref="G22:G31">SUM(E22:F22)</f>
        <v>12</v>
      </c>
    </row>
    <row r="23" spans="1:7" s="7" customFormat="1" ht="15">
      <c r="A23" s="17">
        <v>71011757</v>
      </c>
      <c r="B23" s="21" t="s">
        <v>183</v>
      </c>
      <c r="C23" s="18" t="s">
        <v>739</v>
      </c>
      <c r="D23" s="65" t="s">
        <v>182</v>
      </c>
      <c r="E23" s="93">
        <v>0</v>
      </c>
      <c r="F23" s="89">
        <v>11</v>
      </c>
      <c r="G23" s="47">
        <f t="shared" si="0"/>
        <v>11</v>
      </c>
    </row>
    <row r="24" spans="1:7" s="7" customFormat="1" ht="15">
      <c r="A24" s="17">
        <v>75021404</v>
      </c>
      <c r="B24" s="21" t="s">
        <v>174</v>
      </c>
      <c r="C24" s="18" t="s">
        <v>173</v>
      </c>
      <c r="D24" s="65" t="s">
        <v>612</v>
      </c>
      <c r="E24" s="93">
        <v>47</v>
      </c>
      <c r="F24" s="89">
        <v>11</v>
      </c>
      <c r="G24" s="47">
        <f t="shared" si="0"/>
        <v>58</v>
      </c>
    </row>
    <row r="25" spans="1:7" s="7" customFormat="1" ht="35.25" customHeight="1">
      <c r="A25" s="17">
        <v>75022893</v>
      </c>
      <c r="B25" s="18" t="s">
        <v>184</v>
      </c>
      <c r="C25" s="18" t="s">
        <v>739</v>
      </c>
      <c r="D25" s="65" t="s">
        <v>185</v>
      </c>
      <c r="E25" s="93">
        <v>67</v>
      </c>
      <c r="F25" s="89">
        <v>11</v>
      </c>
      <c r="G25" s="47">
        <f t="shared" si="0"/>
        <v>78</v>
      </c>
    </row>
    <row r="26" spans="1:7" s="7" customFormat="1" ht="15">
      <c r="A26" s="17">
        <v>70830754</v>
      </c>
      <c r="B26" s="21" t="s">
        <v>187</v>
      </c>
      <c r="C26" s="18" t="s">
        <v>739</v>
      </c>
      <c r="D26" s="65" t="s">
        <v>186</v>
      </c>
      <c r="E26" s="93">
        <v>23</v>
      </c>
      <c r="F26" s="89">
        <v>8</v>
      </c>
      <c r="G26" s="47">
        <f t="shared" si="0"/>
        <v>31</v>
      </c>
    </row>
    <row r="27" spans="1:7" s="7" customFormat="1" ht="15">
      <c r="A27" s="17">
        <v>70881308</v>
      </c>
      <c r="B27" s="18" t="s">
        <v>188</v>
      </c>
      <c r="C27" s="18" t="s">
        <v>739</v>
      </c>
      <c r="D27" s="65" t="s">
        <v>189</v>
      </c>
      <c r="E27" s="93">
        <v>0</v>
      </c>
      <c r="F27" s="89">
        <v>8</v>
      </c>
      <c r="G27" s="47">
        <f t="shared" si="0"/>
        <v>8</v>
      </c>
    </row>
    <row r="28" spans="1:7" s="7" customFormat="1" ht="30">
      <c r="A28" s="17">
        <v>70981761</v>
      </c>
      <c r="B28" s="21" t="s">
        <v>191</v>
      </c>
      <c r="C28" s="18" t="s">
        <v>739</v>
      </c>
      <c r="D28" s="65" t="s">
        <v>190</v>
      </c>
      <c r="E28" s="93">
        <v>0</v>
      </c>
      <c r="F28" s="89">
        <v>19</v>
      </c>
      <c r="G28" s="47">
        <f t="shared" si="0"/>
        <v>19</v>
      </c>
    </row>
    <row r="29" spans="1:7" s="7" customFormat="1" ht="15">
      <c r="A29" s="17">
        <v>75020955</v>
      </c>
      <c r="B29" s="21" t="s">
        <v>181</v>
      </c>
      <c r="C29" s="18" t="s">
        <v>179</v>
      </c>
      <c r="D29" s="65" t="s">
        <v>613</v>
      </c>
      <c r="E29" s="93">
        <v>0</v>
      </c>
      <c r="F29" s="89">
        <v>11</v>
      </c>
      <c r="G29" s="47">
        <f t="shared" si="0"/>
        <v>11</v>
      </c>
    </row>
    <row r="30" spans="1:7" s="7" customFormat="1" ht="15">
      <c r="A30" s="17">
        <v>70981604</v>
      </c>
      <c r="B30" s="21" t="s">
        <v>197</v>
      </c>
      <c r="C30" s="18" t="s">
        <v>739</v>
      </c>
      <c r="D30" s="65" t="s">
        <v>196</v>
      </c>
      <c r="E30" s="93">
        <v>36</v>
      </c>
      <c r="F30" s="89">
        <v>40</v>
      </c>
      <c r="G30" s="47">
        <f t="shared" si="0"/>
        <v>76</v>
      </c>
    </row>
    <row r="31" spans="1:7" s="7" customFormat="1" ht="39" customHeight="1" thickBot="1">
      <c r="A31" s="19">
        <v>75022087</v>
      </c>
      <c r="B31" s="20" t="s">
        <v>198</v>
      </c>
      <c r="C31" s="20" t="s">
        <v>739</v>
      </c>
      <c r="D31" s="66" t="s">
        <v>199</v>
      </c>
      <c r="E31" s="94">
        <v>0</v>
      </c>
      <c r="F31" s="90">
        <v>11</v>
      </c>
      <c r="G31" s="47">
        <f t="shared" si="0"/>
        <v>11</v>
      </c>
    </row>
    <row r="32" spans="1:8" s="8" customFormat="1" ht="16.5" thickBot="1">
      <c r="A32" s="151" t="s">
        <v>280</v>
      </c>
      <c r="B32" s="148"/>
      <c r="C32" s="148"/>
      <c r="D32" s="149"/>
      <c r="E32" s="87">
        <v>679</v>
      </c>
      <c r="F32" s="73">
        <f>F21+F15+F9</f>
        <v>380</v>
      </c>
      <c r="G32" s="43">
        <f>G21+G15+G9</f>
        <v>1059</v>
      </c>
      <c r="H32" s="100"/>
    </row>
    <row r="33" spans="1:7" s="10" customFormat="1" ht="16.5" customHeight="1" thickBot="1">
      <c r="A33" s="142" t="s">
        <v>281</v>
      </c>
      <c r="B33" s="143"/>
      <c r="C33" s="143"/>
      <c r="D33" s="143"/>
      <c r="E33" s="143"/>
      <c r="F33" s="144"/>
      <c r="G33" s="145"/>
    </row>
    <row r="34" spans="1:7" s="9" customFormat="1" ht="16.5" thickBot="1">
      <c r="A34" s="150" t="s">
        <v>278</v>
      </c>
      <c r="B34" s="148"/>
      <c r="C34" s="148"/>
      <c r="D34" s="149"/>
      <c r="E34" s="85">
        <v>240</v>
      </c>
      <c r="F34" s="68">
        <f>F35+F36+F37+F38+F39+F40</f>
        <v>120</v>
      </c>
      <c r="G34" s="48">
        <f>G35+G36+G37+G38+G39+G40</f>
        <v>360</v>
      </c>
    </row>
    <row r="35" spans="1:7" s="6" customFormat="1" ht="15">
      <c r="A35" s="49">
        <v>70986720</v>
      </c>
      <c r="B35" s="50" t="s">
        <v>204</v>
      </c>
      <c r="C35" s="50" t="s">
        <v>205</v>
      </c>
      <c r="D35" s="82" t="s">
        <v>614</v>
      </c>
      <c r="E35" s="92">
        <v>0</v>
      </c>
      <c r="F35" s="69">
        <v>0</v>
      </c>
      <c r="G35" s="40">
        <f aca="true" t="shared" si="1" ref="G35:G40">SUM(E35:F35)</f>
        <v>0</v>
      </c>
    </row>
    <row r="36" spans="1:7" s="6" customFormat="1" ht="15">
      <c r="A36" s="22">
        <v>71000496</v>
      </c>
      <c r="B36" s="23" t="s">
        <v>378</v>
      </c>
      <c r="C36" s="23" t="s">
        <v>379</v>
      </c>
      <c r="D36" s="83" t="s">
        <v>250</v>
      </c>
      <c r="E36" s="93">
        <v>0</v>
      </c>
      <c r="F36" s="70">
        <v>0</v>
      </c>
      <c r="G36" s="40">
        <f t="shared" si="1"/>
        <v>0</v>
      </c>
    </row>
    <row r="37" spans="1:7" s="6" customFormat="1" ht="15">
      <c r="A37" s="22">
        <v>75011930</v>
      </c>
      <c r="B37" s="23" t="s">
        <v>206</v>
      </c>
      <c r="C37" s="23" t="s">
        <v>207</v>
      </c>
      <c r="D37" s="83" t="s">
        <v>208</v>
      </c>
      <c r="E37" s="93">
        <v>68</v>
      </c>
      <c r="F37" s="70">
        <v>0</v>
      </c>
      <c r="G37" s="40">
        <f t="shared" si="1"/>
        <v>68</v>
      </c>
    </row>
    <row r="38" spans="1:7" s="6" customFormat="1" ht="15">
      <c r="A38" s="22">
        <v>75017601</v>
      </c>
      <c r="B38" s="23" t="s">
        <v>209</v>
      </c>
      <c r="C38" s="23" t="s">
        <v>210</v>
      </c>
      <c r="D38" s="83" t="s">
        <v>615</v>
      </c>
      <c r="E38" s="93">
        <v>0</v>
      </c>
      <c r="F38" s="70">
        <v>16</v>
      </c>
      <c r="G38" s="40">
        <f t="shared" si="1"/>
        <v>16</v>
      </c>
    </row>
    <row r="39" spans="1:7" s="6" customFormat="1" ht="15">
      <c r="A39" s="22">
        <v>70984921</v>
      </c>
      <c r="B39" s="23" t="s">
        <v>211</v>
      </c>
      <c r="C39" s="23" t="s">
        <v>212</v>
      </c>
      <c r="D39" s="83" t="s">
        <v>615</v>
      </c>
      <c r="E39" s="93">
        <v>0</v>
      </c>
      <c r="F39" s="70">
        <v>0</v>
      </c>
      <c r="G39" s="40">
        <f t="shared" si="1"/>
        <v>0</v>
      </c>
    </row>
    <row r="40" spans="1:7" s="6" customFormat="1" ht="15.75" thickBot="1">
      <c r="A40" s="24">
        <v>75015196</v>
      </c>
      <c r="B40" s="51" t="s">
        <v>1035</v>
      </c>
      <c r="C40" s="51" t="s">
        <v>203</v>
      </c>
      <c r="D40" s="84" t="s">
        <v>202</v>
      </c>
      <c r="E40" s="94">
        <v>172</v>
      </c>
      <c r="F40" s="71">
        <v>104</v>
      </c>
      <c r="G40" s="40">
        <f t="shared" si="1"/>
        <v>276</v>
      </c>
    </row>
    <row r="41" spans="1:7" s="9" customFormat="1" ht="16.5" thickBot="1">
      <c r="A41" s="147" t="s">
        <v>279</v>
      </c>
      <c r="B41" s="148"/>
      <c r="C41" s="148"/>
      <c r="D41" s="149"/>
      <c r="E41" s="85">
        <v>1111</v>
      </c>
      <c r="F41" s="68">
        <f>F42+F43+F44+F45+F46+F47+F48+F49+F50+F51+F52+F53+F54+F55+F56</f>
        <v>0</v>
      </c>
      <c r="G41" s="48">
        <f>G42+G43+G44+G45+G46+G47+G48+G49+G50+G51+G52+G53+G54+G55+G56</f>
        <v>1111</v>
      </c>
    </row>
    <row r="42" spans="1:7" s="6" customFormat="1" ht="15">
      <c r="A42" s="49">
        <v>70910987</v>
      </c>
      <c r="B42" s="50" t="s">
        <v>233</v>
      </c>
      <c r="C42" s="50" t="s">
        <v>232</v>
      </c>
      <c r="D42" s="82" t="s">
        <v>202</v>
      </c>
      <c r="E42" s="92">
        <v>298</v>
      </c>
      <c r="F42" s="69">
        <v>0</v>
      </c>
      <c r="G42" s="40">
        <f aca="true" t="shared" si="2" ref="G42:G56">SUM(E42:F42)</f>
        <v>298</v>
      </c>
    </row>
    <row r="43" spans="1:7" s="6" customFormat="1" ht="30">
      <c r="A43" s="22">
        <v>70891656</v>
      </c>
      <c r="B43" s="23" t="s">
        <v>245</v>
      </c>
      <c r="C43" s="23"/>
      <c r="D43" s="83" t="s">
        <v>244</v>
      </c>
      <c r="E43" s="93">
        <v>0</v>
      </c>
      <c r="F43" s="70">
        <v>0</v>
      </c>
      <c r="G43" s="40">
        <f t="shared" si="2"/>
        <v>0</v>
      </c>
    </row>
    <row r="44" spans="1:7" s="6" customFormat="1" ht="15">
      <c r="A44" s="22">
        <v>70981329</v>
      </c>
      <c r="B44" s="23" t="s">
        <v>214</v>
      </c>
      <c r="C44" s="23"/>
      <c r="D44" s="83" t="s">
        <v>213</v>
      </c>
      <c r="E44" s="93">
        <v>47</v>
      </c>
      <c r="F44" s="70">
        <v>0</v>
      </c>
      <c r="G44" s="40">
        <f t="shared" si="2"/>
        <v>47</v>
      </c>
    </row>
    <row r="45" spans="1:7" s="6" customFormat="1" ht="30.75" customHeight="1">
      <c r="A45" s="22">
        <v>70986002</v>
      </c>
      <c r="B45" s="23" t="s">
        <v>222</v>
      </c>
      <c r="C45" s="23" t="s">
        <v>220</v>
      </c>
      <c r="D45" s="83" t="s">
        <v>221</v>
      </c>
      <c r="E45" s="93">
        <v>0</v>
      </c>
      <c r="F45" s="70">
        <v>0</v>
      </c>
      <c r="G45" s="40">
        <f t="shared" si="2"/>
        <v>0</v>
      </c>
    </row>
    <row r="46" spans="1:7" s="6" customFormat="1" ht="15">
      <c r="A46" s="22">
        <v>75017687</v>
      </c>
      <c r="B46" s="23" t="s">
        <v>258</v>
      </c>
      <c r="C46" s="23"/>
      <c r="D46" s="83" t="s">
        <v>257</v>
      </c>
      <c r="E46" s="93">
        <v>51</v>
      </c>
      <c r="F46" s="70">
        <v>0</v>
      </c>
      <c r="G46" s="40">
        <f t="shared" si="2"/>
        <v>51</v>
      </c>
    </row>
    <row r="47" spans="1:7" s="6" customFormat="1" ht="15">
      <c r="A47" s="22">
        <v>75016362</v>
      </c>
      <c r="B47" s="23" t="s">
        <v>260</v>
      </c>
      <c r="C47" s="23"/>
      <c r="D47" s="83" t="s">
        <v>259</v>
      </c>
      <c r="E47" s="93">
        <v>40</v>
      </c>
      <c r="F47" s="70">
        <v>0</v>
      </c>
      <c r="G47" s="40">
        <f t="shared" si="2"/>
        <v>40</v>
      </c>
    </row>
    <row r="48" spans="1:7" s="6" customFormat="1" ht="30">
      <c r="A48" s="22">
        <v>70892857</v>
      </c>
      <c r="B48" s="21" t="s">
        <v>267</v>
      </c>
      <c r="C48" s="21" t="s">
        <v>265</v>
      </c>
      <c r="D48" s="75" t="s">
        <v>266</v>
      </c>
      <c r="E48" s="93">
        <v>23</v>
      </c>
      <c r="F48" s="70">
        <v>0</v>
      </c>
      <c r="G48" s="40">
        <f t="shared" si="2"/>
        <v>23</v>
      </c>
    </row>
    <row r="49" spans="1:7" s="6" customFormat="1" ht="15">
      <c r="A49" s="22">
        <v>70990964</v>
      </c>
      <c r="B49" s="23" t="s">
        <v>234</v>
      </c>
      <c r="C49" s="23" t="s">
        <v>235</v>
      </c>
      <c r="D49" s="83" t="s">
        <v>236</v>
      </c>
      <c r="E49" s="93">
        <v>28</v>
      </c>
      <c r="F49" s="70">
        <v>0</v>
      </c>
      <c r="G49" s="40">
        <f t="shared" si="2"/>
        <v>28</v>
      </c>
    </row>
    <row r="50" spans="1:7" s="6" customFormat="1" ht="15">
      <c r="A50" s="22">
        <v>70985669</v>
      </c>
      <c r="B50" s="25" t="s">
        <v>237</v>
      </c>
      <c r="C50" s="23" t="s">
        <v>238</v>
      </c>
      <c r="D50" s="83" t="s">
        <v>239</v>
      </c>
      <c r="E50" s="93">
        <v>0</v>
      </c>
      <c r="F50" s="70">
        <v>0</v>
      </c>
      <c r="G50" s="40">
        <f t="shared" si="2"/>
        <v>0</v>
      </c>
    </row>
    <row r="51" spans="1:7" s="6" customFormat="1" ht="15">
      <c r="A51" s="22">
        <v>70910995</v>
      </c>
      <c r="B51" s="23" t="s">
        <v>224</v>
      </c>
      <c r="C51" s="23" t="s">
        <v>225</v>
      </c>
      <c r="D51" s="83" t="s">
        <v>202</v>
      </c>
      <c r="E51" s="93">
        <v>214</v>
      </c>
      <c r="F51" s="70">
        <v>0</v>
      </c>
      <c r="G51" s="40">
        <f t="shared" si="2"/>
        <v>214</v>
      </c>
    </row>
    <row r="52" spans="1:7" s="6" customFormat="1" ht="15">
      <c r="A52" s="22">
        <v>70910961</v>
      </c>
      <c r="B52" s="23" t="s">
        <v>226</v>
      </c>
      <c r="C52" s="23" t="s">
        <v>227</v>
      </c>
      <c r="D52" s="83" t="s">
        <v>202</v>
      </c>
      <c r="E52" s="93">
        <v>176</v>
      </c>
      <c r="F52" s="70">
        <v>0</v>
      </c>
      <c r="G52" s="40">
        <f t="shared" si="2"/>
        <v>176</v>
      </c>
    </row>
    <row r="53" spans="1:7" s="6" customFormat="1" ht="15">
      <c r="A53" s="22">
        <v>70911011</v>
      </c>
      <c r="B53" s="23" t="s">
        <v>228</v>
      </c>
      <c r="C53" s="23" t="s">
        <v>229</v>
      </c>
      <c r="D53" s="83" t="s">
        <v>202</v>
      </c>
      <c r="E53" s="93">
        <v>0</v>
      </c>
      <c r="F53" s="70">
        <v>0</v>
      </c>
      <c r="G53" s="40">
        <f t="shared" si="2"/>
        <v>0</v>
      </c>
    </row>
    <row r="54" spans="1:7" s="6" customFormat="1" ht="15">
      <c r="A54" s="22">
        <v>70911029</v>
      </c>
      <c r="B54" s="23" t="s">
        <v>230</v>
      </c>
      <c r="C54" s="23" t="s">
        <v>231</v>
      </c>
      <c r="D54" s="83" t="s">
        <v>202</v>
      </c>
      <c r="E54" s="93">
        <v>77</v>
      </c>
      <c r="F54" s="70">
        <v>0</v>
      </c>
      <c r="G54" s="40">
        <f t="shared" si="2"/>
        <v>77</v>
      </c>
    </row>
    <row r="55" spans="1:7" s="6" customFormat="1" ht="15">
      <c r="A55" s="22">
        <v>70987882</v>
      </c>
      <c r="B55" s="23" t="s">
        <v>240</v>
      </c>
      <c r="C55" s="23"/>
      <c r="D55" s="83" t="s">
        <v>241</v>
      </c>
      <c r="E55" s="93">
        <v>36</v>
      </c>
      <c r="F55" s="70">
        <v>0</v>
      </c>
      <c r="G55" s="40">
        <f t="shared" si="2"/>
        <v>36</v>
      </c>
    </row>
    <row r="56" spans="1:7" s="6" customFormat="1" ht="15.75" thickBot="1">
      <c r="A56" s="24">
        <v>70944938</v>
      </c>
      <c r="B56" s="51" t="s">
        <v>251</v>
      </c>
      <c r="C56" s="51" t="s">
        <v>252</v>
      </c>
      <c r="D56" s="84" t="s">
        <v>208</v>
      </c>
      <c r="E56" s="94">
        <v>121</v>
      </c>
      <c r="F56" s="71">
        <v>0</v>
      </c>
      <c r="G56" s="40">
        <f t="shared" si="2"/>
        <v>121</v>
      </c>
    </row>
    <row r="57" spans="1:7" s="9" customFormat="1" ht="16.5" thickBot="1">
      <c r="A57" s="147" t="s">
        <v>303</v>
      </c>
      <c r="B57" s="148"/>
      <c r="C57" s="148"/>
      <c r="D57" s="149"/>
      <c r="E57" s="85">
        <v>166</v>
      </c>
      <c r="F57" s="68">
        <f>F58+F59+F60+F61+F62+F63+F64+F65+F66</f>
        <v>95</v>
      </c>
      <c r="G57" s="48">
        <f>G58+G59+G60+G61+G62+G63+G64+G65+G66</f>
        <v>261</v>
      </c>
    </row>
    <row r="58" spans="1:7" s="6" customFormat="1" ht="15">
      <c r="A58" s="49">
        <v>71004092</v>
      </c>
      <c r="B58" s="50" t="s">
        <v>215</v>
      </c>
      <c r="C58" s="50" t="s">
        <v>216</v>
      </c>
      <c r="D58" s="82" t="s">
        <v>615</v>
      </c>
      <c r="E58" s="92">
        <v>0</v>
      </c>
      <c r="F58" s="69">
        <v>0</v>
      </c>
      <c r="G58" s="40">
        <f aca="true" t="shared" si="3" ref="G58:G66">SUM(E58:F58)</f>
        <v>0</v>
      </c>
    </row>
    <row r="59" spans="1:7" s="6" customFormat="1" ht="15">
      <c r="A59" s="22">
        <v>70985600</v>
      </c>
      <c r="B59" s="23" t="s">
        <v>219</v>
      </c>
      <c r="C59" s="23"/>
      <c r="D59" s="83" t="s">
        <v>217</v>
      </c>
      <c r="E59" s="93">
        <v>0</v>
      </c>
      <c r="F59" s="70">
        <v>0</v>
      </c>
      <c r="G59" s="40">
        <f t="shared" si="3"/>
        <v>0</v>
      </c>
    </row>
    <row r="60" spans="1:7" s="6" customFormat="1" ht="31.5" customHeight="1">
      <c r="A60" s="22">
        <v>70989257</v>
      </c>
      <c r="B60" s="23" t="s">
        <v>243</v>
      </c>
      <c r="C60" s="23"/>
      <c r="D60" s="83" t="s">
        <v>242</v>
      </c>
      <c r="E60" s="93">
        <v>20</v>
      </c>
      <c r="F60" s="70">
        <v>0</v>
      </c>
      <c r="G60" s="40">
        <f t="shared" si="3"/>
        <v>20</v>
      </c>
    </row>
    <row r="61" spans="1:7" s="6" customFormat="1" ht="15">
      <c r="A61" s="22">
        <v>70985146</v>
      </c>
      <c r="B61" s="23" t="s">
        <v>246</v>
      </c>
      <c r="C61" s="23"/>
      <c r="D61" s="83" t="s">
        <v>247</v>
      </c>
      <c r="E61" s="93">
        <v>0</v>
      </c>
      <c r="F61" s="70">
        <v>95</v>
      </c>
      <c r="G61" s="40">
        <f t="shared" si="3"/>
        <v>95</v>
      </c>
    </row>
    <row r="62" spans="1:7" s="6" customFormat="1" ht="15">
      <c r="A62" s="22">
        <v>71001832</v>
      </c>
      <c r="B62" s="23" t="s">
        <v>248</v>
      </c>
      <c r="C62" s="23"/>
      <c r="D62" s="83" t="s">
        <v>249</v>
      </c>
      <c r="E62" s="93">
        <v>146</v>
      </c>
      <c r="F62" s="70">
        <v>0</v>
      </c>
      <c r="G62" s="40">
        <f t="shared" si="3"/>
        <v>146</v>
      </c>
    </row>
    <row r="63" spans="1:7" s="6" customFormat="1" ht="15">
      <c r="A63" s="22">
        <v>70982392</v>
      </c>
      <c r="B63" s="23" t="s">
        <v>254</v>
      </c>
      <c r="C63" s="23"/>
      <c r="D63" s="83" t="s">
        <v>253</v>
      </c>
      <c r="E63" s="93">
        <v>0</v>
      </c>
      <c r="F63" s="70">
        <v>0</v>
      </c>
      <c r="G63" s="40">
        <f t="shared" si="3"/>
        <v>0</v>
      </c>
    </row>
    <row r="64" spans="1:7" s="6" customFormat="1" ht="15">
      <c r="A64" s="22">
        <v>70985944</v>
      </c>
      <c r="B64" s="23" t="s">
        <v>255</v>
      </c>
      <c r="C64" s="23"/>
      <c r="D64" s="83" t="s">
        <v>256</v>
      </c>
      <c r="E64" s="93">
        <v>0</v>
      </c>
      <c r="F64" s="70">
        <v>0</v>
      </c>
      <c r="G64" s="40">
        <f t="shared" si="3"/>
        <v>0</v>
      </c>
    </row>
    <row r="65" spans="1:7" s="6" customFormat="1" ht="15">
      <c r="A65" s="22">
        <v>75016061</v>
      </c>
      <c r="B65" s="23" t="s">
        <v>262</v>
      </c>
      <c r="C65" s="23" t="s">
        <v>261</v>
      </c>
      <c r="D65" s="83" t="s">
        <v>614</v>
      </c>
      <c r="E65" s="93">
        <v>0</v>
      </c>
      <c r="F65" s="70">
        <v>0</v>
      </c>
      <c r="G65" s="40">
        <f t="shared" si="3"/>
        <v>0</v>
      </c>
    </row>
    <row r="66" spans="1:7" s="6" customFormat="1" ht="15.75" thickBot="1">
      <c r="A66" s="24">
        <v>75017466</v>
      </c>
      <c r="B66" s="51" t="s">
        <v>263</v>
      </c>
      <c r="C66" s="51"/>
      <c r="D66" s="84" t="s">
        <v>264</v>
      </c>
      <c r="E66" s="94">
        <v>0</v>
      </c>
      <c r="F66" s="71">
        <v>0</v>
      </c>
      <c r="G66" s="40">
        <f t="shared" si="3"/>
        <v>0</v>
      </c>
    </row>
    <row r="67" spans="1:7" s="9" customFormat="1" ht="16.5" thickBot="1">
      <c r="A67" s="147" t="s">
        <v>288</v>
      </c>
      <c r="B67" s="148"/>
      <c r="C67" s="148"/>
      <c r="D67" s="149"/>
      <c r="E67" s="85">
        <v>0</v>
      </c>
      <c r="F67" s="68">
        <f>F68</f>
        <v>0</v>
      </c>
      <c r="G67" s="48">
        <f>G68</f>
        <v>0</v>
      </c>
    </row>
    <row r="68" spans="1:7" s="6" customFormat="1" ht="15.75" thickBot="1">
      <c r="A68" s="52">
        <v>70153355</v>
      </c>
      <c r="B68" s="53" t="s">
        <v>365</v>
      </c>
      <c r="C68" s="53" t="s">
        <v>364</v>
      </c>
      <c r="D68" s="77" t="s">
        <v>202</v>
      </c>
      <c r="E68" s="86">
        <v>0</v>
      </c>
      <c r="F68" s="72">
        <v>0</v>
      </c>
      <c r="G68" s="40">
        <f>SUM(E68:F68)</f>
        <v>0</v>
      </c>
    </row>
    <row r="69" spans="1:8" s="9" customFormat="1" ht="16.5" thickBot="1">
      <c r="A69" s="151" t="s">
        <v>280</v>
      </c>
      <c r="B69" s="148"/>
      <c r="C69" s="148"/>
      <c r="D69" s="149"/>
      <c r="E69" s="87">
        <v>1517</v>
      </c>
      <c r="F69" s="73">
        <f>F34+F41+F57+F67</f>
        <v>215</v>
      </c>
      <c r="G69" s="43">
        <f>G34+G41+G57+G67</f>
        <v>1732</v>
      </c>
      <c r="H69" s="99"/>
    </row>
    <row r="70" spans="1:7" s="10" customFormat="1" ht="16.5" customHeight="1" thickBot="1">
      <c r="A70" s="142" t="s">
        <v>282</v>
      </c>
      <c r="B70" s="143"/>
      <c r="C70" s="143"/>
      <c r="D70" s="143"/>
      <c r="E70" s="143"/>
      <c r="F70" s="144"/>
      <c r="G70" s="145"/>
    </row>
    <row r="71" spans="1:7" s="11" customFormat="1" ht="16.5" thickBot="1">
      <c r="A71" s="150" t="s">
        <v>278</v>
      </c>
      <c r="B71" s="148"/>
      <c r="C71" s="148"/>
      <c r="D71" s="149"/>
      <c r="E71" s="95">
        <v>29</v>
      </c>
      <c r="F71" s="81">
        <f>F72+F73+F74+F75+F76+F77</f>
        <v>53</v>
      </c>
      <c r="G71" s="55">
        <f>G72+G73+G74+G75+G76+G77</f>
        <v>82</v>
      </c>
    </row>
    <row r="72" spans="1:7" s="6" customFormat="1" ht="15">
      <c r="A72" s="49">
        <v>70986339</v>
      </c>
      <c r="B72" s="46" t="s">
        <v>25</v>
      </c>
      <c r="C72" s="46" t="s">
        <v>26</v>
      </c>
      <c r="D72" s="64" t="s">
        <v>616</v>
      </c>
      <c r="E72" s="92">
        <v>0</v>
      </c>
      <c r="F72" s="69">
        <v>0</v>
      </c>
      <c r="G72" s="40">
        <f aca="true" t="shared" si="4" ref="G72:G77">SUM(E72:F72)</f>
        <v>0</v>
      </c>
    </row>
    <row r="73" spans="1:7" s="6" customFormat="1" ht="15">
      <c r="A73" s="22">
        <v>70983399</v>
      </c>
      <c r="B73" s="18" t="s">
        <v>27</v>
      </c>
      <c r="C73" s="18" t="s">
        <v>28</v>
      </c>
      <c r="D73" s="65" t="s">
        <v>2</v>
      </c>
      <c r="E73" s="93">
        <v>29</v>
      </c>
      <c r="F73" s="70">
        <v>31</v>
      </c>
      <c r="G73" s="40">
        <f t="shared" si="4"/>
        <v>60</v>
      </c>
    </row>
    <row r="74" spans="1:7" s="6" customFormat="1" ht="15">
      <c r="A74" s="22">
        <v>75000903</v>
      </c>
      <c r="B74" s="18" t="s">
        <v>29</v>
      </c>
      <c r="C74" s="18" t="s">
        <v>739</v>
      </c>
      <c r="D74" s="65" t="s">
        <v>30</v>
      </c>
      <c r="E74" s="93">
        <v>0</v>
      </c>
      <c r="F74" s="70">
        <v>0</v>
      </c>
      <c r="G74" s="40">
        <f t="shared" si="4"/>
        <v>0</v>
      </c>
    </row>
    <row r="75" spans="1:7" s="6" customFormat="1" ht="15">
      <c r="A75" s="22">
        <v>70986606</v>
      </c>
      <c r="B75" s="18" t="s">
        <v>31</v>
      </c>
      <c r="C75" s="18" t="s">
        <v>32</v>
      </c>
      <c r="D75" s="65" t="s">
        <v>33</v>
      </c>
      <c r="E75" s="93">
        <v>0</v>
      </c>
      <c r="F75" s="70">
        <v>0</v>
      </c>
      <c r="G75" s="40">
        <f t="shared" si="4"/>
        <v>0</v>
      </c>
    </row>
    <row r="76" spans="1:7" s="6" customFormat="1" ht="15.75" thickBot="1">
      <c r="A76" s="119">
        <v>70945241</v>
      </c>
      <c r="B76" s="120" t="s">
        <v>36</v>
      </c>
      <c r="C76" s="120" t="s">
        <v>739</v>
      </c>
      <c r="D76" s="121" t="s">
        <v>37</v>
      </c>
      <c r="E76" s="122">
        <v>0</v>
      </c>
      <c r="F76" s="118">
        <v>17</v>
      </c>
      <c r="G76" s="123">
        <f t="shared" si="4"/>
        <v>17</v>
      </c>
    </row>
    <row r="77" spans="1:7" s="6" customFormat="1" ht="15.75" thickBot="1">
      <c r="A77" s="56">
        <v>75000075</v>
      </c>
      <c r="B77" s="53" t="s">
        <v>34</v>
      </c>
      <c r="C77" s="53" t="s">
        <v>739</v>
      </c>
      <c r="D77" s="77" t="s">
        <v>35</v>
      </c>
      <c r="E77" s="86">
        <v>0</v>
      </c>
      <c r="F77" s="72">
        <v>5</v>
      </c>
      <c r="G77" s="47">
        <f t="shared" si="4"/>
        <v>5</v>
      </c>
    </row>
    <row r="78" spans="1:7" s="9" customFormat="1" ht="16.5" thickBot="1">
      <c r="A78" s="147" t="s">
        <v>279</v>
      </c>
      <c r="B78" s="148"/>
      <c r="C78" s="148"/>
      <c r="D78" s="149"/>
      <c r="E78" s="85">
        <v>794</v>
      </c>
      <c r="F78" s="68">
        <f>F79+F80+F81+F82</f>
        <v>9</v>
      </c>
      <c r="G78" s="48">
        <f>G79+G80+G81+G82</f>
        <v>803</v>
      </c>
    </row>
    <row r="79" spans="1:7" s="6" customFormat="1" ht="15">
      <c r="A79" s="49">
        <v>70504547</v>
      </c>
      <c r="B79" s="45" t="s">
        <v>43</v>
      </c>
      <c r="C79" s="46" t="s">
        <v>42</v>
      </c>
      <c r="D79" s="64" t="s">
        <v>2</v>
      </c>
      <c r="E79" s="92">
        <v>256</v>
      </c>
      <c r="F79" s="69">
        <v>0</v>
      </c>
      <c r="G79" s="40">
        <f>SUM(E79:F79)</f>
        <v>256</v>
      </c>
    </row>
    <row r="80" spans="1:7" s="6" customFormat="1" ht="15">
      <c r="A80" s="22">
        <v>70504539</v>
      </c>
      <c r="B80" s="21" t="s">
        <v>41</v>
      </c>
      <c r="C80" s="18" t="s">
        <v>40</v>
      </c>
      <c r="D80" s="65" t="s">
        <v>2</v>
      </c>
      <c r="E80" s="93">
        <v>538</v>
      </c>
      <c r="F80" s="70">
        <v>9</v>
      </c>
      <c r="G80" s="40">
        <f>SUM(E80:F80)</f>
        <v>547</v>
      </c>
    </row>
    <row r="81" spans="1:7" s="6" customFormat="1" ht="15">
      <c r="A81" s="22">
        <v>70659249</v>
      </c>
      <c r="B81" s="18" t="s">
        <v>44</v>
      </c>
      <c r="C81" s="18" t="s">
        <v>739</v>
      </c>
      <c r="D81" s="65" t="s">
        <v>45</v>
      </c>
      <c r="E81" s="93">
        <v>0</v>
      </c>
      <c r="F81" s="70">
        <v>0</v>
      </c>
      <c r="G81" s="40">
        <f>SUM(E81:F81)</f>
        <v>0</v>
      </c>
    </row>
    <row r="82" spans="1:7" s="6" customFormat="1" ht="15.75" thickBot="1">
      <c r="A82" s="24">
        <v>75001047</v>
      </c>
      <c r="B82" s="20" t="s">
        <v>46</v>
      </c>
      <c r="C82" s="20" t="s">
        <v>739</v>
      </c>
      <c r="D82" s="66" t="s">
        <v>47</v>
      </c>
      <c r="E82" s="94">
        <v>0</v>
      </c>
      <c r="F82" s="71">
        <v>0</v>
      </c>
      <c r="G82" s="40">
        <f>SUM(E82:F82)</f>
        <v>0</v>
      </c>
    </row>
    <row r="83" spans="1:7" s="9" customFormat="1" ht="16.5" thickBot="1">
      <c r="A83" s="147" t="s">
        <v>303</v>
      </c>
      <c r="B83" s="148"/>
      <c r="C83" s="148"/>
      <c r="D83" s="149"/>
      <c r="E83" s="85">
        <v>0</v>
      </c>
      <c r="F83" s="68">
        <f>F84+F85</f>
        <v>0</v>
      </c>
      <c r="G83" s="48">
        <f>G84+G85</f>
        <v>0</v>
      </c>
    </row>
    <row r="84" spans="1:7" s="6" customFormat="1" ht="15">
      <c r="A84" s="49">
        <v>70983801</v>
      </c>
      <c r="B84" s="46" t="s">
        <v>39</v>
      </c>
      <c r="C84" s="46" t="s">
        <v>38</v>
      </c>
      <c r="D84" s="64" t="s">
        <v>616</v>
      </c>
      <c r="E84" s="92">
        <v>0</v>
      </c>
      <c r="F84" s="69">
        <v>0</v>
      </c>
      <c r="G84" s="40">
        <f>SUM(E84:F84)</f>
        <v>0</v>
      </c>
    </row>
    <row r="85" spans="1:7" s="6" customFormat="1" ht="15.75" thickBot="1">
      <c r="A85" s="24">
        <v>70659044</v>
      </c>
      <c r="B85" s="26" t="s">
        <v>49</v>
      </c>
      <c r="C85" s="20" t="s">
        <v>48</v>
      </c>
      <c r="D85" s="66" t="s">
        <v>616</v>
      </c>
      <c r="E85" s="94">
        <v>0</v>
      </c>
      <c r="F85" s="71">
        <v>0</v>
      </c>
      <c r="G85" s="40">
        <f>SUM(E85:F85)</f>
        <v>0</v>
      </c>
    </row>
    <row r="86" spans="1:7" s="9" customFormat="1" ht="16.5" thickBot="1">
      <c r="A86" s="147" t="s">
        <v>283</v>
      </c>
      <c r="B86" s="148"/>
      <c r="C86" s="148"/>
      <c r="D86" s="149"/>
      <c r="E86" s="85">
        <v>0</v>
      </c>
      <c r="F86" s="68">
        <f>F87</f>
        <v>0</v>
      </c>
      <c r="G86" s="48">
        <f>G87</f>
        <v>0</v>
      </c>
    </row>
    <row r="87" spans="1:7" s="6" customFormat="1" ht="15.75" thickBot="1">
      <c r="A87" s="56">
        <v>62540114</v>
      </c>
      <c r="B87" s="57" t="s">
        <v>50</v>
      </c>
      <c r="C87" s="57" t="s">
        <v>51</v>
      </c>
      <c r="D87" s="67" t="s">
        <v>2</v>
      </c>
      <c r="E87" s="86">
        <v>0</v>
      </c>
      <c r="F87" s="72">
        <v>0</v>
      </c>
      <c r="G87" s="40">
        <f>SUM(E87:F87)</f>
        <v>0</v>
      </c>
    </row>
    <row r="88" spans="1:8" s="9" customFormat="1" ht="16.5" thickBot="1">
      <c r="A88" s="151" t="s">
        <v>280</v>
      </c>
      <c r="B88" s="148"/>
      <c r="C88" s="148"/>
      <c r="D88" s="149"/>
      <c r="E88" s="87">
        <v>823</v>
      </c>
      <c r="F88" s="73">
        <f>F71+F78+F83+F86</f>
        <v>62</v>
      </c>
      <c r="G88" s="43">
        <f>G71+G78+G83+G86</f>
        <v>885</v>
      </c>
      <c r="H88" s="99"/>
    </row>
    <row r="89" spans="1:7" s="10" customFormat="1" ht="16.5" customHeight="1" thickBot="1">
      <c r="A89" s="142" t="s">
        <v>284</v>
      </c>
      <c r="B89" s="143"/>
      <c r="C89" s="143"/>
      <c r="D89" s="143"/>
      <c r="E89" s="143"/>
      <c r="F89" s="144"/>
      <c r="G89" s="145"/>
    </row>
    <row r="90" spans="1:7" s="9" customFormat="1" ht="16.5" thickBot="1">
      <c r="A90" s="150" t="s">
        <v>278</v>
      </c>
      <c r="B90" s="148"/>
      <c r="C90" s="148"/>
      <c r="D90" s="149"/>
      <c r="E90" s="85">
        <v>116</v>
      </c>
      <c r="F90" s="68">
        <f>F91+F92+F93</f>
        <v>31</v>
      </c>
      <c r="G90" s="48">
        <f>G91+G92+G93</f>
        <v>147</v>
      </c>
    </row>
    <row r="91" spans="1:7" s="6" customFormat="1" ht="15">
      <c r="A91" s="49">
        <v>70156701</v>
      </c>
      <c r="B91" s="45" t="s">
        <v>269</v>
      </c>
      <c r="C91" s="45" t="s">
        <v>270</v>
      </c>
      <c r="D91" s="74" t="s">
        <v>268</v>
      </c>
      <c r="E91" s="92">
        <v>116</v>
      </c>
      <c r="F91" s="69">
        <v>0</v>
      </c>
      <c r="G91" s="40">
        <f>SUM(E91:F91)</f>
        <v>116</v>
      </c>
    </row>
    <row r="92" spans="1:7" s="6" customFormat="1" ht="15">
      <c r="A92" s="22">
        <v>71004068</v>
      </c>
      <c r="B92" s="21" t="s">
        <v>271</v>
      </c>
      <c r="C92" s="21" t="s">
        <v>272</v>
      </c>
      <c r="D92" s="75" t="s">
        <v>273</v>
      </c>
      <c r="E92" s="93">
        <v>0</v>
      </c>
      <c r="F92" s="70">
        <v>0</v>
      </c>
      <c r="G92" s="40">
        <f>SUM(E92:F92)</f>
        <v>0</v>
      </c>
    </row>
    <row r="93" spans="1:7" s="6" customFormat="1" ht="15.75" thickBot="1">
      <c r="A93" s="24">
        <v>70991863</v>
      </c>
      <c r="B93" s="26" t="s">
        <v>274</v>
      </c>
      <c r="C93" s="26" t="s">
        <v>275</v>
      </c>
      <c r="D93" s="76" t="s">
        <v>617</v>
      </c>
      <c r="E93" s="94">
        <v>0</v>
      </c>
      <c r="F93" s="71">
        <v>31</v>
      </c>
      <c r="G93" s="40">
        <f>SUM(E93:F93)</f>
        <v>31</v>
      </c>
    </row>
    <row r="94" spans="1:7" s="9" customFormat="1" ht="16.5" thickBot="1">
      <c r="A94" s="147" t="s">
        <v>279</v>
      </c>
      <c r="B94" s="148"/>
      <c r="C94" s="148"/>
      <c r="D94" s="149"/>
      <c r="E94" s="85">
        <v>730</v>
      </c>
      <c r="F94" s="68">
        <f>F95+F96+F97+F98+F99+F100</f>
        <v>53</v>
      </c>
      <c r="G94" s="48">
        <f>G95+G96+G97+G98+G99+G100</f>
        <v>783</v>
      </c>
    </row>
    <row r="95" spans="1:7" s="6" customFormat="1" ht="15">
      <c r="A95" s="49">
        <v>71001735</v>
      </c>
      <c r="B95" s="45" t="s">
        <v>321</v>
      </c>
      <c r="C95" s="45"/>
      <c r="D95" s="74" t="s">
        <v>320</v>
      </c>
      <c r="E95" s="92">
        <v>107</v>
      </c>
      <c r="F95" s="69">
        <v>0</v>
      </c>
      <c r="G95" s="40">
        <f aca="true" t="shared" si="5" ref="G95:G100">SUM(E95:F95)</f>
        <v>107</v>
      </c>
    </row>
    <row r="96" spans="1:7" s="6" customFormat="1" ht="15">
      <c r="A96" s="22">
        <v>70985561</v>
      </c>
      <c r="B96" s="21" t="s">
        <v>332</v>
      </c>
      <c r="C96" s="21" t="s">
        <v>330</v>
      </c>
      <c r="D96" s="75" t="s">
        <v>331</v>
      </c>
      <c r="E96" s="93">
        <v>243</v>
      </c>
      <c r="F96" s="70">
        <v>53</v>
      </c>
      <c r="G96" s="40">
        <f t="shared" si="5"/>
        <v>296</v>
      </c>
    </row>
    <row r="97" spans="1:7" s="6" customFormat="1" ht="15">
      <c r="A97" s="22">
        <v>70909709</v>
      </c>
      <c r="B97" s="21" t="s">
        <v>335</v>
      </c>
      <c r="C97" s="21" t="s">
        <v>333</v>
      </c>
      <c r="D97" s="75" t="s">
        <v>334</v>
      </c>
      <c r="E97" s="93">
        <v>169</v>
      </c>
      <c r="F97" s="70">
        <v>0</v>
      </c>
      <c r="G97" s="40">
        <f t="shared" si="5"/>
        <v>169</v>
      </c>
    </row>
    <row r="98" spans="1:7" s="6" customFormat="1" ht="15">
      <c r="A98" s="22">
        <v>70946299</v>
      </c>
      <c r="B98" s="21" t="s">
        <v>313</v>
      </c>
      <c r="C98" s="21" t="s">
        <v>314</v>
      </c>
      <c r="D98" s="75" t="s">
        <v>268</v>
      </c>
      <c r="E98" s="93">
        <v>39</v>
      </c>
      <c r="F98" s="70">
        <v>0</v>
      </c>
      <c r="G98" s="40">
        <f t="shared" si="5"/>
        <v>39</v>
      </c>
    </row>
    <row r="99" spans="1:7" s="6" customFormat="1" ht="15">
      <c r="A99" s="22">
        <v>70946281</v>
      </c>
      <c r="B99" s="21" t="s">
        <v>313</v>
      </c>
      <c r="C99" s="21" t="s">
        <v>315</v>
      </c>
      <c r="D99" s="75" t="s">
        <v>268</v>
      </c>
      <c r="E99" s="93">
        <v>141</v>
      </c>
      <c r="F99" s="70">
        <v>0</v>
      </c>
      <c r="G99" s="40">
        <f t="shared" si="5"/>
        <v>141</v>
      </c>
    </row>
    <row r="100" spans="1:7" s="6" customFormat="1" ht="15.75" thickBot="1">
      <c r="A100" s="24">
        <v>71004025</v>
      </c>
      <c r="B100" s="26" t="s">
        <v>316</v>
      </c>
      <c r="C100" s="26" t="s">
        <v>380</v>
      </c>
      <c r="D100" s="76" t="s">
        <v>273</v>
      </c>
      <c r="E100" s="94">
        <v>31</v>
      </c>
      <c r="F100" s="71">
        <v>0</v>
      </c>
      <c r="G100" s="40">
        <f t="shared" si="5"/>
        <v>31</v>
      </c>
    </row>
    <row r="101" spans="1:7" s="9" customFormat="1" ht="16.5" thickBot="1">
      <c r="A101" s="147" t="s">
        <v>303</v>
      </c>
      <c r="B101" s="148"/>
      <c r="C101" s="148"/>
      <c r="D101" s="149"/>
      <c r="E101" s="85">
        <v>36</v>
      </c>
      <c r="F101" s="68">
        <f>F102+F103+F104+F105+F106</f>
        <v>74</v>
      </c>
      <c r="G101" s="48">
        <f>G102+G103+G104+G105+G106</f>
        <v>110</v>
      </c>
    </row>
    <row r="102" spans="1:7" s="6" customFormat="1" ht="15">
      <c r="A102" s="49">
        <v>75017041</v>
      </c>
      <c r="B102" s="45" t="s">
        <v>317</v>
      </c>
      <c r="C102" s="45" t="s">
        <v>318</v>
      </c>
      <c r="D102" s="74" t="s">
        <v>319</v>
      </c>
      <c r="E102" s="92">
        <v>12</v>
      </c>
      <c r="F102" s="69">
        <v>39</v>
      </c>
      <c r="G102" s="40">
        <f>SUM(E102:F102)</f>
        <v>51</v>
      </c>
    </row>
    <row r="103" spans="1:7" s="6" customFormat="1" ht="15">
      <c r="A103" s="22">
        <v>75017661</v>
      </c>
      <c r="B103" s="21" t="s">
        <v>322</v>
      </c>
      <c r="C103" s="21"/>
      <c r="D103" s="75" t="s">
        <v>323</v>
      </c>
      <c r="E103" s="93">
        <v>24</v>
      </c>
      <c r="F103" s="70">
        <v>7</v>
      </c>
      <c r="G103" s="40">
        <f>SUM(E103:F103)</f>
        <v>31</v>
      </c>
    </row>
    <row r="104" spans="1:7" s="6" customFormat="1" ht="15">
      <c r="A104" s="22">
        <v>70997845</v>
      </c>
      <c r="B104" s="21" t="s">
        <v>325</v>
      </c>
      <c r="C104" s="21"/>
      <c r="D104" s="75" t="s">
        <v>324</v>
      </c>
      <c r="E104" s="93">
        <v>0</v>
      </c>
      <c r="F104" s="70">
        <v>28</v>
      </c>
      <c r="G104" s="40">
        <f>SUM(E104:F104)</f>
        <v>28</v>
      </c>
    </row>
    <row r="105" spans="1:7" s="6" customFormat="1" ht="15">
      <c r="A105" s="22">
        <v>75015072</v>
      </c>
      <c r="B105" s="21" t="s">
        <v>327</v>
      </c>
      <c r="C105" s="21"/>
      <c r="D105" s="75" t="s">
        <v>326</v>
      </c>
      <c r="E105" s="93">
        <v>0</v>
      </c>
      <c r="F105" s="70">
        <v>0</v>
      </c>
      <c r="G105" s="40">
        <f>SUM(E105:F105)</f>
        <v>0</v>
      </c>
    </row>
    <row r="106" spans="1:7" s="6" customFormat="1" ht="15.75" thickBot="1">
      <c r="A106" s="24">
        <v>70985961</v>
      </c>
      <c r="B106" s="26" t="s">
        <v>329</v>
      </c>
      <c r="C106" s="26"/>
      <c r="D106" s="76" t="s">
        <v>328</v>
      </c>
      <c r="E106" s="94">
        <v>0</v>
      </c>
      <c r="F106" s="71">
        <v>0</v>
      </c>
      <c r="G106" s="40">
        <f>SUM(E106:F106)</f>
        <v>0</v>
      </c>
    </row>
    <row r="107" spans="1:7" s="9" customFormat="1" ht="16.5" thickBot="1">
      <c r="A107" s="147" t="s">
        <v>285</v>
      </c>
      <c r="B107" s="144"/>
      <c r="C107" s="144"/>
      <c r="D107" s="155"/>
      <c r="E107" s="85">
        <v>205</v>
      </c>
      <c r="F107" s="68">
        <f>F108</f>
        <v>0</v>
      </c>
      <c r="G107" s="48">
        <f>G108</f>
        <v>205</v>
      </c>
    </row>
    <row r="108" spans="1:7" s="6" customFormat="1" ht="15.75" thickBot="1">
      <c r="A108" s="58">
        <v>70156719</v>
      </c>
      <c r="B108" s="57" t="s">
        <v>354</v>
      </c>
      <c r="C108" s="57" t="s">
        <v>355</v>
      </c>
      <c r="D108" s="67" t="s">
        <v>268</v>
      </c>
      <c r="E108" s="86">
        <v>205</v>
      </c>
      <c r="F108" s="72">
        <v>0</v>
      </c>
      <c r="G108" s="40">
        <f>SUM(E108:F108)</f>
        <v>205</v>
      </c>
    </row>
    <row r="109" spans="1:7" s="9" customFormat="1" ht="16.5" thickBot="1">
      <c r="A109" s="147" t="s">
        <v>283</v>
      </c>
      <c r="B109" s="148"/>
      <c r="C109" s="148"/>
      <c r="D109" s="149"/>
      <c r="E109" s="85">
        <v>0</v>
      </c>
      <c r="F109" s="68">
        <f>F110</f>
        <v>0</v>
      </c>
      <c r="G109" s="48">
        <f>G110</f>
        <v>0</v>
      </c>
    </row>
    <row r="110" spans="1:7" s="6" customFormat="1" ht="30.75" customHeight="1" thickBot="1">
      <c r="A110" s="56">
        <v>71198971</v>
      </c>
      <c r="B110" s="53" t="s">
        <v>464</v>
      </c>
      <c r="C110" s="57" t="s">
        <v>336</v>
      </c>
      <c r="D110" s="67" t="s">
        <v>268</v>
      </c>
      <c r="E110" s="86">
        <v>0</v>
      </c>
      <c r="F110" s="72">
        <v>0</v>
      </c>
      <c r="G110" s="40">
        <f>SUM(E110:F110)</f>
        <v>0</v>
      </c>
    </row>
    <row r="111" spans="1:8" s="9" customFormat="1" ht="16.5" thickBot="1">
      <c r="A111" s="151" t="s">
        <v>280</v>
      </c>
      <c r="B111" s="148"/>
      <c r="C111" s="148"/>
      <c r="D111" s="149"/>
      <c r="E111" s="87">
        <v>1087</v>
      </c>
      <c r="F111" s="73">
        <f>F109+F107+F101+F94+F90</f>
        <v>158</v>
      </c>
      <c r="G111" s="43">
        <f>G109+G107+G101+G94+G90</f>
        <v>1245</v>
      </c>
      <c r="H111" s="99"/>
    </row>
    <row r="112" spans="1:7" s="10" customFormat="1" ht="16.5" customHeight="1" thickBot="1">
      <c r="A112" s="142" t="s">
        <v>286</v>
      </c>
      <c r="B112" s="143"/>
      <c r="C112" s="143"/>
      <c r="D112" s="143"/>
      <c r="E112" s="143"/>
      <c r="F112" s="144"/>
      <c r="G112" s="145"/>
    </row>
    <row r="113" spans="1:7" s="9" customFormat="1" ht="16.5" thickBot="1">
      <c r="A113" s="150" t="s">
        <v>278</v>
      </c>
      <c r="B113" s="148"/>
      <c r="C113" s="148"/>
      <c r="D113" s="149"/>
      <c r="E113" s="111">
        <f>E114+E115+E116+E117+E118+E119+E120+E121+E122+E123+E124+E125+E126</f>
        <v>1634</v>
      </c>
      <c r="F113" s="111">
        <f>F114+F115+F116+F117+F118+F119+F120+F121+F122+F123+F124+F125+F126</f>
        <v>225</v>
      </c>
      <c r="G113" s="112">
        <f>G114+G115+G116+G117+G118+G119+G120+G121+G122+G123+G124+G125+G126</f>
        <v>1859</v>
      </c>
    </row>
    <row r="114" spans="1:7" s="6" customFormat="1" ht="30.75" customHeight="1">
      <c r="A114" s="134" t="s">
        <v>825</v>
      </c>
      <c r="B114" s="135" t="s">
        <v>1049</v>
      </c>
      <c r="C114" s="136" t="s">
        <v>752</v>
      </c>
      <c r="D114" s="137" t="s">
        <v>742</v>
      </c>
      <c r="E114" s="133">
        <v>1583</v>
      </c>
      <c r="F114" s="117">
        <v>0</v>
      </c>
      <c r="G114" s="115">
        <f aca="true" t="shared" si="6" ref="G114:G124">SUM(E114:F114)</f>
        <v>1583</v>
      </c>
    </row>
    <row r="115" spans="1:7" s="6" customFormat="1" ht="15">
      <c r="A115" s="27" t="s">
        <v>826</v>
      </c>
      <c r="B115" s="18" t="s">
        <v>1073</v>
      </c>
      <c r="C115" s="18" t="s">
        <v>743</v>
      </c>
      <c r="D115" s="138" t="s">
        <v>666</v>
      </c>
      <c r="E115" s="131">
        <v>0</v>
      </c>
      <c r="F115" s="70">
        <v>11</v>
      </c>
      <c r="G115" s="40">
        <f t="shared" si="6"/>
        <v>11</v>
      </c>
    </row>
    <row r="116" spans="1:7" s="6" customFormat="1" ht="31.5" customHeight="1">
      <c r="A116" s="27" t="s">
        <v>822</v>
      </c>
      <c r="B116" s="18" t="s">
        <v>1070</v>
      </c>
      <c r="C116" s="18" t="s">
        <v>739</v>
      </c>
      <c r="D116" s="138" t="s">
        <v>740</v>
      </c>
      <c r="E116" s="131">
        <v>0</v>
      </c>
      <c r="F116" s="70">
        <v>21</v>
      </c>
      <c r="G116" s="40">
        <f t="shared" si="6"/>
        <v>21</v>
      </c>
    </row>
    <row r="117" spans="1:7" s="6" customFormat="1" ht="15">
      <c r="A117" s="27" t="s">
        <v>823</v>
      </c>
      <c r="B117" s="18" t="s">
        <v>1071</v>
      </c>
      <c r="C117" s="18" t="s">
        <v>739</v>
      </c>
      <c r="D117" s="138" t="s">
        <v>741</v>
      </c>
      <c r="E117" s="131">
        <v>0</v>
      </c>
      <c r="F117" s="70">
        <v>37</v>
      </c>
      <c r="G117" s="40">
        <f t="shared" si="6"/>
        <v>37</v>
      </c>
    </row>
    <row r="118" spans="1:7" s="6" customFormat="1" ht="15">
      <c r="A118" s="27" t="s">
        <v>824</v>
      </c>
      <c r="B118" s="18" t="s">
        <v>1048</v>
      </c>
      <c r="C118" s="18" t="s">
        <v>1083</v>
      </c>
      <c r="D118" s="138" t="s">
        <v>742</v>
      </c>
      <c r="E118" s="131">
        <v>0</v>
      </c>
      <c r="F118" s="70">
        <v>11</v>
      </c>
      <c r="G118" s="40">
        <f t="shared" si="6"/>
        <v>11</v>
      </c>
    </row>
    <row r="119" spans="1:7" s="6" customFormat="1" ht="15">
      <c r="A119" s="27" t="s">
        <v>827</v>
      </c>
      <c r="B119" s="18" t="s">
        <v>1076</v>
      </c>
      <c r="C119" s="18" t="s">
        <v>745</v>
      </c>
      <c r="D119" s="138" t="s">
        <v>738</v>
      </c>
      <c r="E119" s="131">
        <v>27</v>
      </c>
      <c r="F119" s="70">
        <v>83</v>
      </c>
      <c r="G119" s="40">
        <f t="shared" si="6"/>
        <v>110</v>
      </c>
    </row>
    <row r="120" spans="1:7" s="6" customFormat="1" ht="15">
      <c r="A120" s="27" t="s">
        <v>828</v>
      </c>
      <c r="B120" s="18" t="s">
        <v>1075</v>
      </c>
      <c r="C120" s="18" t="s">
        <v>751</v>
      </c>
      <c r="D120" s="138" t="s">
        <v>665</v>
      </c>
      <c r="E120" s="131">
        <v>0</v>
      </c>
      <c r="F120" s="70">
        <v>0</v>
      </c>
      <c r="G120" s="40">
        <f t="shared" si="6"/>
        <v>0</v>
      </c>
    </row>
    <row r="121" spans="1:7" s="6" customFormat="1" ht="15">
      <c r="A121" s="27" t="s">
        <v>829</v>
      </c>
      <c r="B121" s="18" t="s">
        <v>1080</v>
      </c>
      <c r="C121" s="18" t="s">
        <v>739</v>
      </c>
      <c r="D121" s="138" t="s">
        <v>746</v>
      </c>
      <c r="E121" s="131">
        <v>0</v>
      </c>
      <c r="F121" s="70">
        <v>0</v>
      </c>
      <c r="G121" s="40">
        <f t="shared" si="6"/>
        <v>0</v>
      </c>
    </row>
    <row r="122" spans="1:7" s="6" customFormat="1" ht="15">
      <c r="A122" s="27" t="s">
        <v>830</v>
      </c>
      <c r="B122" s="21" t="s">
        <v>929</v>
      </c>
      <c r="C122" s="18" t="s">
        <v>747</v>
      </c>
      <c r="D122" s="138" t="s">
        <v>748</v>
      </c>
      <c r="E122" s="131">
        <v>24</v>
      </c>
      <c r="F122" s="70">
        <v>23</v>
      </c>
      <c r="G122" s="40">
        <f t="shared" si="6"/>
        <v>47</v>
      </c>
    </row>
    <row r="123" spans="1:7" s="6" customFormat="1" ht="15">
      <c r="A123" s="27" t="s">
        <v>831</v>
      </c>
      <c r="B123" s="18" t="s">
        <v>1008</v>
      </c>
      <c r="C123" s="18" t="s">
        <v>739</v>
      </c>
      <c r="D123" s="138" t="s">
        <v>749</v>
      </c>
      <c r="E123" s="131">
        <v>0</v>
      </c>
      <c r="F123" s="70">
        <v>0</v>
      </c>
      <c r="G123" s="40">
        <f t="shared" si="6"/>
        <v>0</v>
      </c>
    </row>
    <row r="124" spans="1:7" s="6" customFormat="1" ht="15">
      <c r="A124" s="27" t="s">
        <v>832</v>
      </c>
      <c r="B124" s="18" t="s">
        <v>1077</v>
      </c>
      <c r="C124" s="18" t="s">
        <v>750</v>
      </c>
      <c r="D124" s="138" t="s">
        <v>664</v>
      </c>
      <c r="E124" s="131">
        <v>0</v>
      </c>
      <c r="F124" s="70">
        <v>0</v>
      </c>
      <c r="G124" s="40">
        <f t="shared" si="6"/>
        <v>0</v>
      </c>
    </row>
    <row r="125" spans="1:7" s="6" customFormat="1" ht="15">
      <c r="A125" s="27" t="s">
        <v>833</v>
      </c>
      <c r="B125" s="18" t="s">
        <v>1081</v>
      </c>
      <c r="C125" s="18" t="s">
        <v>744</v>
      </c>
      <c r="D125" s="138" t="s">
        <v>618</v>
      </c>
      <c r="E125" s="131">
        <v>0</v>
      </c>
      <c r="F125" s="70">
        <v>0</v>
      </c>
      <c r="G125" s="40">
        <f>SUM(E125:F125)</f>
        <v>0</v>
      </c>
    </row>
    <row r="126" spans="1:7" s="6" customFormat="1" ht="15.75" thickBot="1">
      <c r="A126" s="126" t="s">
        <v>843</v>
      </c>
      <c r="B126" s="127" t="s">
        <v>218</v>
      </c>
      <c r="C126" s="127"/>
      <c r="D126" s="139"/>
      <c r="E126" s="132">
        <v>0</v>
      </c>
      <c r="F126" s="118">
        <v>39</v>
      </c>
      <c r="G126" s="116">
        <f>SUM(E126:F126)</f>
        <v>39</v>
      </c>
    </row>
    <row r="127" spans="1:7" s="9" customFormat="1" ht="16.5" thickBot="1">
      <c r="A127" s="156" t="s">
        <v>279</v>
      </c>
      <c r="B127" s="157"/>
      <c r="C127" s="157"/>
      <c r="D127" s="158"/>
      <c r="E127" s="113">
        <f>E128+E129+E130+E131+E132+E133+E134+E135+E136+E137+E138+E139+E140+E141+E142+E143+E144+E145+E146+E147+E148+E149+E150+E151</f>
        <v>1915</v>
      </c>
      <c r="F127" s="113">
        <f>F128+F129+F130+F131+F132+F133+F134+F135+F136+F137+F138+F139+F140+F141+F142+F143+F144+F145+F146+F147+F148+F149+F150+F151</f>
        <v>1395</v>
      </c>
      <c r="G127" s="114">
        <f>G128+G129+G130+G131+G132+G133+G134+G135+G136+G137+G138+G139+G140+G141+G142+G143+G144+G145+G146+G147+G148+G149+G150+G151</f>
        <v>3310</v>
      </c>
    </row>
    <row r="128" spans="1:7" s="6" customFormat="1" ht="15">
      <c r="A128" s="59" t="s">
        <v>863</v>
      </c>
      <c r="B128" s="45" t="s">
        <v>930</v>
      </c>
      <c r="C128" s="46" t="s">
        <v>755</v>
      </c>
      <c r="D128" s="64" t="s">
        <v>756</v>
      </c>
      <c r="E128" s="92">
        <v>52</v>
      </c>
      <c r="F128" s="69">
        <v>11</v>
      </c>
      <c r="G128" s="47">
        <f aca="true" t="shared" si="7" ref="G128:G151">SUM(E128:F128)</f>
        <v>63</v>
      </c>
    </row>
    <row r="129" spans="1:7" s="6" customFormat="1" ht="15">
      <c r="A129" s="27" t="s">
        <v>864</v>
      </c>
      <c r="B129" s="21" t="s">
        <v>928</v>
      </c>
      <c r="C129" s="18" t="s">
        <v>757</v>
      </c>
      <c r="D129" s="65" t="s">
        <v>758</v>
      </c>
      <c r="E129" s="93">
        <v>109</v>
      </c>
      <c r="F129" s="70">
        <v>108</v>
      </c>
      <c r="G129" s="40">
        <f t="shared" si="7"/>
        <v>217</v>
      </c>
    </row>
    <row r="130" spans="1:7" s="6" customFormat="1" ht="15">
      <c r="A130" s="27" t="s">
        <v>866</v>
      </c>
      <c r="B130" s="21" t="s">
        <v>1012</v>
      </c>
      <c r="C130" s="18" t="s">
        <v>739</v>
      </c>
      <c r="D130" s="65" t="s">
        <v>760</v>
      </c>
      <c r="E130" s="93">
        <v>216</v>
      </c>
      <c r="F130" s="70">
        <v>129</v>
      </c>
      <c r="G130" s="40">
        <f t="shared" si="7"/>
        <v>345</v>
      </c>
    </row>
    <row r="131" spans="1:7" s="6" customFormat="1" ht="30">
      <c r="A131" s="27" t="s">
        <v>844</v>
      </c>
      <c r="B131" s="21" t="s">
        <v>938</v>
      </c>
      <c r="C131" s="18" t="s">
        <v>739</v>
      </c>
      <c r="D131" s="65" t="s">
        <v>1082</v>
      </c>
      <c r="E131" s="93">
        <v>100</v>
      </c>
      <c r="F131" s="70">
        <v>196</v>
      </c>
      <c r="G131" s="40">
        <f t="shared" si="7"/>
        <v>296</v>
      </c>
    </row>
    <row r="132" spans="1:7" s="6" customFormat="1" ht="15">
      <c r="A132" s="27" t="s">
        <v>845</v>
      </c>
      <c r="B132" s="21" t="s">
        <v>1105</v>
      </c>
      <c r="C132" s="18" t="s">
        <v>739</v>
      </c>
      <c r="D132" s="65" t="s">
        <v>784</v>
      </c>
      <c r="E132" s="93">
        <v>39</v>
      </c>
      <c r="F132" s="70">
        <v>64</v>
      </c>
      <c r="G132" s="40">
        <f t="shared" si="7"/>
        <v>103</v>
      </c>
    </row>
    <row r="133" spans="1:7" s="6" customFormat="1" ht="30">
      <c r="A133" s="27">
        <v>75023024</v>
      </c>
      <c r="B133" s="21" t="s">
        <v>1106</v>
      </c>
      <c r="C133" s="18" t="s">
        <v>771</v>
      </c>
      <c r="D133" s="65" t="s">
        <v>772</v>
      </c>
      <c r="E133" s="93">
        <v>139</v>
      </c>
      <c r="F133" s="70">
        <v>0</v>
      </c>
      <c r="G133" s="40">
        <f t="shared" si="7"/>
        <v>139</v>
      </c>
    </row>
    <row r="134" spans="1:7" s="6" customFormat="1" ht="15">
      <c r="A134" s="27" t="s">
        <v>850</v>
      </c>
      <c r="B134" s="21" t="s">
        <v>1011</v>
      </c>
      <c r="C134" s="18" t="s">
        <v>739</v>
      </c>
      <c r="D134" s="65" t="s">
        <v>773</v>
      </c>
      <c r="E134" s="93">
        <v>0</v>
      </c>
      <c r="F134" s="70">
        <v>0</v>
      </c>
      <c r="G134" s="40">
        <f t="shared" si="7"/>
        <v>0</v>
      </c>
    </row>
    <row r="135" spans="1:7" s="6" customFormat="1" ht="15">
      <c r="A135" s="27" t="s">
        <v>852</v>
      </c>
      <c r="B135" s="21" t="s">
        <v>1108</v>
      </c>
      <c r="C135" s="18" t="s">
        <v>739</v>
      </c>
      <c r="D135" s="65" t="s">
        <v>774</v>
      </c>
      <c r="E135" s="93">
        <v>53</v>
      </c>
      <c r="F135" s="70">
        <v>0</v>
      </c>
      <c r="G135" s="40">
        <f t="shared" si="7"/>
        <v>53</v>
      </c>
    </row>
    <row r="136" spans="1:7" s="6" customFormat="1" ht="30.75" customHeight="1">
      <c r="A136" s="27" t="s">
        <v>855</v>
      </c>
      <c r="B136" s="21" t="s">
        <v>934</v>
      </c>
      <c r="C136" s="18" t="s">
        <v>739</v>
      </c>
      <c r="D136" s="65" t="s">
        <v>781</v>
      </c>
      <c r="E136" s="93">
        <v>0</v>
      </c>
      <c r="F136" s="70">
        <v>53</v>
      </c>
      <c r="G136" s="40">
        <f t="shared" si="7"/>
        <v>53</v>
      </c>
    </row>
    <row r="137" spans="1:7" s="6" customFormat="1" ht="30">
      <c r="A137" s="27" t="s">
        <v>858</v>
      </c>
      <c r="B137" s="21" t="s">
        <v>924</v>
      </c>
      <c r="C137" s="18"/>
      <c r="D137" s="65" t="s">
        <v>783</v>
      </c>
      <c r="E137" s="93">
        <v>0</v>
      </c>
      <c r="F137" s="70">
        <v>0</v>
      </c>
      <c r="G137" s="40">
        <f t="shared" si="7"/>
        <v>0</v>
      </c>
    </row>
    <row r="138" spans="1:7" s="6" customFormat="1" ht="15">
      <c r="A138" s="27">
        <v>71001433</v>
      </c>
      <c r="B138" s="21" t="s">
        <v>180</v>
      </c>
      <c r="C138" s="18" t="s">
        <v>739</v>
      </c>
      <c r="D138" s="65" t="s">
        <v>789</v>
      </c>
      <c r="E138" s="93">
        <v>0</v>
      </c>
      <c r="F138" s="70">
        <v>96</v>
      </c>
      <c r="G138" s="40">
        <f t="shared" si="7"/>
        <v>96</v>
      </c>
    </row>
    <row r="139" spans="1:7" s="6" customFormat="1" ht="15">
      <c r="A139" s="27" t="s">
        <v>834</v>
      </c>
      <c r="B139" s="21" t="s">
        <v>1100</v>
      </c>
      <c r="C139" s="18" t="s">
        <v>767</v>
      </c>
      <c r="D139" s="65" t="s">
        <v>742</v>
      </c>
      <c r="E139" s="93">
        <v>452</v>
      </c>
      <c r="F139" s="70">
        <v>0</v>
      </c>
      <c r="G139" s="40">
        <f t="shared" si="7"/>
        <v>452</v>
      </c>
    </row>
    <row r="140" spans="1:7" s="6" customFormat="1" ht="15">
      <c r="A140" s="27" t="s">
        <v>835</v>
      </c>
      <c r="B140" s="21" t="s">
        <v>1103</v>
      </c>
      <c r="C140" s="18" t="s">
        <v>768</v>
      </c>
      <c r="D140" s="65" t="s">
        <v>742</v>
      </c>
      <c r="E140" s="93">
        <v>160</v>
      </c>
      <c r="F140" s="70">
        <v>117</v>
      </c>
      <c r="G140" s="40">
        <f t="shared" si="7"/>
        <v>277</v>
      </c>
    </row>
    <row r="141" spans="1:7" s="6" customFormat="1" ht="15">
      <c r="A141" s="27" t="s">
        <v>836</v>
      </c>
      <c r="B141" s="18" t="s">
        <v>1042</v>
      </c>
      <c r="C141" s="18" t="s">
        <v>763</v>
      </c>
      <c r="D141" s="65" t="s">
        <v>742</v>
      </c>
      <c r="E141" s="93">
        <v>60</v>
      </c>
      <c r="F141" s="70">
        <v>285</v>
      </c>
      <c r="G141" s="40">
        <f t="shared" si="7"/>
        <v>345</v>
      </c>
    </row>
    <row r="142" spans="1:7" s="6" customFormat="1" ht="15">
      <c r="A142" s="27" t="s">
        <v>837</v>
      </c>
      <c r="B142" s="18" t="s">
        <v>1043</v>
      </c>
      <c r="C142" s="18" t="s">
        <v>764</v>
      </c>
      <c r="D142" s="65" t="s">
        <v>742</v>
      </c>
      <c r="E142" s="93">
        <v>8</v>
      </c>
      <c r="F142" s="70">
        <v>0</v>
      </c>
      <c r="G142" s="40">
        <f t="shared" si="7"/>
        <v>8</v>
      </c>
    </row>
    <row r="143" spans="1:7" s="6" customFormat="1" ht="15">
      <c r="A143" s="27" t="s">
        <v>838</v>
      </c>
      <c r="B143" s="18" t="s">
        <v>1044</v>
      </c>
      <c r="C143" s="18" t="s">
        <v>766</v>
      </c>
      <c r="D143" s="65" t="s">
        <v>742</v>
      </c>
      <c r="E143" s="93">
        <v>24</v>
      </c>
      <c r="F143" s="70">
        <v>31</v>
      </c>
      <c r="G143" s="40">
        <f t="shared" si="7"/>
        <v>55</v>
      </c>
    </row>
    <row r="144" spans="1:7" s="6" customFormat="1" ht="15">
      <c r="A144" s="27" t="s">
        <v>839</v>
      </c>
      <c r="B144" s="21" t="s">
        <v>1101</v>
      </c>
      <c r="C144" s="18" t="s">
        <v>769</v>
      </c>
      <c r="D144" s="65" t="s">
        <v>742</v>
      </c>
      <c r="E144" s="93">
        <v>0</v>
      </c>
      <c r="F144" s="70">
        <v>0</v>
      </c>
      <c r="G144" s="40">
        <f t="shared" si="7"/>
        <v>0</v>
      </c>
    </row>
    <row r="145" spans="1:7" s="6" customFormat="1" ht="15">
      <c r="A145" s="27" t="s">
        <v>840</v>
      </c>
      <c r="B145" s="21" t="s">
        <v>1102</v>
      </c>
      <c r="C145" s="18" t="s">
        <v>790</v>
      </c>
      <c r="D145" s="65" t="s">
        <v>742</v>
      </c>
      <c r="E145" s="93">
        <v>59</v>
      </c>
      <c r="F145" s="70">
        <v>0</v>
      </c>
      <c r="G145" s="40">
        <f t="shared" si="7"/>
        <v>59</v>
      </c>
    </row>
    <row r="146" spans="1:7" s="6" customFormat="1" ht="15">
      <c r="A146" s="27" t="s">
        <v>841</v>
      </c>
      <c r="B146" s="18" t="s">
        <v>1018</v>
      </c>
      <c r="C146" s="18" t="s">
        <v>765</v>
      </c>
      <c r="D146" s="65" t="s">
        <v>742</v>
      </c>
      <c r="E146" s="93">
        <v>76</v>
      </c>
      <c r="F146" s="70">
        <v>115</v>
      </c>
      <c r="G146" s="40">
        <f t="shared" si="7"/>
        <v>191</v>
      </c>
    </row>
    <row r="147" spans="1:7" s="6" customFormat="1" ht="15">
      <c r="A147" s="27" t="s">
        <v>849</v>
      </c>
      <c r="B147" s="21" t="s">
        <v>1107</v>
      </c>
      <c r="C147" s="18" t="s">
        <v>791</v>
      </c>
      <c r="D147" s="65" t="s">
        <v>738</v>
      </c>
      <c r="E147" s="93">
        <v>208</v>
      </c>
      <c r="F147" s="70">
        <v>27</v>
      </c>
      <c r="G147" s="40">
        <f t="shared" si="7"/>
        <v>235</v>
      </c>
    </row>
    <row r="148" spans="1:7" s="6" customFormat="1" ht="15">
      <c r="A148" s="27" t="s">
        <v>842</v>
      </c>
      <c r="B148" s="21" t="s">
        <v>1104</v>
      </c>
      <c r="C148" s="18" t="s">
        <v>785</v>
      </c>
      <c r="D148" s="65" t="s">
        <v>742</v>
      </c>
      <c r="E148" s="93">
        <v>0</v>
      </c>
      <c r="F148" s="70">
        <v>27</v>
      </c>
      <c r="G148" s="40">
        <f t="shared" si="7"/>
        <v>27</v>
      </c>
    </row>
    <row r="149" spans="1:7" s="6" customFormat="1" ht="15">
      <c r="A149" s="27" t="s">
        <v>853</v>
      </c>
      <c r="B149" s="18" t="s">
        <v>1078</v>
      </c>
      <c r="C149" s="18" t="s">
        <v>778</v>
      </c>
      <c r="D149" s="65" t="s">
        <v>748</v>
      </c>
      <c r="E149" s="93">
        <v>135</v>
      </c>
      <c r="F149" s="70">
        <v>0</v>
      </c>
      <c r="G149" s="40">
        <f t="shared" si="7"/>
        <v>135</v>
      </c>
    </row>
    <row r="150" spans="1:7" s="6" customFormat="1" ht="15">
      <c r="A150" s="27" t="s">
        <v>854</v>
      </c>
      <c r="B150" s="18" t="s">
        <v>1052</v>
      </c>
      <c r="C150" s="18" t="s">
        <v>739</v>
      </c>
      <c r="D150" s="65" t="s">
        <v>779</v>
      </c>
      <c r="E150" s="93">
        <v>0</v>
      </c>
      <c r="F150" s="70">
        <v>136</v>
      </c>
      <c r="G150" s="40">
        <f t="shared" si="7"/>
        <v>136</v>
      </c>
    </row>
    <row r="151" spans="1:7" s="6" customFormat="1" ht="15.75" thickBot="1">
      <c r="A151" s="28" t="s">
        <v>865</v>
      </c>
      <c r="B151" s="26" t="s">
        <v>1099</v>
      </c>
      <c r="C151" s="20" t="s">
        <v>739</v>
      </c>
      <c r="D151" s="66" t="s">
        <v>740</v>
      </c>
      <c r="E151" s="94">
        <v>25</v>
      </c>
      <c r="F151" s="71">
        <v>0</v>
      </c>
      <c r="G151" s="42">
        <f t="shared" si="7"/>
        <v>25</v>
      </c>
    </row>
    <row r="152" spans="1:7" s="9" customFormat="1" ht="16.5" thickBot="1">
      <c r="A152" s="147" t="s">
        <v>303</v>
      </c>
      <c r="B152" s="148"/>
      <c r="C152" s="148"/>
      <c r="D152" s="149"/>
      <c r="E152" s="68">
        <f>E153+E154+E155+E156+E157+E158+E159+E160+E161+E162+E163+E164+E165</f>
        <v>8</v>
      </c>
      <c r="F152" s="68">
        <f>F153+F154+F155+F156+F157+F158+F159+F160+F161+F162+F163+F164+F165</f>
        <v>388</v>
      </c>
      <c r="G152" s="48">
        <f>G153+G154+G155+G156+G157+G158+G159+G160+G161+G162+G163+G164+G165</f>
        <v>396</v>
      </c>
    </row>
    <row r="153" spans="1:7" s="6" customFormat="1" ht="15">
      <c r="A153" s="59">
        <v>71001417</v>
      </c>
      <c r="B153" s="45" t="s">
        <v>1109</v>
      </c>
      <c r="C153" s="46" t="s">
        <v>792</v>
      </c>
      <c r="D153" s="64" t="s">
        <v>618</v>
      </c>
      <c r="E153" s="92">
        <v>0</v>
      </c>
      <c r="F153" s="69">
        <v>0</v>
      </c>
      <c r="G153" s="40">
        <f aca="true" t="shared" si="8" ref="G153:G165">SUM(E153:F153)</f>
        <v>0</v>
      </c>
    </row>
    <row r="154" spans="1:7" s="6" customFormat="1" ht="15.75" thickBot="1">
      <c r="A154" s="124">
        <v>75022117</v>
      </c>
      <c r="B154" s="125" t="s">
        <v>1017</v>
      </c>
      <c r="C154" s="120" t="s">
        <v>788</v>
      </c>
      <c r="D154" s="121" t="s">
        <v>619</v>
      </c>
      <c r="E154" s="122">
        <v>0</v>
      </c>
      <c r="F154" s="118">
        <v>23</v>
      </c>
      <c r="G154" s="123">
        <f t="shared" si="8"/>
        <v>23</v>
      </c>
    </row>
    <row r="155" spans="1:7" s="6" customFormat="1" ht="33" customHeight="1">
      <c r="A155" s="59">
        <v>70982716</v>
      </c>
      <c r="B155" s="45" t="s">
        <v>1110</v>
      </c>
      <c r="C155" s="46" t="s">
        <v>739</v>
      </c>
      <c r="D155" s="64" t="s">
        <v>759</v>
      </c>
      <c r="E155" s="92">
        <v>0</v>
      </c>
      <c r="F155" s="69">
        <v>17</v>
      </c>
      <c r="G155" s="47">
        <f t="shared" si="8"/>
        <v>17</v>
      </c>
    </row>
    <row r="156" spans="1:7" s="6" customFormat="1" ht="15">
      <c r="A156" s="27">
        <v>71010521</v>
      </c>
      <c r="B156" s="21" t="s">
        <v>1015</v>
      </c>
      <c r="C156" s="18" t="s">
        <v>776</v>
      </c>
      <c r="D156" s="65" t="s">
        <v>620</v>
      </c>
      <c r="E156" s="93">
        <v>0</v>
      </c>
      <c r="F156" s="70">
        <v>0</v>
      </c>
      <c r="G156" s="40">
        <f t="shared" si="8"/>
        <v>0</v>
      </c>
    </row>
    <row r="157" spans="1:7" s="6" customFormat="1" ht="30">
      <c r="A157" s="27" t="s">
        <v>867</v>
      </c>
      <c r="B157" s="21" t="s">
        <v>1111</v>
      </c>
      <c r="C157" s="18" t="s">
        <v>739</v>
      </c>
      <c r="D157" s="65" t="s">
        <v>761</v>
      </c>
      <c r="E157" s="93">
        <v>0</v>
      </c>
      <c r="F157" s="70">
        <v>11</v>
      </c>
      <c r="G157" s="40">
        <f t="shared" si="8"/>
        <v>11</v>
      </c>
    </row>
    <row r="158" spans="1:7" s="6" customFormat="1" ht="15">
      <c r="A158" s="27" t="s">
        <v>868</v>
      </c>
      <c r="B158" s="21" t="s">
        <v>1006</v>
      </c>
      <c r="C158" s="18"/>
      <c r="D158" s="65" t="s">
        <v>762</v>
      </c>
      <c r="E158" s="93">
        <v>0</v>
      </c>
      <c r="F158" s="70">
        <v>111</v>
      </c>
      <c r="G158" s="40">
        <f t="shared" si="8"/>
        <v>111</v>
      </c>
    </row>
    <row r="159" spans="1:7" s="6" customFormat="1" ht="30">
      <c r="A159" s="27" t="s">
        <v>843</v>
      </c>
      <c r="B159" s="21" t="s">
        <v>1013</v>
      </c>
      <c r="C159" s="18" t="s">
        <v>787</v>
      </c>
      <c r="D159" s="65" t="s">
        <v>619</v>
      </c>
      <c r="E159" s="93">
        <v>0</v>
      </c>
      <c r="F159" s="70">
        <v>0</v>
      </c>
      <c r="G159" s="40">
        <f t="shared" si="8"/>
        <v>0</v>
      </c>
    </row>
    <row r="160" spans="1:7" s="6" customFormat="1" ht="15">
      <c r="A160" s="27" t="s">
        <v>846</v>
      </c>
      <c r="B160" s="21" t="s">
        <v>1005</v>
      </c>
      <c r="C160" s="18"/>
      <c r="D160" s="65" t="s">
        <v>770</v>
      </c>
      <c r="E160" s="93">
        <v>8</v>
      </c>
      <c r="F160" s="70">
        <v>67</v>
      </c>
      <c r="G160" s="40">
        <f t="shared" si="8"/>
        <v>75</v>
      </c>
    </row>
    <row r="161" spans="1:7" s="6" customFormat="1" ht="15">
      <c r="A161" s="27" t="s">
        <v>847</v>
      </c>
      <c r="B161" s="21" t="s">
        <v>937</v>
      </c>
      <c r="C161" s="18" t="s">
        <v>780</v>
      </c>
      <c r="D161" s="65" t="s">
        <v>664</v>
      </c>
      <c r="E161" s="93">
        <v>0</v>
      </c>
      <c r="F161" s="70">
        <v>36</v>
      </c>
      <c r="G161" s="40">
        <f t="shared" si="8"/>
        <v>36</v>
      </c>
    </row>
    <row r="162" spans="1:7" s="6" customFormat="1" ht="15">
      <c r="A162" s="27" t="s">
        <v>848</v>
      </c>
      <c r="B162" s="21" t="s">
        <v>1019</v>
      </c>
      <c r="C162" s="18" t="s">
        <v>775</v>
      </c>
      <c r="D162" s="65" t="s">
        <v>621</v>
      </c>
      <c r="E162" s="93">
        <v>0</v>
      </c>
      <c r="F162" s="70">
        <v>0</v>
      </c>
      <c r="G162" s="40">
        <f t="shared" si="8"/>
        <v>0</v>
      </c>
    </row>
    <row r="163" spans="1:7" s="6" customFormat="1" ht="15">
      <c r="A163" s="27" t="s">
        <v>851</v>
      </c>
      <c r="B163" s="21" t="s">
        <v>926</v>
      </c>
      <c r="C163" s="18" t="s">
        <v>777</v>
      </c>
      <c r="D163" s="65" t="s">
        <v>620</v>
      </c>
      <c r="E163" s="93">
        <v>0</v>
      </c>
      <c r="F163" s="70">
        <v>39</v>
      </c>
      <c r="G163" s="40">
        <f t="shared" si="8"/>
        <v>39</v>
      </c>
    </row>
    <row r="164" spans="1:7" s="6" customFormat="1" ht="15">
      <c r="A164" s="27" t="s">
        <v>856</v>
      </c>
      <c r="B164" s="21" t="s">
        <v>1112</v>
      </c>
      <c r="C164" s="21"/>
      <c r="D164" s="65" t="s">
        <v>754</v>
      </c>
      <c r="E164" s="93">
        <v>0</v>
      </c>
      <c r="F164" s="70">
        <v>84</v>
      </c>
      <c r="G164" s="40">
        <f t="shared" si="8"/>
        <v>84</v>
      </c>
    </row>
    <row r="165" spans="1:7" s="6" customFormat="1" ht="30.75" thickBot="1">
      <c r="A165" s="28" t="s">
        <v>857</v>
      </c>
      <c r="B165" s="26" t="s">
        <v>1037</v>
      </c>
      <c r="C165" s="20" t="s">
        <v>739</v>
      </c>
      <c r="D165" s="66" t="s">
        <v>782</v>
      </c>
      <c r="E165" s="94">
        <v>0</v>
      </c>
      <c r="F165" s="71">
        <v>0</v>
      </c>
      <c r="G165" s="40">
        <f t="shared" si="8"/>
        <v>0</v>
      </c>
    </row>
    <row r="166" spans="1:7" s="9" customFormat="1" ht="16.5" thickBot="1">
      <c r="A166" s="147" t="s">
        <v>283</v>
      </c>
      <c r="B166" s="148"/>
      <c r="C166" s="148"/>
      <c r="D166" s="149"/>
      <c r="E166" s="85">
        <v>0</v>
      </c>
      <c r="F166" s="68">
        <f>F167+F169+F168</f>
        <v>121</v>
      </c>
      <c r="G166" s="48">
        <f>G167+G169+G168</f>
        <v>121</v>
      </c>
    </row>
    <row r="167" spans="1:7" s="6" customFormat="1" ht="15">
      <c r="A167" s="59" t="s">
        <v>859</v>
      </c>
      <c r="B167" s="46" t="s">
        <v>1050</v>
      </c>
      <c r="C167" s="46" t="s">
        <v>793</v>
      </c>
      <c r="D167" s="64" t="s">
        <v>738</v>
      </c>
      <c r="E167" s="92">
        <v>0</v>
      </c>
      <c r="F167" s="69">
        <v>0</v>
      </c>
      <c r="G167" s="47">
        <f>SUM(E167:F167)</f>
        <v>0</v>
      </c>
    </row>
    <row r="168" spans="1:7" s="6" customFormat="1" ht="15">
      <c r="A168" s="27">
        <v>75151332</v>
      </c>
      <c r="B168" s="18" t="s">
        <v>7</v>
      </c>
      <c r="C168" s="18" t="s">
        <v>8</v>
      </c>
      <c r="D168" s="65" t="s">
        <v>742</v>
      </c>
      <c r="E168" s="93">
        <v>0</v>
      </c>
      <c r="F168" s="70">
        <v>121</v>
      </c>
      <c r="G168" s="40">
        <f>SUM(E168:F168)</f>
        <v>121</v>
      </c>
    </row>
    <row r="169" spans="1:7" s="6" customFormat="1" ht="15.75" thickBot="1">
      <c r="A169" s="28" t="s">
        <v>860</v>
      </c>
      <c r="B169" s="20" t="s">
        <v>1051</v>
      </c>
      <c r="C169" s="20" t="s">
        <v>786</v>
      </c>
      <c r="D169" s="66" t="s">
        <v>748</v>
      </c>
      <c r="E169" s="94">
        <v>0</v>
      </c>
      <c r="F169" s="71">
        <v>0</v>
      </c>
      <c r="G169" s="42">
        <f>SUM(E169:F169)</f>
        <v>0</v>
      </c>
    </row>
    <row r="170" spans="1:7" s="9" customFormat="1" ht="16.5" thickBot="1">
      <c r="A170" s="147" t="s">
        <v>287</v>
      </c>
      <c r="B170" s="148"/>
      <c r="C170" s="148"/>
      <c r="D170" s="149"/>
      <c r="E170" s="68">
        <f>E171+E172</f>
        <v>2460</v>
      </c>
      <c r="F170" s="68">
        <f>F171+F172</f>
        <v>44</v>
      </c>
      <c r="G170" s="48">
        <f>G171+G172</f>
        <v>2504</v>
      </c>
    </row>
    <row r="171" spans="1:7" s="6" customFormat="1" ht="33" customHeight="1">
      <c r="A171" s="59" t="s">
        <v>861</v>
      </c>
      <c r="B171" s="45" t="s">
        <v>1045</v>
      </c>
      <c r="C171" s="46" t="s">
        <v>753</v>
      </c>
      <c r="D171" s="64" t="s">
        <v>742</v>
      </c>
      <c r="E171" s="92">
        <v>1848</v>
      </c>
      <c r="F171" s="69">
        <v>44</v>
      </c>
      <c r="G171" s="47">
        <f>SUM(E171:F171)</f>
        <v>1892</v>
      </c>
    </row>
    <row r="172" spans="1:7" s="6" customFormat="1" ht="30.75" thickBot="1">
      <c r="A172" s="28" t="s">
        <v>862</v>
      </c>
      <c r="B172" s="26" t="s">
        <v>1038</v>
      </c>
      <c r="C172" s="20" t="s">
        <v>1079</v>
      </c>
      <c r="D172" s="66" t="s">
        <v>742</v>
      </c>
      <c r="E172" s="94">
        <v>612</v>
      </c>
      <c r="F172" s="71">
        <v>0</v>
      </c>
      <c r="G172" s="42">
        <f>SUM(E172:F172)</f>
        <v>612</v>
      </c>
    </row>
    <row r="173" spans="1:7" s="9" customFormat="1" ht="16.5" thickBot="1">
      <c r="A173" s="147" t="s">
        <v>288</v>
      </c>
      <c r="B173" s="148"/>
      <c r="C173" s="148"/>
      <c r="D173" s="149"/>
      <c r="E173" s="68">
        <f>E174</f>
        <v>45</v>
      </c>
      <c r="F173" s="68">
        <f>F174</f>
        <v>0</v>
      </c>
      <c r="G173" s="48">
        <f>G174</f>
        <v>45</v>
      </c>
    </row>
    <row r="174" spans="1:7" s="6" customFormat="1" ht="15.75" thickBot="1">
      <c r="A174" s="52">
        <v>68687397</v>
      </c>
      <c r="B174" s="53" t="s">
        <v>493</v>
      </c>
      <c r="C174" s="53" t="s">
        <v>737</v>
      </c>
      <c r="D174" s="77" t="s">
        <v>738</v>
      </c>
      <c r="E174" s="86">
        <v>45</v>
      </c>
      <c r="F174" s="72">
        <v>0</v>
      </c>
      <c r="G174" s="54">
        <f>SUM(E174:F174)</f>
        <v>45</v>
      </c>
    </row>
    <row r="175" spans="1:8" s="9" customFormat="1" ht="16.5" thickBot="1">
      <c r="A175" s="151" t="s">
        <v>280</v>
      </c>
      <c r="B175" s="148"/>
      <c r="C175" s="148"/>
      <c r="D175" s="149"/>
      <c r="E175" s="73">
        <f>E113+E127+E152+E166+E170+E173</f>
        <v>6062</v>
      </c>
      <c r="F175" s="73">
        <f>F113+F127+F152+F166+F170+F173</f>
        <v>2173</v>
      </c>
      <c r="G175" s="43">
        <f>G113+G127+G152+G166+G170+G173</f>
        <v>8235</v>
      </c>
      <c r="H175" s="99"/>
    </row>
    <row r="176" spans="1:7" s="10" customFormat="1" ht="16.5" customHeight="1" thickBot="1">
      <c r="A176" s="142" t="s">
        <v>289</v>
      </c>
      <c r="B176" s="143"/>
      <c r="C176" s="143"/>
      <c r="D176" s="143"/>
      <c r="E176" s="143"/>
      <c r="F176" s="144"/>
      <c r="G176" s="145"/>
    </row>
    <row r="177" spans="1:7" s="9" customFormat="1" ht="16.5" thickBot="1">
      <c r="A177" s="150" t="s">
        <v>278</v>
      </c>
      <c r="B177" s="148"/>
      <c r="C177" s="148"/>
      <c r="D177" s="149"/>
      <c r="E177" s="85">
        <v>37</v>
      </c>
      <c r="F177" s="68">
        <f>F178+F179+F180</f>
        <v>0</v>
      </c>
      <c r="G177" s="48">
        <f>G178+G179+G180</f>
        <v>37</v>
      </c>
    </row>
    <row r="178" spans="1:7" s="6" customFormat="1" ht="15">
      <c r="A178" s="60" t="s">
        <v>1090</v>
      </c>
      <c r="B178" s="46" t="s">
        <v>697</v>
      </c>
      <c r="C178" s="46" t="s">
        <v>698</v>
      </c>
      <c r="D178" s="64" t="s">
        <v>693</v>
      </c>
      <c r="E178" s="92">
        <v>0</v>
      </c>
      <c r="F178" s="69">
        <v>0</v>
      </c>
      <c r="G178" s="47">
        <f>SUM(E178:F178)</f>
        <v>0</v>
      </c>
    </row>
    <row r="179" spans="1:7" s="6" customFormat="1" ht="15">
      <c r="A179" s="30" t="s">
        <v>1089</v>
      </c>
      <c r="B179" s="21" t="s">
        <v>696</v>
      </c>
      <c r="C179" s="18" t="s">
        <v>694</v>
      </c>
      <c r="D179" s="65" t="s">
        <v>695</v>
      </c>
      <c r="E179" s="93">
        <v>37</v>
      </c>
      <c r="F179" s="70">
        <v>0</v>
      </c>
      <c r="G179" s="40">
        <f>SUM(E179:F179)</f>
        <v>37</v>
      </c>
    </row>
    <row r="180" spans="1:7" s="6" customFormat="1" ht="15.75" thickBot="1">
      <c r="A180" s="29">
        <v>75133849</v>
      </c>
      <c r="B180" s="26" t="s">
        <v>706</v>
      </c>
      <c r="C180" s="20"/>
      <c r="D180" s="66" t="s">
        <v>707</v>
      </c>
      <c r="E180" s="94">
        <v>0</v>
      </c>
      <c r="F180" s="71">
        <v>0</v>
      </c>
      <c r="G180" s="42">
        <f>SUM(E180:F180)</f>
        <v>0</v>
      </c>
    </row>
    <row r="181" spans="1:7" s="9" customFormat="1" ht="16.5" thickBot="1">
      <c r="A181" s="147" t="s">
        <v>279</v>
      </c>
      <c r="B181" s="148"/>
      <c r="C181" s="148"/>
      <c r="D181" s="149"/>
      <c r="E181" s="85">
        <v>342</v>
      </c>
      <c r="F181" s="68">
        <f>F182+F183+F184+F185+F186+F187</f>
        <v>0</v>
      </c>
      <c r="G181" s="48">
        <f>G182+G183+G184+G185+G186+G187</f>
        <v>342</v>
      </c>
    </row>
    <row r="182" spans="1:7" s="6" customFormat="1" ht="15">
      <c r="A182" s="60" t="s">
        <v>1054</v>
      </c>
      <c r="B182" s="45" t="s">
        <v>700</v>
      </c>
      <c r="C182" s="46" t="s">
        <v>739</v>
      </c>
      <c r="D182" s="64" t="s">
        <v>699</v>
      </c>
      <c r="E182" s="92">
        <v>0</v>
      </c>
      <c r="F182" s="69">
        <v>0</v>
      </c>
      <c r="G182" s="47">
        <f aca="true" t="shared" si="9" ref="G182:G187">SUM(E182:F182)</f>
        <v>0</v>
      </c>
    </row>
    <row r="183" spans="1:7" s="6" customFormat="1" ht="15">
      <c r="A183" s="30" t="s">
        <v>1056</v>
      </c>
      <c r="B183" s="21" t="s">
        <v>704</v>
      </c>
      <c r="C183" s="18" t="s">
        <v>739</v>
      </c>
      <c r="D183" s="65" t="s">
        <v>703</v>
      </c>
      <c r="E183" s="93">
        <v>0</v>
      </c>
      <c r="F183" s="70">
        <v>0</v>
      </c>
      <c r="G183" s="40">
        <f t="shared" si="9"/>
        <v>0</v>
      </c>
    </row>
    <row r="184" spans="1:7" s="6" customFormat="1" ht="15">
      <c r="A184" s="30" t="s">
        <v>1067</v>
      </c>
      <c r="B184" s="21" t="s">
        <v>733</v>
      </c>
      <c r="C184" s="18" t="s">
        <v>731</v>
      </c>
      <c r="D184" s="65" t="s">
        <v>732</v>
      </c>
      <c r="E184" s="93">
        <v>0</v>
      </c>
      <c r="F184" s="70">
        <v>0</v>
      </c>
      <c r="G184" s="40">
        <f t="shared" si="9"/>
        <v>0</v>
      </c>
    </row>
    <row r="185" spans="1:7" s="6" customFormat="1" ht="34.5" customHeight="1">
      <c r="A185" s="30" t="s">
        <v>1063</v>
      </c>
      <c r="B185" s="21" t="s">
        <v>722</v>
      </c>
      <c r="C185" s="18" t="s">
        <v>721</v>
      </c>
      <c r="D185" s="65" t="s">
        <v>693</v>
      </c>
      <c r="E185" s="93">
        <v>180</v>
      </c>
      <c r="F185" s="70">
        <v>0</v>
      </c>
      <c r="G185" s="40">
        <f t="shared" si="9"/>
        <v>180</v>
      </c>
    </row>
    <row r="186" spans="1:7" s="6" customFormat="1" ht="30">
      <c r="A186" s="30" t="s">
        <v>1064</v>
      </c>
      <c r="B186" s="21" t="s">
        <v>720</v>
      </c>
      <c r="C186" s="18" t="s">
        <v>719</v>
      </c>
      <c r="D186" s="65" t="s">
        <v>693</v>
      </c>
      <c r="E186" s="93">
        <v>73</v>
      </c>
      <c r="F186" s="70">
        <v>0</v>
      </c>
      <c r="G186" s="40">
        <f t="shared" si="9"/>
        <v>73</v>
      </c>
    </row>
    <row r="187" spans="1:7" s="6" customFormat="1" ht="30.75" thickBot="1">
      <c r="A187" s="29" t="s">
        <v>1058</v>
      </c>
      <c r="B187" s="20" t="s">
        <v>711</v>
      </c>
      <c r="C187" s="20" t="s">
        <v>712</v>
      </c>
      <c r="D187" s="66" t="s">
        <v>695</v>
      </c>
      <c r="E187" s="94">
        <v>89</v>
      </c>
      <c r="F187" s="71">
        <v>0</v>
      </c>
      <c r="G187" s="42">
        <f t="shared" si="9"/>
        <v>89</v>
      </c>
    </row>
    <row r="188" spans="1:7" s="9" customFormat="1" ht="16.5" thickBot="1">
      <c r="A188" s="147" t="s">
        <v>303</v>
      </c>
      <c r="B188" s="148"/>
      <c r="C188" s="148"/>
      <c r="D188" s="149"/>
      <c r="E188" s="85">
        <v>75</v>
      </c>
      <c r="F188" s="68">
        <f>F189+F190+F191+F192+F193+F194+F195+F196+F197+F198</f>
        <v>128</v>
      </c>
      <c r="G188" s="48">
        <f>G189+G190+G191+G192+G193+G194+G195+G196+G197+G198</f>
        <v>203</v>
      </c>
    </row>
    <row r="189" spans="1:7" s="6" customFormat="1" ht="30">
      <c r="A189" s="60" t="s">
        <v>1053</v>
      </c>
      <c r="B189" s="45" t="s">
        <v>710</v>
      </c>
      <c r="C189" s="46" t="s">
        <v>705</v>
      </c>
      <c r="D189" s="64" t="s">
        <v>622</v>
      </c>
      <c r="E189" s="92">
        <v>0</v>
      </c>
      <c r="F189" s="69">
        <v>0</v>
      </c>
      <c r="G189" s="47">
        <f aca="true" t="shared" si="10" ref="G189:G198">SUM(E189:F189)</f>
        <v>0</v>
      </c>
    </row>
    <row r="190" spans="1:7" s="6" customFormat="1" ht="15">
      <c r="A190" s="30" t="s">
        <v>1055</v>
      </c>
      <c r="B190" s="21" t="s">
        <v>702</v>
      </c>
      <c r="C190" s="18" t="s">
        <v>739</v>
      </c>
      <c r="D190" s="65" t="s">
        <v>701</v>
      </c>
      <c r="E190" s="93">
        <v>0</v>
      </c>
      <c r="F190" s="70">
        <v>0</v>
      </c>
      <c r="G190" s="40">
        <f t="shared" si="10"/>
        <v>0</v>
      </c>
    </row>
    <row r="191" spans="1:7" s="6" customFormat="1" ht="30">
      <c r="A191" s="30" t="s">
        <v>1057</v>
      </c>
      <c r="B191" s="21" t="s">
        <v>718</v>
      </c>
      <c r="C191" s="18" t="s">
        <v>717</v>
      </c>
      <c r="D191" s="65" t="s">
        <v>623</v>
      </c>
      <c r="E191" s="93">
        <v>0</v>
      </c>
      <c r="F191" s="70">
        <v>39</v>
      </c>
      <c r="G191" s="40">
        <f t="shared" si="10"/>
        <v>39</v>
      </c>
    </row>
    <row r="192" spans="1:7" s="6" customFormat="1" ht="15">
      <c r="A192" s="30" t="s">
        <v>1059</v>
      </c>
      <c r="B192" s="21" t="s">
        <v>714</v>
      </c>
      <c r="C192" s="18" t="s">
        <v>739</v>
      </c>
      <c r="D192" s="65" t="s">
        <v>713</v>
      </c>
      <c r="E192" s="93">
        <v>0</v>
      </c>
      <c r="F192" s="70">
        <v>0</v>
      </c>
      <c r="G192" s="40">
        <f t="shared" si="10"/>
        <v>0</v>
      </c>
    </row>
    <row r="193" spans="1:7" s="6" customFormat="1" ht="30">
      <c r="A193" s="30" t="s">
        <v>1060</v>
      </c>
      <c r="B193" s="21" t="s">
        <v>716</v>
      </c>
      <c r="C193" s="18" t="s">
        <v>715</v>
      </c>
      <c r="D193" s="65" t="s">
        <v>623</v>
      </c>
      <c r="E193" s="93">
        <v>0</v>
      </c>
      <c r="F193" s="70">
        <v>21</v>
      </c>
      <c r="G193" s="40">
        <f t="shared" si="10"/>
        <v>21</v>
      </c>
    </row>
    <row r="194" spans="1:7" s="6" customFormat="1" ht="15">
      <c r="A194" s="30" t="s">
        <v>1061</v>
      </c>
      <c r="B194" s="21" t="s">
        <v>724</v>
      </c>
      <c r="C194" s="18" t="s">
        <v>723</v>
      </c>
      <c r="D194" s="65" t="s">
        <v>624</v>
      </c>
      <c r="E194" s="93">
        <v>0</v>
      </c>
      <c r="F194" s="70">
        <v>0</v>
      </c>
      <c r="G194" s="40">
        <f t="shared" si="10"/>
        <v>0</v>
      </c>
    </row>
    <row r="195" spans="1:7" s="6" customFormat="1" ht="30">
      <c r="A195" s="30" t="s">
        <v>1062</v>
      </c>
      <c r="B195" s="21" t="s">
        <v>730</v>
      </c>
      <c r="C195" s="18" t="s">
        <v>729</v>
      </c>
      <c r="D195" s="65" t="s">
        <v>625</v>
      </c>
      <c r="E195" s="93">
        <v>0</v>
      </c>
      <c r="F195" s="70">
        <v>29</v>
      </c>
      <c r="G195" s="40">
        <f t="shared" si="10"/>
        <v>29</v>
      </c>
    </row>
    <row r="196" spans="1:7" s="6" customFormat="1" ht="30">
      <c r="A196" s="30" t="s">
        <v>1065</v>
      </c>
      <c r="B196" s="21" t="s">
        <v>726</v>
      </c>
      <c r="C196" s="18" t="s">
        <v>739</v>
      </c>
      <c r="D196" s="65" t="s">
        <v>725</v>
      </c>
      <c r="E196" s="93">
        <v>0</v>
      </c>
      <c r="F196" s="70">
        <v>39</v>
      </c>
      <c r="G196" s="40">
        <f t="shared" si="10"/>
        <v>39</v>
      </c>
    </row>
    <row r="197" spans="1:7" s="6" customFormat="1" ht="30">
      <c r="A197" s="30" t="s">
        <v>1066</v>
      </c>
      <c r="B197" s="21" t="s">
        <v>728</v>
      </c>
      <c r="C197" s="18" t="s">
        <v>739</v>
      </c>
      <c r="D197" s="65" t="s">
        <v>727</v>
      </c>
      <c r="E197" s="93">
        <v>0</v>
      </c>
      <c r="F197" s="70">
        <v>0</v>
      </c>
      <c r="G197" s="40">
        <f t="shared" si="10"/>
        <v>0</v>
      </c>
    </row>
    <row r="198" spans="1:7" s="6" customFormat="1" ht="15.75" thickBot="1">
      <c r="A198" s="29">
        <v>75133881</v>
      </c>
      <c r="B198" s="26" t="s">
        <v>708</v>
      </c>
      <c r="C198" s="20"/>
      <c r="D198" s="66" t="s">
        <v>709</v>
      </c>
      <c r="E198" s="94">
        <v>75</v>
      </c>
      <c r="F198" s="71">
        <v>0</v>
      </c>
      <c r="G198" s="42">
        <f t="shared" si="10"/>
        <v>75</v>
      </c>
    </row>
    <row r="199" spans="1:7" s="9" customFormat="1" ht="16.5" thickBot="1">
      <c r="A199" s="147" t="s">
        <v>283</v>
      </c>
      <c r="B199" s="148"/>
      <c r="C199" s="148"/>
      <c r="D199" s="149"/>
      <c r="E199" s="85">
        <v>0</v>
      </c>
      <c r="F199" s="68">
        <f>F200</f>
        <v>0</v>
      </c>
      <c r="G199" s="48">
        <f>G200</f>
        <v>0</v>
      </c>
    </row>
    <row r="200" spans="1:7" s="6" customFormat="1" ht="15.75" thickBot="1">
      <c r="A200" s="61" t="s">
        <v>1068</v>
      </c>
      <c r="B200" s="53" t="s">
        <v>734</v>
      </c>
      <c r="C200" s="53" t="s">
        <v>735</v>
      </c>
      <c r="D200" s="77" t="s">
        <v>693</v>
      </c>
      <c r="E200" s="86">
        <v>0</v>
      </c>
      <c r="F200" s="72">
        <v>0</v>
      </c>
      <c r="G200" s="54">
        <f>SUM(E200:F200)</f>
        <v>0</v>
      </c>
    </row>
    <row r="201" spans="1:8" s="9" customFormat="1" ht="16.5" thickBot="1">
      <c r="A201" s="151" t="s">
        <v>280</v>
      </c>
      <c r="B201" s="148"/>
      <c r="C201" s="148"/>
      <c r="D201" s="149"/>
      <c r="E201" s="73">
        <f>E177+E181+E188+E199</f>
        <v>454</v>
      </c>
      <c r="F201" s="73">
        <f>F177+F181+F188+F199</f>
        <v>128</v>
      </c>
      <c r="G201" s="43">
        <f>G177+G181+G188+G199</f>
        <v>582</v>
      </c>
      <c r="H201" s="99"/>
    </row>
    <row r="202" spans="1:7" s="10" customFormat="1" ht="16.5" customHeight="1" thickBot="1">
      <c r="A202" s="142" t="s">
        <v>290</v>
      </c>
      <c r="B202" s="143"/>
      <c r="C202" s="143"/>
      <c r="D202" s="143"/>
      <c r="E202" s="143"/>
      <c r="F202" s="144"/>
      <c r="G202" s="145"/>
    </row>
    <row r="203" spans="1:7" s="9" customFormat="1" ht="16.5" thickBot="1">
      <c r="A203" s="150" t="s">
        <v>278</v>
      </c>
      <c r="B203" s="148"/>
      <c r="C203" s="148"/>
      <c r="D203" s="149"/>
      <c r="E203" s="85">
        <v>61</v>
      </c>
      <c r="F203" s="68">
        <f>F204+F205+F206+F207+F208</f>
        <v>0</v>
      </c>
      <c r="G203" s="48">
        <f>G204+G205+G206+G207+G208</f>
        <v>61</v>
      </c>
    </row>
    <row r="204" spans="1:7" s="6" customFormat="1" ht="15">
      <c r="A204" s="60" t="s">
        <v>1021</v>
      </c>
      <c r="B204" s="46" t="s">
        <v>602</v>
      </c>
      <c r="C204" s="46" t="s">
        <v>603</v>
      </c>
      <c r="D204" s="64" t="s">
        <v>604</v>
      </c>
      <c r="E204" s="140">
        <v>0</v>
      </c>
      <c r="F204" s="69">
        <v>0</v>
      </c>
      <c r="G204" s="47">
        <f>SUM(E204:F204)</f>
        <v>0</v>
      </c>
    </row>
    <row r="205" spans="1:7" s="6" customFormat="1" ht="35.25" customHeight="1">
      <c r="A205" s="30" t="s">
        <v>1022</v>
      </c>
      <c r="B205" s="21" t="s">
        <v>606</v>
      </c>
      <c r="C205" s="18" t="s">
        <v>605</v>
      </c>
      <c r="D205" s="65" t="s">
        <v>601</v>
      </c>
      <c r="E205" s="109">
        <v>61</v>
      </c>
      <c r="F205" s="70">
        <v>0</v>
      </c>
      <c r="G205" s="40">
        <f>SUM(E205:F205)</f>
        <v>61</v>
      </c>
    </row>
    <row r="206" spans="1:7" s="6" customFormat="1" ht="35.25" customHeight="1">
      <c r="A206" s="30" t="s">
        <v>1023</v>
      </c>
      <c r="B206" s="21" t="s">
        <v>610</v>
      </c>
      <c r="C206" s="18" t="s">
        <v>609</v>
      </c>
      <c r="D206" s="65" t="s">
        <v>601</v>
      </c>
      <c r="E206" s="93">
        <v>0</v>
      </c>
      <c r="F206" s="70">
        <v>0</v>
      </c>
      <c r="G206" s="40">
        <f>SUM(E206:F206)</f>
        <v>0</v>
      </c>
    </row>
    <row r="207" spans="1:7" s="6" customFormat="1" ht="15">
      <c r="A207" s="30" t="s">
        <v>1024</v>
      </c>
      <c r="B207" s="18" t="s">
        <v>607</v>
      </c>
      <c r="C207" s="18" t="s">
        <v>608</v>
      </c>
      <c r="D207" s="65" t="s">
        <v>626</v>
      </c>
      <c r="E207" s="93">
        <v>0</v>
      </c>
      <c r="F207" s="70">
        <v>0</v>
      </c>
      <c r="G207" s="40">
        <f>SUM(E207:F207)</f>
        <v>0</v>
      </c>
    </row>
    <row r="208" spans="1:7" s="6" customFormat="1" ht="15.75" thickBot="1">
      <c r="A208" s="29" t="s">
        <v>1025</v>
      </c>
      <c r="B208" s="20" t="s">
        <v>611</v>
      </c>
      <c r="C208" s="20" t="s">
        <v>669</v>
      </c>
      <c r="D208" s="66" t="s">
        <v>663</v>
      </c>
      <c r="E208" s="122">
        <v>0</v>
      </c>
      <c r="F208" s="71">
        <v>0</v>
      </c>
      <c r="G208" s="42">
        <f>SUM(E208:F208)</f>
        <v>0</v>
      </c>
    </row>
    <row r="209" spans="1:7" s="9" customFormat="1" ht="16.5" thickBot="1">
      <c r="A209" s="147" t="s">
        <v>279</v>
      </c>
      <c r="B209" s="148"/>
      <c r="C209" s="148"/>
      <c r="D209" s="149"/>
      <c r="E209" s="85">
        <v>218</v>
      </c>
      <c r="F209" s="68">
        <f>F210+F211+F212+F213</f>
        <v>76</v>
      </c>
      <c r="G209" s="48">
        <f>G210+G211+G212+G213</f>
        <v>294</v>
      </c>
    </row>
    <row r="210" spans="1:7" s="6" customFormat="1" ht="15">
      <c r="A210" s="60" t="s">
        <v>1026</v>
      </c>
      <c r="B210" s="45" t="s">
        <v>671</v>
      </c>
      <c r="C210" s="46" t="s">
        <v>739</v>
      </c>
      <c r="D210" s="64" t="s">
        <v>670</v>
      </c>
      <c r="E210" s="92">
        <v>0</v>
      </c>
      <c r="F210" s="69">
        <v>0</v>
      </c>
      <c r="G210" s="47">
        <f>SUM(E210:F210)</f>
        <v>0</v>
      </c>
    </row>
    <row r="211" spans="1:7" s="6" customFormat="1" ht="15">
      <c r="A211" s="30" t="s">
        <v>1028</v>
      </c>
      <c r="B211" s="21" t="s">
        <v>677</v>
      </c>
      <c r="C211" s="18" t="s">
        <v>739</v>
      </c>
      <c r="D211" s="65" t="s">
        <v>676</v>
      </c>
      <c r="E211" s="93">
        <v>69</v>
      </c>
      <c r="F211" s="70">
        <v>29</v>
      </c>
      <c r="G211" s="40">
        <f>SUM(E211:F211)</f>
        <v>98</v>
      </c>
    </row>
    <row r="212" spans="1:7" s="6" customFormat="1" ht="15">
      <c r="A212" s="30" t="s">
        <v>1029</v>
      </c>
      <c r="B212" s="21" t="s">
        <v>684</v>
      </c>
      <c r="C212" s="18" t="s">
        <v>682</v>
      </c>
      <c r="D212" s="65" t="s">
        <v>683</v>
      </c>
      <c r="E212" s="93">
        <v>141</v>
      </c>
      <c r="F212" s="70">
        <v>47</v>
      </c>
      <c r="G212" s="40">
        <f>SUM(E212:F212)</f>
        <v>188</v>
      </c>
    </row>
    <row r="213" spans="1:7" s="6" customFormat="1" ht="15.75" thickBot="1">
      <c r="A213" s="29" t="s">
        <v>1030</v>
      </c>
      <c r="B213" s="26" t="s">
        <v>681</v>
      </c>
      <c r="C213" s="20" t="s">
        <v>680</v>
      </c>
      <c r="D213" s="66" t="s">
        <v>601</v>
      </c>
      <c r="E213" s="94">
        <v>8</v>
      </c>
      <c r="F213" s="71">
        <v>0</v>
      </c>
      <c r="G213" s="42">
        <f>SUM(E213:F213)</f>
        <v>8</v>
      </c>
    </row>
    <row r="214" spans="1:7" s="9" customFormat="1" ht="16.5" thickBot="1">
      <c r="A214" s="147" t="s">
        <v>303</v>
      </c>
      <c r="B214" s="148"/>
      <c r="C214" s="148"/>
      <c r="D214" s="149"/>
      <c r="E214" s="85">
        <v>0</v>
      </c>
      <c r="F214" s="68">
        <f>F215+F216+F217+F218+F219</f>
        <v>120</v>
      </c>
      <c r="G214" s="48">
        <f>G215+G216+G217+G218+G219</f>
        <v>120</v>
      </c>
    </row>
    <row r="215" spans="1:7" s="6" customFormat="1" ht="31.5" customHeight="1">
      <c r="A215" s="60" t="s">
        <v>1027</v>
      </c>
      <c r="B215" s="45" t="s">
        <v>673</v>
      </c>
      <c r="C215" s="46" t="s">
        <v>739</v>
      </c>
      <c r="D215" s="64" t="s">
        <v>672</v>
      </c>
      <c r="E215" s="92">
        <v>0</v>
      </c>
      <c r="F215" s="69">
        <v>0</v>
      </c>
      <c r="G215" s="47">
        <f>SUM(E215:F215)</f>
        <v>0</v>
      </c>
    </row>
    <row r="216" spans="1:7" s="6" customFormat="1" ht="30">
      <c r="A216" s="30">
        <v>75024551</v>
      </c>
      <c r="B216" s="21" t="s">
        <v>675</v>
      </c>
      <c r="C216" s="18" t="s">
        <v>674</v>
      </c>
      <c r="D216" s="65" t="s">
        <v>663</v>
      </c>
      <c r="E216" s="93">
        <v>0</v>
      </c>
      <c r="F216" s="70">
        <v>120</v>
      </c>
      <c r="G216" s="40">
        <f>SUM(E216:F216)</f>
        <v>120</v>
      </c>
    </row>
    <row r="217" spans="1:7" s="6" customFormat="1" ht="15">
      <c r="A217" s="30" t="s">
        <v>1031</v>
      </c>
      <c r="B217" s="18" t="s">
        <v>685</v>
      </c>
      <c r="C217" s="18" t="s">
        <v>739</v>
      </c>
      <c r="D217" s="65" t="s">
        <v>686</v>
      </c>
      <c r="E217" s="93">
        <v>0</v>
      </c>
      <c r="F217" s="70">
        <v>0</v>
      </c>
      <c r="G217" s="40">
        <f>SUM(E217:F217)</f>
        <v>0</v>
      </c>
    </row>
    <row r="218" spans="1:7" s="6" customFormat="1" ht="15.75" thickBot="1">
      <c r="A218" s="126" t="s">
        <v>1032</v>
      </c>
      <c r="B218" s="125" t="s">
        <v>688</v>
      </c>
      <c r="C218" s="120" t="s">
        <v>687</v>
      </c>
      <c r="D218" s="121" t="s">
        <v>668</v>
      </c>
      <c r="E218" s="122">
        <v>0</v>
      </c>
      <c r="F218" s="118">
        <v>0</v>
      </c>
      <c r="G218" s="123">
        <f>SUM(E218:F218)</f>
        <v>0</v>
      </c>
    </row>
    <row r="219" spans="1:7" s="6" customFormat="1" ht="30.75" thickBot="1">
      <c r="A219" s="61" t="s">
        <v>1033</v>
      </c>
      <c r="B219" s="57" t="s">
        <v>679</v>
      </c>
      <c r="C219" s="53" t="s">
        <v>678</v>
      </c>
      <c r="D219" s="77" t="s">
        <v>601</v>
      </c>
      <c r="E219" s="86">
        <v>0</v>
      </c>
      <c r="F219" s="72">
        <v>0</v>
      </c>
      <c r="G219" s="54">
        <f>SUM(E219:F219)</f>
        <v>0</v>
      </c>
    </row>
    <row r="220" spans="1:7" s="9" customFormat="1" ht="16.5" thickBot="1">
      <c r="A220" s="147" t="s">
        <v>283</v>
      </c>
      <c r="B220" s="148"/>
      <c r="C220" s="148"/>
      <c r="D220" s="149"/>
      <c r="E220" s="85">
        <v>0</v>
      </c>
      <c r="F220" s="68">
        <f>F221</f>
        <v>0</v>
      </c>
      <c r="G220" s="48">
        <f>G221</f>
        <v>0</v>
      </c>
    </row>
    <row r="221" spans="1:7" s="6" customFormat="1" ht="30.75" thickBot="1">
      <c r="A221" s="61" t="s">
        <v>1034</v>
      </c>
      <c r="B221" s="53" t="s">
        <v>689</v>
      </c>
      <c r="C221" s="53" t="s">
        <v>690</v>
      </c>
      <c r="D221" s="77" t="s">
        <v>601</v>
      </c>
      <c r="E221" s="86">
        <v>0</v>
      </c>
      <c r="F221" s="72">
        <v>0</v>
      </c>
      <c r="G221" s="54">
        <f>SUM(E221:F221)</f>
        <v>0</v>
      </c>
    </row>
    <row r="222" spans="1:7" s="9" customFormat="1" ht="16.5" thickBot="1">
      <c r="A222" s="147" t="s">
        <v>288</v>
      </c>
      <c r="B222" s="148"/>
      <c r="C222" s="148"/>
      <c r="D222" s="149"/>
      <c r="E222" s="85">
        <v>59</v>
      </c>
      <c r="F222" s="68">
        <f>F223</f>
        <v>0</v>
      </c>
      <c r="G222" s="48">
        <f>G223</f>
        <v>59</v>
      </c>
    </row>
    <row r="223" spans="1:7" s="6" customFormat="1" ht="15.75" thickBot="1">
      <c r="A223" s="61">
        <v>44065701</v>
      </c>
      <c r="B223" s="57" t="s">
        <v>692</v>
      </c>
      <c r="C223" s="53" t="s">
        <v>691</v>
      </c>
      <c r="D223" s="77" t="s">
        <v>601</v>
      </c>
      <c r="E223" s="86">
        <v>59</v>
      </c>
      <c r="F223" s="72">
        <v>0</v>
      </c>
      <c r="G223" s="54">
        <f>SUM(E223:F223)</f>
        <v>59</v>
      </c>
    </row>
    <row r="224" spans="1:8" s="9" customFormat="1" ht="16.5" thickBot="1">
      <c r="A224" s="151" t="s">
        <v>280</v>
      </c>
      <c r="B224" s="148"/>
      <c r="C224" s="148"/>
      <c r="D224" s="149"/>
      <c r="E224" s="73">
        <f>E203+E209+E214+E220+E222</f>
        <v>338</v>
      </c>
      <c r="F224" s="73">
        <f>F203+F209+F214+F220+F222</f>
        <v>196</v>
      </c>
      <c r="G224" s="43">
        <f>G203+G209+G214+G220+G222</f>
        <v>534</v>
      </c>
      <c r="H224" s="99"/>
    </row>
    <row r="225" spans="1:7" s="10" customFormat="1" ht="16.5" customHeight="1" thickBot="1">
      <c r="A225" s="142" t="s">
        <v>291</v>
      </c>
      <c r="B225" s="143"/>
      <c r="C225" s="143"/>
      <c r="D225" s="143"/>
      <c r="E225" s="143"/>
      <c r="F225" s="144"/>
      <c r="G225" s="145"/>
    </row>
    <row r="226" spans="1:7" s="9" customFormat="1" ht="16.5" thickBot="1">
      <c r="A226" s="150" t="s">
        <v>278</v>
      </c>
      <c r="B226" s="148"/>
      <c r="C226" s="148"/>
      <c r="D226" s="149"/>
      <c r="E226" s="85">
        <v>37</v>
      </c>
      <c r="F226" s="68">
        <f>F227+F228+F229</f>
        <v>60</v>
      </c>
      <c r="G226" s="48">
        <f>G227+G228+G229</f>
        <v>97</v>
      </c>
    </row>
    <row r="227" spans="1:7" s="6" customFormat="1" ht="15">
      <c r="A227" s="49">
        <v>71011889</v>
      </c>
      <c r="B227" s="46" t="s">
        <v>128</v>
      </c>
      <c r="C227" s="46" t="s">
        <v>739</v>
      </c>
      <c r="D227" s="64" t="s">
        <v>129</v>
      </c>
      <c r="E227" s="92">
        <v>0</v>
      </c>
      <c r="F227" s="69">
        <v>0</v>
      </c>
      <c r="G227" s="47">
        <f>SUM(E227:F227)</f>
        <v>0</v>
      </c>
    </row>
    <row r="228" spans="1:7" s="6" customFormat="1" ht="15">
      <c r="A228" s="22">
        <v>70998850</v>
      </c>
      <c r="B228" s="18" t="s">
        <v>134</v>
      </c>
      <c r="C228" s="18" t="s">
        <v>135</v>
      </c>
      <c r="D228" s="65" t="s">
        <v>627</v>
      </c>
      <c r="E228" s="93">
        <v>0</v>
      </c>
      <c r="F228" s="70">
        <v>21</v>
      </c>
      <c r="G228" s="40">
        <f>SUM(E228:F228)</f>
        <v>21</v>
      </c>
    </row>
    <row r="229" spans="1:7" s="6" customFormat="1" ht="15.75" thickBot="1">
      <c r="A229" s="24">
        <v>70995559</v>
      </c>
      <c r="B229" s="20" t="s">
        <v>131</v>
      </c>
      <c r="C229" s="20" t="s">
        <v>132</v>
      </c>
      <c r="D229" s="66" t="s">
        <v>127</v>
      </c>
      <c r="E229" s="94">
        <v>37</v>
      </c>
      <c r="F229" s="71">
        <v>39</v>
      </c>
      <c r="G229" s="42">
        <f>SUM(E229:F229)</f>
        <v>76</v>
      </c>
    </row>
    <row r="230" spans="1:7" s="9" customFormat="1" ht="16.5" thickBot="1">
      <c r="A230" s="150" t="s">
        <v>279</v>
      </c>
      <c r="B230" s="148"/>
      <c r="C230" s="148"/>
      <c r="D230" s="149"/>
      <c r="E230" s="85">
        <v>349</v>
      </c>
      <c r="F230" s="68">
        <f>F231+F232+F233+F234+F235</f>
        <v>219</v>
      </c>
      <c r="G230" s="48">
        <f>G231+G232+G233+G234+G235</f>
        <v>568</v>
      </c>
    </row>
    <row r="231" spans="1:7" s="6" customFormat="1" ht="15">
      <c r="A231" s="49">
        <v>70882568</v>
      </c>
      <c r="B231" s="45" t="s">
        <v>139</v>
      </c>
      <c r="C231" s="46" t="s">
        <v>739</v>
      </c>
      <c r="D231" s="64" t="s">
        <v>138</v>
      </c>
      <c r="E231" s="92">
        <v>77</v>
      </c>
      <c r="F231" s="69">
        <v>67</v>
      </c>
      <c r="G231" s="47">
        <f>SUM(E231:F231)</f>
        <v>144</v>
      </c>
    </row>
    <row r="232" spans="1:7" s="6" customFormat="1" ht="15">
      <c r="A232" s="22">
        <v>75021412</v>
      </c>
      <c r="B232" s="21" t="s">
        <v>153</v>
      </c>
      <c r="C232" s="18" t="s">
        <v>739</v>
      </c>
      <c r="D232" s="65" t="s">
        <v>152</v>
      </c>
      <c r="E232" s="93">
        <v>53</v>
      </c>
      <c r="F232" s="70">
        <v>75</v>
      </c>
      <c r="G232" s="40">
        <f>SUM(E232:F232)</f>
        <v>128</v>
      </c>
    </row>
    <row r="233" spans="1:7" s="6" customFormat="1" ht="15">
      <c r="A233" s="22">
        <v>70940487</v>
      </c>
      <c r="B233" s="21" t="s">
        <v>137</v>
      </c>
      <c r="C233" s="18" t="s">
        <v>739</v>
      </c>
      <c r="D233" s="65" t="s">
        <v>136</v>
      </c>
      <c r="E233" s="93">
        <v>72</v>
      </c>
      <c r="F233" s="70">
        <v>0</v>
      </c>
      <c r="G233" s="40">
        <f>SUM(E233:F233)</f>
        <v>72</v>
      </c>
    </row>
    <row r="234" spans="1:7" s="6" customFormat="1" ht="30">
      <c r="A234" s="22">
        <v>60574674</v>
      </c>
      <c r="B234" s="21" t="s">
        <v>143</v>
      </c>
      <c r="C234" s="18" t="s">
        <v>142</v>
      </c>
      <c r="D234" s="65" t="s">
        <v>127</v>
      </c>
      <c r="E234" s="93">
        <v>68</v>
      </c>
      <c r="F234" s="70">
        <v>52</v>
      </c>
      <c r="G234" s="40">
        <f>SUM(E234:F234)</f>
        <v>120</v>
      </c>
    </row>
    <row r="235" spans="1:7" s="6" customFormat="1" ht="36.75" customHeight="1" thickBot="1">
      <c r="A235" s="24">
        <v>70284725</v>
      </c>
      <c r="B235" s="26" t="s">
        <v>141</v>
      </c>
      <c r="C235" s="20" t="s">
        <v>140</v>
      </c>
      <c r="D235" s="66" t="s">
        <v>127</v>
      </c>
      <c r="E235" s="94">
        <v>79</v>
      </c>
      <c r="F235" s="71">
        <v>25</v>
      </c>
      <c r="G235" s="42">
        <f>SUM(E235:F235)</f>
        <v>104</v>
      </c>
    </row>
    <row r="236" spans="1:7" s="9" customFormat="1" ht="16.5" thickBot="1">
      <c r="A236" s="147" t="s">
        <v>303</v>
      </c>
      <c r="B236" s="148"/>
      <c r="C236" s="148"/>
      <c r="D236" s="149"/>
      <c r="E236" s="85">
        <v>72</v>
      </c>
      <c r="F236" s="68">
        <f>F237+F238+F239+F240+F241+F242+F243+F244+F245</f>
        <v>306</v>
      </c>
      <c r="G236" s="48">
        <f>G237+G238+G239+G240+G241+G242+G243+G244+G245</f>
        <v>378</v>
      </c>
    </row>
    <row r="237" spans="1:7" s="6" customFormat="1" ht="30">
      <c r="A237" s="49">
        <v>70990263</v>
      </c>
      <c r="B237" s="45" t="s">
        <v>494</v>
      </c>
      <c r="C237" s="46" t="s">
        <v>739</v>
      </c>
      <c r="D237" s="64" t="s">
        <v>629</v>
      </c>
      <c r="E237" s="92">
        <v>0</v>
      </c>
      <c r="F237" s="69">
        <v>85</v>
      </c>
      <c r="G237" s="47">
        <f aca="true" t="shared" si="11" ref="G237:G245">SUM(E237:F237)</f>
        <v>85</v>
      </c>
    </row>
    <row r="238" spans="1:7" s="6" customFormat="1" ht="30">
      <c r="A238" s="22">
        <v>75021421</v>
      </c>
      <c r="B238" s="21" t="s">
        <v>150</v>
      </c>
      <c r="C238" s="18" t="s">
        <v>149</v>
      </c>
      <c r="D238" s="65" t="s">
        <v>631</v>
      </c>
      <c r="E238" s="93">
        <v>44</v>
      </c>
      <c r="F238" s="70">
        <v>52</v>
      </c>
      <c r="G238" s="40">
        <f t="shared" si="11"/>
        <v>96</v>
      </c>
    </row>
    <row r="239" spans="1:7" s="6" customFormat="1" ht="15">
      <c r="A239" s="22">
        <v>70981736</v>
      </c>
      <c r="B239" s="21" t="s">
        <v>155</v>
      </c>
      <c r="C239" s="18" t="s">
        <v>154</v>
      </c>
      <c r="D239" s="65" t="s">
        <v>630</v>
      </c>
      <c r="E239" s="93">
        <v>0</v>
      </c>
      <c r="F239" s="70">
        <v>39</v>
      </c>
      <c r="G239" s="40">
        <f t="shared" si="11"/>
        <v>39</v>
      </c>
    </row>
    <row r="240" spans="1:7" s="6" customFormat="1" ht="30">
      <c r="A240" s="22">
        <v>75020408</v>
      </c>
      <c r="B240" s="21" t="s">
        <v>145</v>
      </c>
      <c r="C240" s="18" t="s">
        <v>144</v>
      </c>
      <c r="D240" s="65" t="s">
        <v>631</v>
      </c>
      <c r="E240" s="93">
        <v>0</v>
      </c>
      <c r="F240" s="70">
        <v>0</v>
      </c>
      <c r="G240" s="40">
        <f t="shared" si="11"/>
        <v>0</v>
      </c>
    </row>
    <row r="241" spans="1:7" s="6" customFormat="1" ht="30">
      <c r="A241" s="22">
        <v>75020025</v>
      </c>
      <c r="B241" s="21" t="s">
        <v>1047</v>
      </c>
      <c r="C241" s="18" t="s">
        <v>739</v>
      </c>
      <c r="D241" s="65" t="s">
        <v>151</v>
      </c>
      <c r="E241" s="93">
        <v>0</v>
      </c>
      <c r="F241" s="70">
        <v>0</v>
      </c>
      <c r="G241" s="40">
        <f t="shared" si="11"/>
        <v>0</v>
      </c>
    </row>
    <row r="242" spans="1:7" s="6" customFormat="1" ht="30">
      <c r="A242" s="22">
        <v>75023881</v>
      </c>
      <c r="B242" s="18" t="s">
        <v>146</v>
      </c>
      <c r="C242" s="18" t="s">
        <v>130</v>
      </c>
      <c r="D242" s="65" t="s">
        <v>628</v>
      </c>
      <c r="E242" s="93">
        <v>0</v>
      </c>
      <c r="F242" s="70">
        <v>39</v>
      </c>
      <c r="G242" s="40">
        <f t="shared" si="11"/>
        <v>39</v>
      </c>
    </row>
    <row r="243" spans="1:7" s="6" customFormat="1" ht="15">
      <c r="A243" s="22">
        <v>70869006</v>
      </c>
      <c r="B243" s="21" t="s">
        <v>1046</v>
      </c>
      <c r="C243" s="18" t="s">
        <v>133</v>
      </c>
      <c r="D243" s="65" t="s">
        <v>632</v>
      </c>
      <c r="E243" s="93">
        <v>28</v>
      </c>
      <c r="F243" s="70">
        <v>15</v>
      </c>
      <c r="G243" s="40">
        <f t="shared" si="11"/>
        <v>43</v>
      </c>
    </row>
    <row r="244" spans="1:7" s="6" customFormat="1" ht="30">
      <c r="A244" s="22">
        <v>75024055</v>
      </c>
      <c r="B244" s="21" t="s">
        <v>157</v>
      </c>
      <c r="C244" s="18" t="s">
        <v>739</v>
      </c>
      <c r="D244" s="65" t="s">
        <v>156</v>
      </c>
      <c r="E244" s="93">
        <v>0</v>
      </c>
      <c r="F244" s="70">
        <v>37</v>
      </c>
      <c r="G244" s="40">
        <f t="shared" si="11"/>
        <v>37</v>
      </c>
    </row>
    <row r="245" spans="1:7" s="6" customFormat="1" ht="30.75" thickBot="1">
      <c r="A245" s="24">
        <v>70993084</v>
      </c>
      <c r="B245" s="26" t="s">
        <v>148</v>
      </c>
      <c r="C245" s="20" t="s">
        <v>147</v>
      </c>
      <c r="D245" s="66" t="s">
        <v>631</v>
      </c>
      <c r="E245" s="94">
        <v>0</v>
      </c>
      <c r="F245" s="71">
        <v>39</v>
      </c>
      <c r="G245" s="42">
        <f t="shared" si="11"/>
        <v>39</v>
      </c>
    </row>
    <row r="246" spans="1:7" s="9" customFormat="1" ht="16.5" thickBot="1">
      <c r="A246" s="147" t="s">
        <v>283</v>
      </c>
      <c r="B246" s="148"/>
      <c r="C246" s="148"/>
      <c r="D246" s="149"/>
      <c r="E246" s="85">
        <v>0</v>
      </c>
      <c r="F246" s="68">
        <f>F247</f>
        <v>0</v>
      </c>
      <c r="G246" s="48">
        <f>G247</f>
        <v>0</v>
      </c>
    </row>
    <row r="247" spans="1:7" s="6" customFormat="1" ht="30.75" thickBot="1">
      <c r="A247" s="56">
        <v>70282439</v>
      </c>
      <c r="B247" s="53" t="s">
        <v>158</v>
      </c>
      <c r="C247" s="53" t="s">
        <v>159</v>
      </c>
      <c r="D247" s="77" t="s">
        <v>127</v>
      </c>
      <c r="E247" s="86">
        <v>0</v>
      </c>
      <c r="F247" s="72">
        <v>0</v>
      </c>
      <c r="G247" s="54">
        <f>SUM(E247:F247)</f>
        <v>0</v>
      </c>
    </row>
    <row r="248" spans="1:7" s="9" customFormat="1" ht="16.5" thickBot="1">
      <c r="A248" s="147" t="s">
        <v>288</v>
      </c>
      <c r="B248" s="148"/>
      <c r="C248" s="148"/>
      <c r="D248" s="149"/>
      <c r="E248" s="85">
        <v>37</v>
      </c>
      <c r="F248" s="68">
        <f>F249</f>
        <v>0</v>
      </c>
      <c r="G248" s="48">
        <f>G249</f>
        <v>37</v>
      </c>
    </row>
    <row r="249" spans="1:7" s="6" customFormat="1" ht="15.75" thickBot="1">
      <c r="A249" s="56">
        <v>70927880</v>
      </c>
      <c r="B249" s="53" t="s">
        <v>125</v>
      </c>
      <c r="C249" s="53" t="s">
        <v>126</v>
      </c>
      <c r="D249" s="77" t="s">
        <v>127</v>
      </c>
      <c r="E249" s="86">
        <v>37</v>
      </c>
      <c r="F249" s="72">
        <v>0</v>
      </c>
      <c r="G249" s="54">
        <f>SUM(E249:F249)</f>
        <v>37</v>
      </c>
    </row>
    <row r="250" spans="1:8" s="9" customFormat="1" ht="16.5" thickBot="1">
      <c r="A250" s="151" t="s">
        <v>280</v>
      </c>
      <c r="B250" s="148"/>
      <c r="C250" s="148"/>
      <c r="D250" s="149"/>
      <c r="E250" s="73">
        <f>E226+E230+E236+E246+E248</f>
        <v>495</v>
      </c>
      <c r="F250" s="73">
        <f>F226+F230+F236+F246+F248</f>
        <v>585</v>
      </c>
      <c r="G250" s="43">
        <f>G226+G230+G236+G246+G248</f>
        <v>1080</v>
      </c>
      <c r="H250" s="99"/>
    </row>
    <row r="251" spans="1:7" s="10" customFormat="1" ht="16.5" customHeight="1" thickBot="1">
      <c r="A251" s="142" t="s">
        <v>292</v>
      </c>
      <c r="B251" s="143"/>
      <c r="C251" s="143"/>
      <c r="D251" s="143"/>
      <c r="E251" s="143"/>
      <c r="F251" s="144"/>
      <c r="G251" s="145"/>
    </row>
    <row r="252" spans="1:7" s="9" customFormat="1" ht="16.5" thickBot="1">
      <c r="A252" s="150" t="s">
        <v>278</v>
      </c>
      <c r="B252" s="148"/>
      <c r="C252" s="148"/>
      <c r="D252" s="149"/>
      <c r="E252" s="85">
        <v>0</v>
      </c>
      <c r="F252" s="68">
        <f>F253+F254+F255+F256</f>
        <v>47</v>
      </c>
      <c r="G252" s="48">
        <f>G253+G254+G255+G256</f>
        <v>47</v>
      </c>
    </row>
    <row r="253" spans="1:7" s="6" customFormat="1" ht="15">
      <c r="A253" s="49">
        <v>70984336</v>
      </c>
      <c r="B253" s="46" t="s">
        <v>6</v>
      </c>
      <c r="C253" s="46" t="s">
        <v>739</v>
      </c>
      <c r="D253" s="64" t="s">
        <v>9</v>
      </c>
      <c r="E253" s="92">
        <v>0</v>
      </c>
      <c r="F253" s="69">
        <v>8</v>
      </c>
      <c r="G253" s="47">
        <f>SUM(E253:F253)</f>
        <v>8</v>
      </c>
    </row>
    <row r="254" spans="1:7" s="6" customFormat="1" ht="15">
      <c r="A254" s="22">
        <v>75000687</v>
      </c>
      <c r="B254" s="18" t="s">
        <v>10</v>
      </c>
      <c r="C254" s="18" t="s">
        <v>11</v>
      </c>
      <c r="D254" s="65" t="s">
        <v>1</v>
      </c>
      <c r="E254" s="93">
        <v>0</v>
      </c>
      <c r="F254" s="70">
        <v>16</v>
      </c>
      <c r="G254" s="40">
        <f>SUM(E254:F254)</f>
        <v>16</v>
      </c>
    </row>
    <row r="255" spans="1:7" s="6" customFormat="1" ht="33" customHeight="1">
      <c r="A255" s="22">
        <v>75000571</v>
      </c>
      <c r="B255" s="18" t="s">
        <v>14</v>
      </c>
      <c r="C255" s="18" t="s">
        <v>15</v>
      </c>
      <c r="D255" s="65" t="s">
        <v>1</v>
      </c>
      <c r="E255" s="93">
        <v>0</v>
      </c>
      <c r="F255" s="70">
        <v>15</v>
      </c>
      <c r="G255" s="40">
        <f>SUM(E255:F255)</f>
        <v>15</v>
      </c>
    </row>
    <row r="256" spans="1:7" s="6" customFormat="1" ht="15.75" thickBot="1">
      <c r="A256" s="24">
        <v>75001381</v>
      </c>
      <c r="B256" s="20" t="s">
        <v>12</v>
      </c>
      <c r="C256" s="20" t="s">
        <v>739</v>
      </c>
      <c r="D256" s="66" t="s">
        <v>13</v>
      </c>
      <c r="E256" s="94">
        <v>0</v>
      </c>
      <c r="F256" s="71">
        <v>8</v>
      </c>
      <c r="G256" s="42">
        <f>SUM(E256:F256)</f>
        <v>8</v>
      </c>
    </row>
    <row r="257" spans="1:7" s="9" customFormat="1" ht="16.5" thickBot="1">
      <c r="A257" s="147" t="s">
        <v>279</v>
      </c>
      <c r="B257" s="148"/>
      <c r="C257" s="148"/>
      <c r="D257" s="149"/>
      <c r="E257" s="85">
        <v>192</v>
      </c>
      <c r="F257" s="68">
        <f>F258+F259+F260</f>
        <v>17</v>
      </c>
      <c r="G257" s="48">
        <f>G258+G259+G260</f>
        <v>209</v>
      </c>
    </row>
    <row r="258" spans="1:7" s="6" customFormat="1" ht="15">
      <c r="A258" s="49">
        <v>70983780</v>
      </c>
      <c r="B258" s="45" t="s">
        <v>18</v>
      </c>
      <c r="C258" s="46" t="s">
        <v>16</v>
      </c>
      <c r="D258" s="64" t="s">
        <v>17</v>
      </c>
      <c r="E258" s="92">
        <v>0</v>
      </c>
      <c r="F258" s="69">
        <v>17</v>
      </c>
      <c r="G258" s="47">
        <f>SUM(E258:F258)</f>
        <v>17</v>
      </c>
    </row>
    <row r="259" spans="1:7" s="6" customFormat="1" ht="30">
      <c r="A259" s="22">
        <v>75000474</v>
      </c>
      <c r="B259" s="18" t="s">
        <v>21</v>
      </c>
      <c r="C259" s="18" t="s">
        <v>22</v>
      </c>
      <c r="D259" s="65" t="s">
        <v>1</v>
      </c>
      <c r="E259" s="93">
        <v>171</v>
      </c>
      <c r="F259" s="70">
        <v>0</v>
      </c>
      <c r="G259" s="40">
        <f>SUM(E259:F259)</f>
        <v>171</v>
      </c>
    </row>
    <row r="260" spans="1:7" s="6" customFormat="1" ht="15.75" thickBot="1">
      <c r="A260" s="24">
        <v>75000482</v>
      </c>
      <c r="B260" s="20" t="s">
        <v>23</v>
      </c>
      <c r="C260" s="20" t="s">
        <v>24</v>
      </c>
      <c r="D260" s="66" t="s">
        <v>1</v>
      </c>
      <c r="E260" s="94">
        <v>21</v>
      </c>
      <c r="F260" s="71">
        <v>0</v>
      </c>
      <c r="G260" s="42">
        <f>SUM(E260:F260)</f>
        <v>21</v>
      </c>
    </row>
    <row r="261" spans="1:7" s="9" customFormat="1" ht="16.5" thickBot="1">
      <c r="A261" s="152" t="s">
        <v>303</v>
      </c>
      <c r="B261" s="153"/>
      <c r="C261" s="153"/>
      <c r="D261" s="153"/>
      <c r="E261" s="85">
        <v>0</v>
      </c>
      <c r="F261" s="68">
        <f>F262</f>
        <v>16</v>
      </c>
      <c r="G261" s="48">
        <f>G262</f>
        <v>16</v>
      </c>
    </row>
    <row r="262" spans="1:7" s="6" customFormat="1" ht="15.75" thickBot="1">
      <c r="A262" s="56">
        <v>71001271</v>
      </c>
      <c r="B262" s="57" t="s">
        <v>20</v>
      </c>
      <c r="C262" s="53" t="s">
        <v>739</v>
      </c>
      <c r="D262" s="77" t="s">
        <v>19</v>
      </c>
      <c r="E262" s="86">
        <v>0</v>
      </c>
      <c r="F262" s="72">
        <v>16</v>
      </c>
      <c r="G262" s="54">
        <f>SUM(E262:F262)</f>
        <v>16</v>
      </c>
    </row>
    <row r="263" spans="1:7" s="9" customFormat="1" ht="16.5" thickBot="1">
      <c r="A263" s="147" t="s">
        <v>285</v>
      </c>
      <c r="B263" s="148"/>
      <c r="C263" s="148"/>
      <c r="D263" s="149"/>
      <c r="E263" s="85">
        <v>131</v>
      </c>
      <c r="F263" s="68">
        <f>F264</f>
        <v>16</v>
      </c>
      <c r="G263" s="48">
        <f>G264</f>
        <v>147</v>
      </c>
    </row>
    <row r="264" spans="1:7" s="6" customFormat="1" ht="15.75" thickBot="1">
      <c r="A264" s="56">
        <v>75000679</v>
      </c>
      <c r="B264" s="53" t="s">
        <v>4</v>
      </c>
      <c r="C264" s="53" t="s">
        <v>5</v>
      </c>
      <c r="D264" s="77" t="s">
        <v>1</v>
      </c>
      <c r="E264" s="86">
        <v>131</v>
      </c>
      <c r="F264" s="72">
        <v>16</v>
      </c>
      <c r="G264" s="54">
        <f>SUM(E264:F264)</f>
        <v>147</v>
      </c>
    </row>
    <row r="265" spans="1:8" s="9" customFormat="1" ht="16.5" thickBot="1">
      <c r="A265" s="151" t="s">
        <v>280</v>
      </c>
      <c r="B265" s="148"/>
      <c r="C265" s="148"/>
      <c r="D265" s="149"/>
      <c r="E265" s="73">
        <f>E252+E257+E261+E263</f>
        <v>323</v>
      </c>
      <c r="F265" s="73">
        <f>F252+F257+F261+F263</f>
        <v>96</v>
      </c>
      <c r="G265" s="43">
        <f>G252+G257+G261+G263</f>
        <v>419</v>
      </c>
      <c r="H265" s="99"/>
    </row>
    <row r="266" spans="1:7" s="10" customFormat="1" ht="16.5" customHeight="1" thickBot="1">
      <c r="A266" s="142" t="s">
        <v>293</v>
      </c>
      <c r="B266" s="143"/>
      <c r="C266" s="143"/>
      <c r="D266" s="143"/>
      <c r="E266" s="146"/>
      <c r="F266" s="144"/>
      <c r="G266" s="145"/>
    </row>
    <row r="267" spans="1:7" s="9" customFormat="1" ht="16.5" thickBot="1">
      <c r="A267" s="150" t="s">
        <v>278</v>
      </c>
      <c r="B267" s="148"/>
      <c r="C267" s="148"/>
      <c r="D267" s="149"/>
      <c r="E267" s="108">
        <v>206</v>
      </c>
      <c r="F267" s="68">
        <f>F268+F269+F270+F271+F272+F273+F274+F275+F276+F277+F278</f>
        <v>0</v>
      </c>
      <c r="G267" s="48">
        <f>G268+G269+G270+G271+G272+G273+G274+G275+G276+G277+G278</f>
        <v>206</v>
      </c>
    </row>
    <row r="268" spans="1:7" s="6" customFormat="1" ht="15">
      <c r="A268" s="49">
        <v>75000962</v>
      </c>
      <c r="B268" s="46" t="s">
        <v>52</v>
      </c>
      <c r="C268" s="46" t="s">
        <v>739</v>
      </c>
      <c r="D268" s="64" t="s">
        <v>53</v>
      </c>
      <c r="E268" s="109">
        <v>0</v>
      </c>
      <c r="F268" s="69">
        <v>0</v>
      </c>
      <c r="G268" s="47">
        <f aca="true" t="shared" si="12" ref="G268:G278">SUM(E268:F268)</f>
        <v>0</v>
      </c>
    </row>
    <row r="269" spans="1:7" s="6" customFormat="1" ht="15">
      <c r="A269" s="22">
        <v>70998469</v>
      </c>
      <c r="B269" s="18" t="s">
        <v>66</v>
      </c>
      <c r="C269" s="18" t="s">
        <v>739</v>
      </c>
      <c r="D269" s="65" t="s">
        <v>67</v>
      </c>
      <c r="E269" s="109">
        <v>0</v>
      </c>
      <c r="F269" s="70">
        <v>0</v>
      </c>
      <c r="G269" s="40">
        <f t="shared" si="12"/>
        <v>0</v>
      </c>
    </row>
    <row r="270" spans="1:7" s="6" customFormat="1" ht="15">
      <c r="A270" s="22">
        <v>75000300</v>
      </c>
      <c r="B270" s="18" t="s">
        <v>54</v>
      </c>
      <c r="C270" s="18" t="s">
        <v>55</v>
      </c>
      <c r="D270" s="65" t="s">
        <v>56</v>
      </c>
      <c r="E270" s="109">
        <v>0</v>
      </c>
      <c r="F270" s="70">
        <v>0</v>
      </c>
      <c r="G270" s="40">
        <f t="shared" si="12"/>
        <v>0</v>
      </c>
    </row>
    <row r="271" spans="1:7" s="6" customFormat="1" ht="15">
      <c r="A271" s="22">
        <v>70998990</v>
      </c>
      <c r="B271" s="18" t="s">
        <v>62</v>
      </c>
      <c r="C271" s="18" t="s">
        <v>739</v>
      </c>
      <c r="D271" s="65" t="s">
        <v>63</v>
      </c>
      <c r="E271" s="109">
        <v>69</v>
      </c>
      <c r="F271" s="70">
        <v>0</v>
      </c>
      <c r="G271" s="40">
        <f t="shared" si="12"/>
        <v>69</v>
      </c>
    </row>
    <row r="272" spans="1:7" s="6" customFormat="1" ht="15">
      <c r="A272" s="22">
        <v>75000911</v>
      </c>
      <c r="B272" s="18" t="s">
        <v>64</v>
      </c>
      <c r="C272" s="18" t="s">
        <v>739</v>
      </c>
      <c r="D272" s="65" t="s">
        <v>65</v>
      </c>
      <c r="E272" s="109">
        <v>0</v>
      </c>
      <c r="F272" s="70">
        <v>0</v>
      </c>
      <c r="G272" s="40">
        <f t="shared" si="12"/>
        <v>0</v>
      </c>
    </row>
    <row r="273" spans="1:7" s="6" customFormat="1" ht="15">
      <c r="A273" s="22">
        <v>75000342</v>
      </c>
      <c r="B273" s="18" t="s">
        <v>68</v>
      </c>
      <c r="C273" s="18" t="s">
        <v>739</v>
      </c>
      <c r="D273" s="65" t="s">
        <v>69</v>
      </c>
      <c r="E273" s="109">
        <v>0</v>
      </c>
      <c r="F273" s="70">
        <v>0</v>
      </c>
      <c r="G273" s="40">
        <f t="shared" si="12"/>
        <v>0</v>
      </c>
    </row>
    <row r="274" spans="1:7" s="6" customFormat="1" ht="15">
      <c r="A274" s="22">
        <v>70992681</v>
      </c>
      <c r="B274" s="18" t="s">
        <v>70</v>
      </c>
      <c r="C274" s="18" t="s">
        <v>71</v>
      </c>
      <c r="D274" s="65" t="s">
        <v>3</v>
      </c>
      <c r="E274" s="109">
        <v>108</v>
      </c>
      <c r="F274" s="70">
        <v>0</v>
      </c>
      <c r="G274" s="40">
        <f t="shared" si="12"/>
        <v>108</v>
      </c>
    </row>
    <row r="275" spans="1:7" s="6" customFormat="1" ht="30">
      <c r="A275" s="22">
        <v>70985014</v>
      </c>
      <c r="B275" s="18" t="s">
        <v>74</v>
      </c>
      <c r="C275" s="18" t="s">
        <v>75</v>
      </c>
      <c r="D275" s="65" t="s">
        <v>76</v>
      </c>
      <c r="E275" s="109">
        <v>0</v>
      </c>
      <c r="F275" s="70">
        <v>0</v>
      </c>
      <c r="G275" s="40">
        <f t="shared" si="12"/>
        <v>0</v>
      </c>
    </row>
    <row r="276" spans="1:7" s="6" customFormat="1" ht="15">
      <c r="A276" s="22">
        <v>70988854</v>
      </c>
      <c r="B276" s="18" t="s">
        <v>57</v>
      </c>
      <c r="C276" s="18" t="s">
        <v>58</v>
      </c>
      <c r="D276" s="65" t="s">
        <v>633</v>
      </c>
      <c r="E276" s="109">
        <v>0</v>
      </c>
      <c r="F276" s="70">
        <v>0</v>
      </c>
      <c r="G276" s="40">
        <f t="shared" si="12"/>
        <v>0</v>
      </c>
    </row>
    <row r="277" spans="1:7" s="6" customFormat="1" ht="30">
      <c r="A277" s="22">
        <v>49029631</v>
      </c>
      <c r="B277" s="18" t="s">
        <v>59</v>
      </c>
      <c r="C277" s="18" t="s">
        <v>60</v>
      </c>
      <c r="D277" s="65" t="s">
        <v>61</v>
      </c>
      <c r="E277" s="109">
        <v>29</v>
      </c>
      <c r="F277" s="70">
        <v>0</v>
      </c>
      <c r="G277" s="40">
        <f t="shared" si="12"/>
        <v>29</v>
      </c>
    </row>
    <row r="278" spans="1:7" s="6" customFormat="1" ht="15.75" thickBot="1">
      <c r="A278" s="24">
        <v>71004858</v>
      </c>
      <c r="B278" s="20" t="s">
        <v>72</v>
      </c>
      <c r="C278" s="20" t="s">
        <v>73</v>
      </c>
      <c r="D278" s="66" t="s">
        <v>634</v>
      </c>
      <c r="E278" s="110">
        <v>0</v>
      </c>
      <c r="F278" s="71">
        <v>0</v>
      </c>
      <c r="G278" s="42">
        <f t="shared" si="12"/>
        <v>0</v>
      </c>
    </row>
    <row r="279" spans="1:7" s="9" customFormat="1" ht="16.5" thickBot="1">
      <c r="A279" s="147" t="s">
        <v>279</v>
      </c>
      <c r="B279" s="148"/>
      <c r="C279" s="148"/>
      <c r="D279" s="149"/>
      <c r="E279" s="107">
        <v>1342</v>
      </c>
      <c r="F279" s="68">
        <f>F280+F281+F282+F283+F284+F285+F286+F287+F288+F289+F290+F291+F292</f>
        <v>195</v>
      </c>
      <c r="G279" s="48">
        <f>G280+G281+G282+G283+G284+G285+G286+G287+G288+G289+G290+G291+G292</f>
        <v>1537</v>
      </c>
    </row>
    <row r="280" spans="1:7" s="6" customFormat="1" ht="15">
      <c r="A280" s="49">
        <v>62540106</v>
      </c>
      <c r="B280" s="50" t="s">
        <v>81</v>
      </c>
      <c r="C280" s="62" t="s">
        <v>79</v>
      </c>
      <c r="D280" s="78" t="s">
        <v>80</v>
      </c>
      <c r="E280" s="92">
        <v>35</v>
      </c>
      <c r="F280" s="69">
        <v>0</v>
      </c>
      <c r="G280" s="47">
        <f aca="true" t="shared" si="13" ref="G280:G292">SUM(E280:F280)</f>
        <v>35</v>
      </c>
    </row>
    <row r="281" spans="1:7" s="6" customFormat="1" ht="15">
      <c r="A281" s="22">
        <v>75000296</v>
      </c>
      <c r="B281" s="23" t="s">
        <v>83</v>
      </c>
      <c r="C281" s="25" t="s">
        <v>82</v>
      </c>
      <c r="D281" s="79" t="s">
        <v>56</v>
      </c>
      <c r="E281" s="93">
        <v>0</v>
      </c>
      <c r="F281" s="70">
        <v>0</v>
      </c>
      <c r="G281" s="40">
        <f t="shared" si="13"/>
        <v>0</v>
      </c>
    </row>
    <row r="282" spans="1:7" s="6" customFormat="1" ht="30">
      <c r="A282" s="22">
        <v>70659133</v>
      </c>
      <c r="B282" s="23" t="s">
        <v>86</v>
      </c>
      <c r="C282" s="25" t="s">
        <v>84</v>
      </c>
      <c r="D282" s="79" t="s">
        <v>85</v>
      </c>
      <c r="E282" s="93">
        <v>0</v>
      </c>
      <c r="F282" s="70">
        <v>0</v>
      </c>
      <c r="G282" s="40">
        <f t="shared" si="13"/>
        <v>0</v>
      </c>
    </row>
    <row r="283" spans="1:7" s="6" customFormat="1" ht="15">
      <c r="A283" s="22">
        <v>75001225</v>
      </c>
      <c r="B283" s="25" t="s">
        <v>87</v>
      </c>
      <c r="C283" s="25" t="s">
        <v>88</v>
      </c>
      <c r="D283" s="79" t="s">
        <v>61</v>
      </c>
      <c r="E283" s="93">
        <v>620</v>
      </c>
      <c r="F283" s="70">
        <v>0</v>
      </c>
      <c r="G283" s="40">
        <f t="shared" si="13"/>
        <v>620</v>
      </c>
    </row>
    <row r="284" spans="1:7" s="6" customFormat="1" ht="15">
      <c r="A284" s="22">
        <v>75000156</v>
      </c>
      <c r="B284" s="23" t="s">
        <v>90</v>
      </c>
      <c r="C284" s="25" t="s">
        <v>739</v>
      </c>
      <c r="D284" s="79" t="s">
        <v>89</v>
      </c>
      <c r="E284" s="93">
        <v>45</v>
      </c>
      <c r="F284" s="70">
        <v>195</v>
      </c>
      <c r="G284" s="40">
        <f t="shared" si="13"/>
        <v>240</v>
      </c>
    </row>
    <row r="285" spans="1:7" s="6" customFormat="1" ht="15.75" thickBot="1">
      <c r="A285" s="119">
        <v>70659231</v>
      </c>
      <c r="B285" s="127" t="s">
        <v>92</v>
      </c>
      <c r="C285" s="128" t="s">
        <v>739</v>
      </c>
      <c r="D285" s="129" t="s">
        <v>91</v>
      </c>
      <c r="E285" s="122">
        <v>0</v>
      </c>
      <c r="F285" s="118">
        <v>0</v>
      </c>
      <c r="G285" s="123">
        <f t="shared" si="13"/>
        <v>0</v>
      </c>
    </row>
    <row r="286" spans="1:7" s="6" customFormat="1" ht="15">
      <c r="A286" s="49">
        <v>75000334</v>
      </c>
      <c r="B286" s="62" t="s">
        <v>93</v>
      </c>
      <c r="C286" s="62" t="s">
        <v>739</v>
      </c>
      <c r="D286" s="78" t="s">
        <v>94</v>
      </c>
      <c r="E286" s="92">
        <v>45</v>
      </c>
      <c r="F286" s="69">
        <v>0</v>
      </c>
      <c r="G286" s="47">
        <f t="shared" si="13"/>
        <v>45</v>
      </c>
    </row>
    <row r="287" spans="1:7" s="6" customFormat="1" ht="15">
      <c r="A287" s="22">
        <v>70876096</v>
      </c>
      <c r="B287" s="25" t="s">
        <v>97</v>
      </c>
      <c r="C287" s="25" t="s">
        <v>98</v>
      </c>
      <c r="D287" s="79" t="s">
        <v>3</v>
      </c>
      <c r="E287" s="93">
        <v>98</v>
      </c>
      <c r="F287" s="70">
        <v>0</v>
      </c>
      <c r="G287" s="40">
        <f t="shared" si="13"/>
        <v>98</v>
      </c>
    </row>
    <row r="288" spans="1:7" s="6" customFormat="1" ht="33" customHeight="1">
      <c r="A288" s="22">
        <v>70876126</v>
      </c>
      <c r="B288" s="25" t="s">
        <v>99</v>
      </c>
      <c r="C288" s="25" t="s">
        <v>100</v>
      </c>
      <c r="D288" s="79" t="s">
        <v>3</v>
      </c>
      <c r="E288" s="93">
        <v>171</v>
      </c>
      <c r="F288" s="70">
        <v>0</v>
      </c>
      <c r="G288" s="40">
        <f t="shared" si="13"/>
        <v>171</v>
      </c>
    </row>
    <row r="289" spans="1:7" s="6" customFormat="1" ht="30.75" customHeight="1">
      <c r="A289" s="22">
        <v>70876118</v>
      </c>
      <c r="B289" s="25" t="s">
        <v>101</v>
      </c>
      <c r="C289" s="25" t="s">
        <v>102</v>
      </c>
      <c r="D289" s="79" t="s">
        <v>3</v>
      </c>
      <c r="E289" s="93">
        <v>77</v>
      </c>
      <c r="F289" s="70">
        <v>0</v>
      </c>
      <c r="G289" s="40">
        <f t="shared" si="13"/>
        <v>77</v>
      </c>
    </row>
    <row r="290" spans="1:7" s="6" customFormat="1" ht="15">
      <c r="A290" s="22">
        <v>70876100</v>
      </c>
      <c r="B290" s="25" t="s">
        <v>103</v>
      </c>
      <c r="C290" s="25" t="s">
        <v>104</v>
      </c>
      <c r="D290" s="79" t="s">
        <v>3</v>
      </c>
      <c r="E290" s="93">
        <v>127</v>
      </c>
      <c r="F290" s="70">
        <v>0</v>
      </c>
      <c r="G290" s="40">
        <f t="shared" si="13"/>
        <v>127</v>
      </c>
    </row>
    <row r="291" spans="1:7" s="6" customFormat="1" ht="15">
      <c r="A291" s="22">
        <v>70992614</v>
      </c>
      <c r="B291" s="23" t="s">
        <v>111</v>
      </c>
      <c r="C291" s="25" t="s">
        <v>109</v>
      </c>
      <c r="D291" s="79" t="s">
        <v>110</v>
      </c>
      <c r="E291" s="93">
        <v>0</v>
      </c>
      <c r="F291" s="70">
        <v>0</v>
      </c>
      <c r="G291" s="40">
        <f t="shared" si="13"/>
        <v>0</v>
      </c>
    </row>
    <row r="292" spans="1:7" s="6" customFormat="1" ht="30.75" thickBot="1">
      <c r="A292" s="24">
        <v>75000814</v>
      </c>
      <c r="B292" s="63" t="s">
        <v>113</v>
      </c>
      <c r="C292" s="63" t="s">
        <v>114</v>
      </c>
      <c r="D292" s="80" t="s">
        <v>76</v>
      </c>
      <c r="E292" s="94">
        <v>124</v>
      </c>
      <c r="F292" s="71">
        <v>0</v>
      </c>
      <c r="G292" s="42">
        <f t="shared" si="13"/>
        <v>124</v>
      </c>
    </row>
    <row r="293" spans="1:7" s="9" customFormat="1" ht="16.5" thickBot="1">
      <c r="A293" s="147" t="s">
        <v>303</v>
      </c>
      <c r="B293" s="148"/>
      <c r="C293" s="148"/>
      <c r="D293" s="149"/>
      <c r="E293" s="85">
        <v>0</v>
      </c>
      <c r="F293" s="68">
        <f>F294+F295+F296+F297+F298</f>
        <v>0</v>
      </c>
      <c r="G293" s="48">
        <f>G294+G295+G296+G297+G298</f>
        <v>0</v>
      </c>
    </row>
    <row r="294" spans="1:7" s="6" customFormat="1" ht="15">
      <c r="A294" s="49">
        <v>75000083</v>
      </c>
      <c r="B294" s="50" t="s">
        <v>78</v>
      </c>
      <c r="C294" s="50"/>
      <c r="D294" s="78" t="s">
        <v>77</v>
      </c>
      <c r="E294" s="92">
        <v>0</v>
      </c>
      <c r="F294" s="69">
        <v>0</v>
      </c>
      <c r="G294" s="47">
        <f>SUM(E294:F294)</f>
        <v>0</v>
      </c>
    </row>
    <row r="295" spans="1:7" s="6" customFormat="1" ht="15">
      <c r="A295" s="22">
        <v>71001263</v>
      </c>
      <c r="B295" s="23" t="s">
        <v>301</v>
      </c>
      <c r="C295" s="25" t="s">
        <v>739</v>
      </c>
      <c r="D295" s="79" t="s">
        <v>117</v>
      </c>
      <c r="E295" s="93">
        <v>0</v>
      </c>
      <c r="F295" s="70">
        <v>0</v>
      </c>
      <c r="G295" s="40">
        <f>SUM(E295:F295)</f>
        <v>0</v>
      </c>
    </row>
    <row r="296" spans="1:7" s="6" customFormat="1" ht="15">
      <c r="A296" s="22">
        <v>75000717</v>
      </c>
      <c r="B296" s="25" t="s">
        <v>118</v>
      </c>
      <c r="C296" s="25" t="s">
        <v>119</v>
      </c>
      <c r="D296" s="79" t="s">
        <v>634</v>
      </c>
      <c r="E296" s="93">
        <v>0</v>
      </c>
      <c r="F296" s="70">
        <v>0</v>
      </c>
      <c r="G296" s="40">
        <f>SUM(E296:F296)</f>
        <v>0</v>
      </c>
    </row>
    <row r="297" spans="1:7" s="6" customFormat="1" ht="15">
      <c r="A297" s="22">
        <v>70981752</v>
      </c>
      <c r="B297" s="23" t="s">
        <v>106</v>
      </c>
      <c r="C297" s="25" t="s">
        <v>739</v>
      </c>
      <c r="D297" s="79" t="s">
        <v>105</v>
      </c>
      <c r="E297" s="93">
        <v>0</v>
      </c>
      <c r="F297" s="70">
        <v>0</v>
      </c>
      <c r="G297" s="40">
        <f>SUM(E297:F297)</f>
        <v>0</v>
      </c>
    </row>
    <row r="298" spans="1:7" s="6" customFormat="1" ht="15.75" thickBot="1">
      <c r="A298" s="24">
        <v>70989192</v>
      </c>
      <c r="B298" s="63" t="s">
        <v>107</v>
      </c>
      <c r="C298" s="63" t="s">
        <v>739</v>
      </c>
      <c r="D298" s="80" t="s">
        <v>108</v>
      </c>
      <c r="E298" s="94">
        <v>0</v>
      </c>
      <c r="F298" s="71">
        <v>0</v>
      </c>
      <c r="G298" s="42">
        <f>SUM(E298:F298)</f>
        <v>0</v>
      </c>
    </row>
    <row r="299" spans="1:7" s="9" customFormat="1" ht="16.5" thickBot="1">
      <c r="A299" s="147" t="s">
        <v>285</v>
      </c>
      <c r="B299" s="144"/>
      <c r="C299" s="144"/>
      <c r="D299" s="155"/>
      <c r="E299" s="85">
        <v>145</v>
      </c>
      <c r="F299" s="68">
        <f>F300</f>
        <v>0</v>
      </c>
      <c r="G299" s="48">
        <f>G300</f>
        <v>145</v>
      </c>
    </row>
    <row r="300" spans="1:7" s="6" customFormat="1" ht="15.75" thickBot="1">
      <c r="A300" s="58">
        <v>70992657</v>
      </c>
      <c r="B300" s="53" t="s">
        <v>350</v>
      </c>
      <c r="C300" s="53" t="s">
        <v>351</v>
      </c>
      <c r="D300" s="77" t="s">
        <v>3</v>
      </c>
      <c r="E300" s="86">
        <v>145</v>
      </c>
      <c r="F300" s="72">
        <v>0</v>
      </c>
      <c r="G300" s="54">
        <f>SUM(E300:F300)</f>
        <v>145</v>
      </c>
    </row>
    <row r="301" spans="1:7" s="9" customFormat="1" ht="16.5" thickBot="1">
      <c r="A301" s="147" t="s">
        <v>283</v>
      </c>
      <c r="B301" s="148"/>
      <c r="C301" s="148"/>
      <c r="D301" s="149"/>
      <c r="E301" s="85">
        <v>0</v>
      </c>
      <c r="F301" s="68">
        <f>F302+F303+F304</f>
        <v>0</v>
      </c>
      <c r="G301" s="48">
        <f>G302+G303+G304</f>
        <v>0</v>
      </c>
    </row>
    <row r="302" spans="1:7" s="6" customFormat="1" ht="30">
      <c r="A302" s="49">
        <v>71235132</v>
      </c>
      <c r="B302" s="46" t="s">
        <v>123</v>
      </c>
      <c r="C302" s="46" t="s">
        <v>124</v>
      </c>
      <c r="D302" s="64" t="s">
        <v>3</v>
      </c>
      <c r="E302" s="92">
        <v>0</v>
      </c>
      <c r="F302" s="69">
        <v>0</v>
      </c>
      <c r="G302" s="47">
        <f>SUM(E302:F302)</f>
        <v>0</v>
      </c>
    </row>
    <row r="303" spans="1:7" s="6" customFormat="1" ht="15">
      <c r="A303" s="22">
        <v>49056972</v>
      </c>
      <c r="B303" s="18" t="s">
        <v>115</v>
      </c>
      <c r="C303" s="18" t="s">
        <v>116</v>
      </c>
      <c r="D303" s="65" t="s">
        <v>110</v>
      </c>
      <c r="E303" s="93">
        <v>0</v>
      </c>
      <c r="F303" s="70">
        <v>0</v>
      </c>
      <c r="G303" s="40">
        <f>SUM(E303:F303)</f>
        <v>0</v>
      </c>
    </row>
    <row r="304" spans="1:7" s="9" customFormat="1" ht="16.5" thickBot="1">
      <c r="A304" s="24">
        <v>72050918</v>
      </c>
      <c r="B304" s="20" t="s">
        <v>304</v>
      </c>
      <c r="C304" s="20" t="s">
        <v>305</v>
      </c>
      <c r="D304" s="66" t="s">
        <v>61</v>
      </c>
      <c r="E304" s="94">
        <v>0</v>
      </c>
      <c r="F304" s="71">
        <v>0</v>
      </c>
      <c r="G304" s="42">
        <f>SUM(E304:F304)</f>
        <v>0</v>
      </c>
    </row>
    <row r="305" spans="1:7" s="6" customFormat="1" ht="16.5" thickBot="1">
      <c r="A305" s="147" t="s">
        <v>288</v>
      </c>
      <c r="B305" s="148"/>
      <c r="C305" s="148"/>
      <c r="D305" s="149"/>
      <c r="E305" s="85">
        <v>224</v>
      </c>
      <c r="F305" s="68">
        <f>F306</f>
        <v>0</v>
      </c>
      <c r="G305" s="48">
        <f>G306</f>
        <v>224</v>
      </c>
    </row>
    <row r="306" spans="1:7" s="9" customFormat="1" ht="33.75" customHeight="1" thickBot="1">
      <c r="A306" s="56">
        <v>71235701</v>
      </c>
      <c r="B306" s="53" t="s">
        <v>120</v>
      </c>
      <c r="C306" s="53" t="s">
        <v>121</v>
      </c>
      <c r="D306" s="77" t="s">
        <v>3</v>
      </c>
      <c r="E306" s="86">
        <v>224</v>
      </c>
      <c r="F306" s="72">
        <v>0</v>
      </c>
      <c r="G306" s="54">
        <f>SUM(E306:F306)</f>
        <v>224</v>
      </c>
    </row>
    <row r="307" spans="1:8" s="10" customFormat="1" ht="16.5" customHeight="1" thickBot="1">
      <c r="A307" s="151" t="s">
        <v>280</v>
      </c>
      <c r="B307" s="148"/>
      <c r="C307" s="148"/>
      <c r="D307" s="149"/>
      <c r="E307" s="73">
        <f>E305+E301+E299+E293+E279+E267</f>
        <v>1917</v>
      </c>
      <c r="F307" s="73">
        <f>F305+F301+F299+F293+F279+F267</f>
        <v>195</v>
      </c>
      <c r="G307" s="43">
        <f>G305+G301+G299+G293+G279+G267</f>
        <v>2112</v>
      </c>
      <c r="H307" s="98"/>
    </row>
    <row r="308" spans="1:7" s="9" customFormat="1" ht="16.5" thickBot="1">
      <c r="A308" s="142" t="s">
        <v>294</v>
      </c>
      <c r="B308" s="143"/>
      <c r="C308" s="143"/>
      <c r="D308" s="143"/>
      <c r="E308" s="143"/>
      <c r="F308" s="144"/>
      <c r="G308" s="145"/>
    </row>
    <row r="309" spans="1:7" s="6" customFormat="1" ht="16.5" thickBot="1">
      <c r="A309" s="150" t="s">
        <v>278</v>
      </c>
      <c r="B309" s="148"/>
      <c r="C309" s="148"/>
      <c r="D309" s="149"/>
      <c r="E309" s="85">
        <v>138</v>
      </c>
      <c r="F309" s="68">
        <f>F310+F311+F312</f>
        <v>0</v>
      </c>
      <c r="G309" s="48">
        <f>G310+G311+G312</f>
        <v>138</v>
      </c>
    </row>
    <row r="310" spans="1:7" s="6" customFormat="1" ht="15">
      <c r="A310" s="49">
        <v>71004084</v>
      </c>
      <c r="B310" s="45" t="s">
        <v>338</v>
      </c>
      <c r="C310" s="45" t="s">
        <v>339</v>
      </c>
      <c r="D310" s="74" t="s">
        <v>340</v>
      </c>
      <c r="E310" s="92">
        <v>45</v>
      </c>
      <c r="F310" s="69">
        <v>0</v>
      </c>
      <c r="G310" s="47">
        <f>SUM(E310:F310)</f>
        <v>45</v>
      </c>
    </row>
    <row r="311" spans="1:7" s="6" customFormat="1" ht="15">
      <c r="A311" s="22">
        <v>71232737</v>
      </c>
      <c r="B311" s="21" t="s">
        <v>341</v>
      </c>
      <c r="C311" s="21"/>
      <c r="D311" s="75" t="s">
        <v>342</v>
      </c>
      <c r="E311" s="93">
        <v>0</v>
      </c>
      <c r="F311" s="70">
        <v>0</v>
      </c>
      <c r="G311" s="40">
        <f>SUM(E311:F311)</f>
        <v>0</v>
      </c>
    </row>
    <row r="312" spans="1:7" s="9" customFormat="1" ht="32.25" customHeight="1" thickBot="1">
      <c r="A312" s="24">
        <v>75017211</v>
      </c>
      <c r="B312" s="26" t="s">
        <v>343</v>
      </c>
      <c r="C312" s="26" t="s">
        <v>344</v>
      </c>
      <c r="D312" s="76" t="s">
        <v>337</v>
      </c>
      <c r="E312" s="94">
        <v>93</v>
      </c>
      <c r="F312" s="71">
        <v>0</v>
      </c>
      <c r="G312" s="42">
        <f>SUM(E312:F312)</f>
        <v>93</v>
      </c>
    </row>
    <row r="313" spans="1:7" s="6" customFormat="1" ht="16.5" thickBot="1">
      <c r="A313" s="147" t="s">
        <v>279</v>
      </c>
      <c r="B313" s="148"/>
      <c r="C313" s="148"/>
      <c r="D313" s="149"/>
      <c r="E313" s="85">
        <v>701</v>
      </c>
      <c r="F313" s="68">
        <f>F314+F315+F316</f>
        <v>0</v>
      </c>
      <c r="G313" s="48">
        <f>G314+G315+G316</f>
        <v>701</v>
      </c>
    </row>
    <row r="314" spans="1:7" s="6" customFormat="1" ht="15">
      <c r="A314" s="49">
        <v>71008951</v>
      </c>
      <c r="B314" s="45" t="s">
        <v>359</v>
      </c>
      <c r="C314" s="45" t="s">
        <v>360</v>
      </c>
      <c r="D314" s="74" t="s">
        <v>340</v>
      </c>
      <c r="E314" s="92">
        <v>113</v>
      </c>
      <c r="F314" s="69">
        <v>0</v>
      </c>
      <c r="G314" s="47">
        <f>SUM(E314:F314)</f>
        <v>113</v>
      </c>
    </row>
    <row r="315" spans="1:7" s="6" customFormat="1" ht="30">
      <c r="A315" s="22">
        <v>75017059</v>
      </c>
      <c r="B315" s="21" t="s">
        <v>366</v>
      </c>
      <c r="C315" s="21" t="s">
        <v>363</v>
      </c>
      <c r="D315" s="75" t="s">
        <v>337</v>
      </c>
      <c r="E315" s="93">
        <v>426</v>
      </c>
      <c r="F315" s="70">
        <v>0</v>
      </c>
      <c r="G315" s="40">
        <f>SUM(E315:F315)</f>
        <v>426</v>
      </c>
    </row>
    <row r="316" spans="1:7" s="9" customFormat="1" ht="36.75" customHeight="1" thickBot="1">
      <c r="A316" s="24">
        <v>75017130</v>
      </c>
      <c r="B316" s="26" t="s">
        <v>367</v>
      </c>
      <c r="C316" s="26" t="s">
        <v>368</v>
      </c>
      <c r="D316" s="76" t="s">
        <v>337</v>
      </c>
      <c r="E316" s="94">
        <v>162</v>
      </c>
      <c r="F316" s="71">
        <v>0</v>
      </c>
      <c r="G316" s="42">
        <f>SUM(E316:F316)</f>
        <v>162</v>
      </c>
    </row>
    <row r="317" spans="1:7" s="6" customFormat="1" ht="16.5" thickBot="1">
      <c r="A317" s="147" t="s">
        <v>303</v>
      </c>
      <c r="B317" s="148"/>
      <c r="C317" s="148"/>
      <c r="D317" s="149"/>
      <c r="E317" s="85">
        <v>260</v>
      </c>
      <c r="F317" s="68">
        <f>F318+F319+F320+F321+F322+F323</f>
        <v>0</v>
      </c>
      <c r="G317" s="48">
        <f>G318+G319+G320+G321+G322+G323</f>
        <v>260</v>
      </c>
    </row>
    <row r="318" spans="1:7" s="6" customFormat="1" ht="15">
      <c r="A318" s="49">
        <v>70990026</v>
      </c>
      <c r="B318" s="45" t="s">
        <v>345</v>
      </c>
      <c r="C318" s="45" t="s">
        <v>346</v>
      </c>
      <c r="D318" s="74" t="s">
        <v>662</v>
      </c>
      <c r="E318" s="92">
        <v>0</v>
      </c>
      <c r="F318" s="69">
        <v>0</v>
      </c>
      <c r="G318" s="47">
        <f aca="true" t="shared" si="14" ref="G318:G323">SUM(E318:F318)</f>
        <v>0</v>
      </c>
    </row>
    <row r="319" spans="1:7" s="6" customFormat="1" ht="15">
      <c r="A319" s="22">
        <v>75017067</v>
      </c>
      <c r="B319" s="21" t="s">
        <v>348</v>
      </c>
      <c r="C319" s="21"/>
      <c r="D319" s="75" t="s">
        <v>347</v>
      </c>
      <c r="E319" s="93">
        <v>17</v>
      </c>
      <c r="F319" s="70">
        <v>0</v>
      </c>
      <c r="G319" s="40">
        <f t="shared" si="14"/>
        <v>17</v>
      </c>
    </row>
    <row r="320" spans="1:7" s="6" customFormat="1" ht="29.25" customHeight="1">
      <c r="A320" s="22">
        <v>70988846</v>
      </c>
      <c r="B320" s="18" t="s">
        <v>356</v>
      </c>
      <c r="C320" s="21"/>
      <c r="D320" s="75" t="s">
        <v>349</v>
      </c>
      <c r="E320" s="93">
        <v>191</v>
      </c>
      <c r="F320" s="70">
        <v>0</v>
      </c>
      <c r="G320" s="40">
        <f t="shared" si="14"/>
        <v>191</v>
      </c>
    </row>
    <row r="321" spans="1:7" s="6" customFormat="1" ht="15">
      <c r="A321" s="22">
        <v>70993017</v>
      </c>
      <c r="B321" s="21" t="s">
        <v>358</v>
      </c>
      <c r="C321" s="21"/>
      <c r="D321" s="75" t="s">
        <v>357</v>
      </c>
      <c r="E321" s="93">
        <v>44</v>
      </c>
      <c r="F321" s="70">
        <v>0</v>
      </c>
      <c r="G321" s="40">
        <f t="shared" si="14"/>
        <v>44</v>
      </c>
    </row>
    <row r="322" spans="1:7" s="6" customFormat="1" ht="30">
      <c r="A322" s="22">
        <v>75017296</v>
      </c>
      <c r="B322" s="21" t="s">
        <v>369</v>
      </c>
      <c r="C322" s="21" t="s">
        <v>370</v>
      </c>
      <c r="D322" s="75" t="s">
        <v>635</v>
      </c>
      <c r="E322" s="93">
        <v>0</v>
      </c>
      <c r="F322" s="70">
        <v>0</v>
      </c>
      <c r="G322" s="40">
        <f t="shared" si="14"/>
        <v>0</v>
      </c>
    </row>
    <row r="323" spans="1:7" s="9" customFormat="1" ht="16.5" thickBot="1">
      <c r="A323" s="24">
        <v>71003398</v>
      </c>
      <c r="B323" s="26" t="s">
        <v>361</v>
      </c>
      <c r="C323" s="26"/>
      <c r="D323" s="76" t="s">
        <v>362</v>
      </c>
      <c r="E323" s="94">
        <v>8</v>
      </c>
      <c r="F323" s="71">
        <v>0</v>
      </c>
      <c r="G323" s="42">
        <f t="shared" si="14"/>
        <v>8</v>
      </c>
    </row>
    <row r="324" spans="1:7" s="6" customFormat="1" ht="16.5" thickBot="1">
      <c r="A324" s="147" t="s">
        <v>283</v>
      </c>
      <c r="B324" s="148"/>
      <c r="C324" s="148"/>
      <c r="D324" s="149"/>
      <c r="E324" s="85">
        <v>0</v>
      </c>
      <c r="F324" s="68">
        <f>F325+F326</f>
        <v>0</v>
      </c>
      <c r="G324" s="48">
        <f>G325+G326</f>
        <v>0</v>
      </c>
    </row>
    <row r="325" spans="1:7" s="9" customFormat="1" ht="30.75">
      <c r="A325" s="49">
        <v>71198920</v>
      </c>
      <c r="B325" s="45" t="s">
        <v>372</v>
      </c>
      <c r="C325" s="45" t="s">
        <v>371</v>
      </c>
      <c r="D325" s="74" t="s">
        <v>337</v>
      </c>
      <c r="E325" s="92">
        <v>0</v>
      </c>
      <c r="F325" s="69">
        <v>0</v>
      </c>
      <c r="G325" s="47">
        <f>SUM(E325:F325)</f>
        <v>0</v>
      </c>
    </row>
    <row r="326" spans="1:7" s="6" customFormat="1" ht="15.75" thickBot="1">
      <c r="A326" s="24">
        <v>72051566</v>
      </c>
      <c r="B326" s="26" t="s">
        <v>306</v>
      </c>
      <c r="C326" s="26"/>
      <c r="D326" s="76" t="s">
        <v>340</v>
      </c>
      <c r="E326" s="94">
        <v>0</v>
      </c>
      <c r="F326" s="71">
        <v>0</v>
      </c>
      <c r="G326" s="42">
        <f>SUM(E326:F326)</f>
        <v>0</v>
      </c>
    </row>
    <row r="327" spans="1:7" s="9" customFormat="1" ht="16.5" thickBot="1">
      <c r="A327" s="147" t="s">
        <v>288</v>
      </c>
      <c r="B327" s="148"/>
      <c r="C327" s="148"/>
      <c r="D327" s="149"/>
      <c r="E327" s="85">
        <v>59</v>
      </c>
      <c r="F327" s="68">
        <f>F328+F329</f>
        <v>0</v>
      </c>
      <c r="G327" s="48">
        <f>G328+G329</f>
        <v>59</v>
      </c>
    </row>
    <row r="328" spans="1:7" s="10" customFormat="1" ht="16.5" customHeight="1">
      <c r="A328" s="49">
        <v>75111021</v>
      </c>
      <c r="B328" s="46" t="s">
        <v>223</v>
      </c>
      <c r="C328" s="46" t="s">
        <v>344</v>
      </c>
      <c r="D328" s="64" t="s">
        <v>337</v>
      </c>
      <c r="E328" s="92">
        <v>20</v>
      </c>
      <c r="F328" s="69">
        <v>0</v>
      </c>
      <c r="G328" s="47">
        <f>SUM(E328:F328)</f>
        <v>20</v>
      </c>
    </row>
    <row r="329" spans="1:7" s="9" customFormat="1" ht="31.5" thickBot="1">
      <c r="A329" s="24">
        <v>72051540</v>
      </c>
      <c r="B329" s="20" t="s">
        <v>307</v>
      </c>
      <c r="C329" s="20"/>
      <c r="D329" s="66" t="s">
        <v>340</v>
      </c>
      <c r="E329" s="94">
        <v>39</v>
      </c>
      <c r="F329" s="71">
        <v>0</v>
      </c>
      <c r="G329" s="42">
        <f>SUM(E329:F329)</f>
        <v>39</v>
      </c>
    </row>
    <row r="330" spans="1:8" s="6" customFormat="1" ht="16.5" thickBot="1">
      <c r="A330" s="151" t="s">
        <v>280</v>
      </c>
      <c r="B330" s="148"/>
      <c r="C330" s="148"/>
      <c r="D330" s="149"/>
      <c r="E330" s="73">
        <f>E309+E313+E317+E324+E327</f>
        <v>1158</v>
      </c>
      <c r="F330" s="73">
        <f>F309+F313+F317+F324+F327</f>
        <v>0</v>
      </c>
      <c r="G330" s="43">
        <f>G309+G313+G317+G324+G327</f>
        <v>1158</v>
      </c>
      <c r="H330" s="97"/>
    </row>
    <row r="331" spans="1:7" s="6" customFormat="1" ht="16.5" thickBot="1">
      <c r="A331" s="142" t="s">
        <v>295</v>
      </c>
      <c r="B331" s="143"/>
      <c r="C331" s="143"/>
      <c r="D331" s="143"/>
      <c r="E331" s="143"/>
      <c r="F331" s="144"/>
      <c r="G331" s="145"/>
    </row>
    <row r="332" spans="1:7" s="6" customFormat="1" ht="16.5" thickBot="1">
      <c r="A332" s="150" t="s">
        <v>278</v>
      </c>
      <c r="B332" s="148"/>
      <c r="C332" s="148"/>
      <c r="D332" s="149"/>
      <c r="E332" s="85">
        <v>35</v>
      </c>
      <c r="F332" s="68">
        <f>F333+F334+F335</f>
        <v>87</v>
      </c>
      <c r="G332" s="48">
        <f>G333+G334+G335</f>
        <v>122</v>
      </c>
    </row>
    <row r="333" spans="1:7" s="9" customFormat="1" ht="15.75">
      <c r="A333" s="59" t="s">
        <v>893</v>
      </c>
      <c r="B333" s="45" t="s">
        <v>1036</v>
      </c>
      <c r="C333" s="46" t="s">
        <v>798</v>
      </c>
      <c r="D333" s="64" t="s">
        <v>636</v>
      </c>
      <c r="E333" s="92">
        <v>0</v>
      </c>
      <c r="F333" s="69">
        <v>0</v>
      </c>
      <c r="G333" s="47">
        <f>SUM(E333:F333)</f>
        <v>0</v>
      </c>
    </row>
    <row r="334" spans="1:7" s="6" customFormat="1" ht="15">
      <c r="A334" s="27" t="s">
        <v>894</v>
      </c>
      <c r="B334" s="18" t="s">
        <v>1074</v>
      </c>
      <c r="C334" s="18" t="s">
        <v>797</v>
      </c>
      <c r="D334" s="65" t="s">
        <v>637</v>
      </c>
      <c r="E334" s="93">
        <v>0</v>
      </c>
      <c r="F334" s="70">
        <v>0</v>
      </c>
      <c r="G334" s="40">
        <f>SUM(E334:F334)</f>
        <v>0</v>
      </c>
    </row>
    <row r="335" spans="1:7" s="6" customFormat="1" ht="15.75" thickBot="1">
      <c r="A335" s="28" t="s">
        <v>895</v>
      </c>
      <c r="B335" s="20" t="s">
        <v>1072</v>
      </c>
      <c r="C335" s="20" t="s">
        <v>796</v>
      </c>
      <c r="D335" s="66" t="s">
        <v>795</v>
      </c>
      <c r="E335" s="94">
        <v>35</v>
      </c>
      <c r="F335" s="71">
        <v>87</v>
      </c>
      <c r="G335" s="42">
        <f>SUM(E335:F335)</f>
        <v>122</v>
      </c>
    </row>
    <row r="336" spans="1:7" s="6" customFormat="1" ht="16.5" thickBot="1">
      <c r="A336" s="147" t="s">
        <v>279</v>
      </c>
      <c r="B336" s="148"/>
      <c r="C336" s="148"/>
      <c r="D336" s="149"/>
      <c r="E336" s="85">
        <v>327</v>
      </c>
      <c r="F336" s="68">
        <f>F337+F338+F339</f>
        <v>0</v>
      </c>
      <c r="G336" s="48">
        <f>G337+G338+G339</f>
        <v>327</v>
      </c>
    </row>
    <row r="337" spans="1:7" s="9" customFormat="1" ht="15.75">
      <c r="A337" s="59" t="s">
        <v>898</v>
      </c>
      <c r="B337" s="45" t="s">
        <v>1040</v>
      </c>
      <c r="C337" s="46" t="s">
        <v>800</v>
      </c>
      <c r="D337" s="64" t="s">
        <v>801</v>
      </c>
      <c r="E337" s="92">
        <v>0</v>
      </c>
      <c r="F337" s="69">
        <v>0</v>
      </c>
      <c r="G337" s="47">
        <f>SUM(E337:F337)</f>
        <v>0</v>
      </c>
    </row>
    <row r="338" spans="1:7" s="6" customFormat="1" ht="15">
      <c r="A338" s="27" t="s">
        <v>901</v>
      </c>
      <c r="B338" s="21" t="s">
        <v>927</v>
      </c>
      <c r="C338" s="18" t="s">
        <v>806</v>
      </c>
      <c r="D338" s="65" t="s">
        <v>795</v>
      </c>
      <c r="E338" s="93">
        <v>247</v>
      </c>
      <c r="F338" s="70">
        <v>0</v>
      </c>
      <c r="G338" s="40">
        <f>SUM(E338:F338)</f>
        <v>247</v>
      </c>
    </row>
    <row r="339" spans="1:7" s="6" customFormat="1" ht="15.75" thickBot="1">
      <c r="A339" s="28" t="s">
        <v>900</v>
      </c>
      <c r="B339" s="26" t="s">
        <v>1113</v>
      </c>
      <c r="C339" s="20" t="s">
        <v>807</v>
      </c>
      <c r="D339" s="66" t="s">
        <v>795</v>
      </c>
      <c r="E339" s="94">
        <v>80</v>
      </c>
      <c r="F339" s="71">
        <v>0</v>
      </c>
      <c r="G339" s="42">
        <f>SUM(E339:F339)</f>
        <v>80</v>
      </c>
    </row>
    <row r="340" spans="1:7" s="6" customFormat="1" ht="16.5" thickBot="1">
      <c r="A340" s="147" t="s">
        <v>303</v>
      </c>
      <c r="B340" s="148"/>
      <c r="C340" s="148"/>
      <c r="D340" s="149"/>
      <c r="E340" s="85">
        <v>99</v>
      </c>
      <c r="F340" s="68">
        <f>F341+F342+F343+F344</f>
        <v>0</v>
      </c>
      <c r="G340" s="48">
        <f>G341+G342+G343+G344</f>
        <v>99</v>
      </c>
    </row>
    <row r="341" spans="1:7" s="6" customFormat="1" ht="30">
      <c r="A341" s="59" t="s">
        <v>896</v>
      </c>
      <c r="B341" s="45" t="s">
        <v>1020</v>
      </c>
      <c r="C341" s="46" t="s">
        <v>803</v>
      </c>
      <c r="D341" s="64" t="s">
        <v>637</v>
      </c>
      <c r="E341" s="92">
        <v>99</v>
      </c>
      <c r="F341" s="69">
        <v>0</v>
      </c>
      <c r="G341" s="47">
        <f>SUM(E341:F341)</f>
        <v>99</v>
      </c>
    </row>
    <row r="342" spans="1:7" s="9" customFormat="1" ht="15.75">
      <c r="A342" s="27" t="s">
        <v>897</v>
      </c>
      <c r="B342" s="21" t="s">
        <v>933</v>
      </c>
      <c r="C342" s="18" t="s">
        <v>739</v>
      </c>
      <c r="D342" s="65" t="s">
        <v>799</v>
      </c>
      <c r="E342" s="93">
        <v>0</v>
      </c>
      <c r="F342" s="70">
        <v>0</v>
      </c>
      <c r="G342" s="40">
        <f>SUM(E342:F342)</f>
        <v>0</v>
      </c>
    </row>
    <row r="343" spans="1:7" s="6" customFormat="1" ht="15">
      <c r="A343" s="27" t="s">
        <v>899</v>
      </c>
      <c r="B343" s="21" t="s">
        <v>1014</v>
      </c>
      <c r="C343" s="18" t="s">
        <v>739</v>
      </c>
      <c r="D343" s="65" t="s">
        <v>802</v>
      </c>
      <c r="E343" s="93">
        <v>0</v>
      </c>
      <c r="F343" s="70">
        <v>0</v>
      </c>
      <c r="G343" s="40">
        <f>SUM(E343:F343)</f>
        <v>0</v>
      </c>
    </row>
    <row r="344" spans="1:7" s="9" customFormat="1" ht="16.5" thickBot="1">
      <c r="A344" s="28" t="s">
        <v>902</v>
      </c>
      <c r="B344" s="26" t="s">
        <v>932</v>
      </c>
      <c r="C344" s="20" t="s">
        <v>739</v>
      </c>
      <c r="D344" s="66" t="s">
        <v>804</v>
      </c>
      <c r="E344" s="94">
        <v>0</v>
      </c>
      <c r="F344" s="71">
        <v>0</v>
      </c>
      <c r="G344" s="42">
        <f>SUM(E344:F344)</f>
        <v>0</v>
      </c>
    </row>
    <row r="345" spans="1:7" s="6" customFormat="1" ht="16.5" thickBot="1">
      <c r="A345" s="147" t="s">
        <v>283</v>
      </c>
      <c r="B345" s="148"/>
      <c r="C345" s="148"/>
      <c r="D345" s="149"/>
      <c r="E345" s="85">
        <v>0</v>
      </c>
      <c r="F345" s="68">
        <f>F346</f>
        <v>0</v>
      </c>
      <c r="G345" s="48">
        <f>G346</f>
        <v>0</v>
      </c>
    </row>
    <row r="346" spans="1:7" s="9" customFormat="1" ht="31.5" thickBot="1">
      <c r="A346" s="52" t="s">
        <v>903</v>
      </c>
      <c r="B346" s="53" t="s">
        <v>1069</v>
      </c>
      <c r="C346" s="53" t="s">
        <v>805</v>
      </c>
      <c r="D346" s="77" t="s">
        <v>795</v>
      </c>
      <c r="E346" s="86">
        <v>0</v>
      </c>
      <c r="F346" s="72">
        <v>0</v>
      </c>
      <c r="G346" s="54">
        <f>SUM(E346:F346)</f>
        <v>0</v>
      </c>
    </row>
    <row r="347" spans="1:7" s="10" customFormat="1" ht="16.5" customHeight="1" thickBot="1">
      <c r="A347" s="147" t="s">
        <v>288</v>
      </c>
      <c r="B347" s="148"/>
      <c r="C347" s="148"/>
      <c r="D347" s="149"/>
      <c r="E347" s="85">
        <v>53</v>
      </c>
      <c r="F347" s="68">
        <f>F348</f>
        <v>0</v>
      </c>
      <c r="G347" s="48">
        <f>G348</f>
        <v>53</v>
      </c>
    </row>
    <row r="348" spans="1:7" s="9" customFormat="1" ht="31.5" thickBot="1">
      <c r="A348" s="52">
        <v>71000402</v>
      </c>
      <c r="B348" s="53" t="s">
        <v>495</v>
      </c>
      <c r="C348" s="53" t="s">
        <v>794</v>
      </c>
      <c r="D348" s="77" t="s">
        <v>795</v>
      </c>
      <c r="E348" s="86">
        <v>53</v>
      </c>
      <c r="F348" s="72">
        <v>0</v>
      </c>
      <c r="G348" s="54">
        <f>SUM(E348:F348)</f>
        <v>53</v>
      </c>
    </row>
    <row r="349" spans="1:8" s="6" customFormat="1" ht="16.5" thickBot="1">
      <c r="A349" s="151" t="s">
        <v>280</v>
      </c>
      <c r="B349" s="148"/>
      <c r="C349" s="148"/>
      <c r="D349" s="149"/>
      <c r="E349" s="73">
        <f>E332+E336+E340+E345+E347</f>
        <v>514</v>
      </c>
      <c r="F349" s="73">
        <f>F332+F336+F340+F345+F347</f>
        <v>87</v>
      </c>
      <c r="G349" s="43">
        <f>G332+G336+G340+G345+G347</f>
        <v>601</v>
      </c>
      <c r="H349" s="97"/>
    </row>
    <row r="350" spans="1:7" s="6" customFormat="1" ht="16.5" thickBot="1">
      <c r="A350" s="142" t="s">
        <v>296</v>
      </c>
      <c r="B350" s="143"/>
      <c r="C350" s="143"/>
      <c r="D350" s="143"/>
      <c r="E350" s="143"/>
      <c r="F350" s="144"/>
      <c r="G350" s="145"/>
    </row>
    <row r="351" spans="1:7" s="6" customFormat="1" ht="16.5" thickBot="1">
      <c r="A351" s="150" t="s">
        <v>278</v>
      </c>
      <c r="B351" s="148"/>
      <c r="C351" s="148"/>
      <c r="D351" s="149"/>
      <c r="E351" s="85">
        <v>66</v>
      </c>
      <c r="F351" s="68">
        <f>F352+F353+F354+F355+F356+F357+F358+F359+F360+F361+F362+F363+F364+F365+F366+F367+F368+F369+F370+F371+F372+F373+F374+F375+F376+F377+F378+F379</f>
        <v>88</v>
      </c>
      <c r="G351" s="48">
        <f>G352+G353+G354+G355+G356+G357+G358+G359+G360+G361+G362+G363+G364+G365+G366+G367+G368+G369+G370+G371+G372+G373+G374+G375+G376+G377+G378+G379</f>
        <v>154</v>
      </c>
    </row>
    <row r="352" spans="1:7" s="6" customFormat="1" ht="15.75" thickBot="1">
      <c r="A352" s="130" t="s">
        <v>962</v>
      </c>
      <c r="B352" s="102" t="s">
        <v>490</v>
      </c>
      <c r="C352" s="102" t="s">
        <v>491</v>
      </c>
      <c r="D352" s="103" t="s">
        <v>456</v>
      </c>
      <c r="E352" s="104">
        <v>0</v>
      </c>
      <c r="F352" s="105">
        <v>0</v>
      </c>
      <c r="G352" s="106">
        <f aca="true" t="shared" si="15" ref="G352:G379">SUM(E352:F352)</f>
        <v>0</v>
      </c>
    </row>
    <row r="353" spans="1:7" s="6" customFormat="1" ht="29.25" customHeight="1">
      <c r="A353" s="60" t="s">
        <v>963</v>
      </c>
      <c r="B353" s="45" t="s">
        <v>496</v>
      </c>
      <c r="C353" s="46" t="s">
        <v>492</v>
      </c>
      <c r="D353" s="64" t="s">
        <v>456</v>
      </c>
      <c r="E353" s="92">
        <v>0</v>
      </c>
      <c r="F353" s="69">
        <v>0</v>
      </c>
      <c r="G353" s="47">
        <f t="shared" si="15"/>
        <v>0</v>
      </c>
    </row>
    <row r="354" spans="1:7" s="6" customFormat="1" ht="30">
      <c r="A354" s="30" t="s">
        <v>961</v>
      </c>
      <c r="B354" s="21" t="s">
        <v>498</v>
      </c>
      <c r="C354" s="18" t="s">
        <v>497</v>
      </c>
      <c r="D354" s="65" t="s">
        <v>456</v>
      </c>
      <c r="E354" s="93">
        <v>0</v>
      </c>
      <c r="F354" s="70">
        <v>0</v>
      </c>
      <c r="G354" s="40">
        <f t="shared" si="15"/>
        <v>0</v>
      </c>
    </row>
    <row r="355" spans="1:7" s="6" customFormat="1" ht="15">
      <c r="A355" s="30" t="s">
        <v>940</v>
      </c>
      <c r="B355" s="18" t="s">
        <v>457</v>
      </c>
      <c r="C355" s="18" t="s">
        <v>739</v>
      </c>
      <c r="D355" s="65" t="s">
        <v>458</v>
      </c>
      <c r="E355" s="93">
        <v>0</v>
      </c>
      <c r="F355" s="70">
        <v>0</v>
      </c>
      <c r="G355" s="40">
        <f t="shared" si="15"/>
        <v>0</v>
      </c>
    </row>
    <row r="356" spans="1:7" s="6" customFormat="1" ht="15">
      <c r="A356" s="30" t="s">
        <v>941</v>
      </c>
      <c r="B356" s="18" t="s">
        <v>461</v>
      </c>
      <c r="C356" s="18" t="s">
        <v>739</v>
      </c>
      <c r="D356" s="65" t="s">
        <v>462</v>
      </c>
      <c r="E356" s="93">
        <v>0</v>
      </c>
      <c r="F356" s="70">
        <v>0</v>
      </c>
      <c r="G356" s="40">
        <f t="shared" si="15"/>
        <v>0</v>
      </c>
    </row>
    <row r="357" spans="1:7" s="6" customFormat="1" ht="30">
      <c r="A357" s="30" t="s">
        <v>942</v>
      </c>
      <c r="B357" s="18" t="s">
        <v>474</v>
      </c>
      <c r="C357" s="18" t="s">
        <v>475</v>
      </c>
      <c r="D357" s="65" t="s">
        <v>476</v>
      </c>
      <c r="E357" s="93">
        <v>0</v>
      </c>
      <c r="F357" s="70">
        <v>0</v>
      </c>
      <c r="G357" s="40">
        <f t="shared" si="15"/>
        <v>0</v>
      </c>
    </row>
    <row r="358" spans="1:7" s="6" customFormat="1" ht="15">
      <c r="A358" s="30" t="s">
        <v>944</v>
      </c>
      <c r="B358" s="18" t="s">
        <v>466</v>
      </c>
      <c r="C358" s="18" t="s">
        <v>467</v>
      </c>
      <c r="D358" s="65" t="s">
        <v>468</v>
      </c>
      <c r="E358" s="93">
        <v>0</v>
      </c>
      <c r="F358" s="70">
        <v>0</v>
      </c>
      <c r="G358" s="40">
        <f t="shared" si="15"/>
        <v>0</v>
      </c>
    </row>
    <row r="359" spans="1:7" s="6" customFormat="1" ht="15">
      <c r="A359" s="30" t="s">
        <v>945</v>
      </c>
      <c r="B359" s="18" t="s">
        <v>469</v>
      </c>
      <c r="C359" s="18" t="s">
        <v>470</v>
      </c>
      <c r="D359" s="65" t="s">
        <v>471</v>
      </c>
      <c r="E359" s="93">
        <v>0</v>
      </c>
      <c r="F359" s="70">
        <v>31</v>
      </c>
      <c r="G359" s="40">
        <f t="shared" si="15"/>
        <v>31</v>
      </c>
    </row>
    <row r="360" spans="1:7" s="6" customFormat="1" ht="15">
      <c r="A360" s="30" t="s">
        <v>946</v>
      </c>
      <c r="B360" s="18" t="s">
        <v>517</v>
      </c>
      <c r="C360" s="18" t="s">
        <v>518</v>
      </c>
      <c r="D360" s="65" t="s">
        <v>638</v>
      </c>
      <c r="E360" s="93">
        <v>0</v>
      </c>
      <c r="F360" s="70">
        <v>0</v>
      </c>
      <c r="G360" s="40">
        <f t="shared" si="15"/>
        <v>0</v>
      </c>
    </row>
    <row r="361" spans="1:7" s="6" customFormat="1" ht="15">
      <c r="A361" s="30" t="s">
        <v>947</v>
      </c>
      <c r="B361" s="18" t="s">
        <v>486</v>
      </c>
      <c r="C361" s="18" t="s">
        <v>487</v>
      </c>
      <c r="D361" s="65" t="s">
        <v>639</v>
      </c>
      <c r="E361" s="93">
        <v>0</v>
      </c>
      <c r="F361" s="70">
        <v>0</v>
      </c>
      <c r="G361" s="40">
        <f t="shared" si="15"/>
        <v>0</v>
      </c>
    </row>
    <row r="362" spans="1:7" s="6" customFormat="1" ht="15">
      <c r="A362" s="30" t="s">
        <v>948</v>
      </c>
      <c r="B362" s="18" t="s">
        <v>459</v>
      </c>
      <c r="C362" s="18" t="s">
        <v>460</v>
      </c>
      <c r="D362" s="65" t="s">
        <v>640</v>
      </c>
      <c r="E362" s="93">
        <v>0</v>
      </c>
      <c r="F362" s="70">
        <v>41</v>
      </c>
      <c r="G362" s="40">
        <f t="shared" si="15"/>
        <v>41</v>
      </c>
    </row>
    <row r="363" spans="1:7" s="6" customFormat="1" ht="30">
      <c r="A363" s="30" t="s">
        <v>949</v>
      </c>
      <c r="B363" s="18" t="s">
        <v>477</v>
      </c>
      <c r="C363" s="18" t="s">
        <v>478</v>
      </c>
      <c r="D363" s="65" t="s">
        <v>479</v>
      </c>
      <c r="E363" s="93">
        <v>28</v>
      </c>
      <c r="F363" s="70">
        <v>0</v>
      </c>
      <c r="G363" s="40">
        <f t="shared" si="15"/>
        <v>28</v>
      </c>
    </row>
    <row r="364" spans="1:7" s="6" customFormat="1" ht="15">
      <c r="A364" s="30" t="s">
        <v>950</v>
      </c>
      <c r="B364" s="18" t="s">
        <v>480</v>
      </c>
      <c r="C364" s="18" t="s">
        <v>481</v>
      </c>
      <c r="D364" s="65" t="s">
        <v>641</v>
      </c>
      <c r="E364" s="93">
        <v>0</v>
      </c>
      <c r="F364" s="70">
        <v>0</v>
      </c>
      <c r="G364" s="40">
        <f t="shared" si="15"/>
        <v>0</v>
      </c>
    </row>
    <row r="365" spans="1:7" s="6" customFormat="1" ht="15">
      <c r="A365" s="30" t="s">
        <v>951</v>
      </c>
      <c r="B365" s="18" t="s">
        <v>482</v>
      </c>
      <c r="C365" s="18" t="s">
        <v>739</v>
      </c>
      <c r="D365" s="65" t="s">
        <v>483</v>
      </c>
      <c r="E365" s="93">
        <v>0</v>
      </c>
      <c r="F365" s="70">
        <v>0</v>
      </c>
      <c r="G365" s="40">
        <f t="shared" si="15"/>
        <v>0</v>
      </c>
    </row>
    <row r="366" spans="1:7" s="6" customFormat="1" ht="15">
      <c r="A366" s="30" t="s">
        <v>952</v>
      </c>
      <c r="B366" s="18" t="s">
        <v>484</v>
      </c>
      <c r="C366" s="18" t="s">
        <v>739</v>
      </c>
      <c r="D366" s="65" t="s">
        <v>485</v>
      </c>
      <c r="E366" s="93">
        <v>0</v>
      </c>
      <c r="F366" s="70">
        <v>0</v>
      </c>
      <c r="G366" s="40">
        <f t="shared" si="15"/>
        <v>0</v>
      </c>
    </row>
    <row r="367" spans="1:7" s="6" customFormat="1" ht="15">
      <c r="A367" s="30" t="s">
        <v>953</v>
      </c>
      <c r="B367" s="18" t="s">
        <v>488</v>
      </c>
      <c r="C367" s="18" t="s">
        <v>489</v>
      </c>
      <c r="D367" s="65" t="s">
        <v>642</v>
      </c>
      <c r="E367" s="93">
        <v>0</v>
      </c>
      <c r="F367" s="70">
        <v>0</v>
      </c>
      <c r="G367" s="40">
        <f t="shared" si="15"/>
        <v>0</v>
      </c>
    </row>
    <row r="368" spans="1:7" s="6" customFormat="1" ht="15">
      <c r="A368" s="30" t="s">
        <v>954</v>
      </c>
      <c r="B368" s="18" t="s">
        <v>507</v>
      </c>
      <c r="C368" s="18" t="s">
        <v>508</v>
      </c>
      <c r="D368" s="65" t="s">
        <v>638</v>
      </c>
      <c r="E368" s="93">
        <v>0</v>
      </c>
      <c r="F368" s="70">
        <v>16</v>
      </c>
      <c r="G368" s="40">
        <f t="shared" si="15"/>
        <v>16</v>
      </c>
    </row>
    <row r="369" spans="1:7" s="6" customFormat="1" ht="15">
      <c r="A369" s="30" t="s">
        <v>955</v>
      </c>
      <c r="B369" s="18" t="s">
        <v>463</v>
      </c>
      <c r="C369" s="18" t="s">
        <v>465</v>
      </c>
      <c r="D369" s="65" t="s">
        <v>643</v>
      </c>
      <c r="E369" s="93">
        <v>0</v>
      </c>
      <c r="F369" s="70">
        <v>0</v>
      </c>
      <c r="G369" s="40">
        <f t="shared" si="15"/>
        <v>0</v>
      </c>
    </row>
    <row r="370" spans="1:7" s="6" customFormat="1" ht="15">
      <c r="A370" s="30" t="s">
        <v>956</v>
      </c>
      <c r="B370" s="18" t="s">
        <v>472</v>
      </c>
      <c r="C370" s="18" t="s">
        <v>473</v>
      </c>
      <c r="D370" s="65" t="s">
        <v>644</v>
      </c>
      <c r="E370" s="93">
        <v>0</v>
      </c>
      <c r="F370" s="70">
        <v>0</v>
      </c>
      <c r="G370" s="40">
        <f t="shared" si="15"/>
        <v>0</v>
      </c>
    </row>
    <row r="371" spans="1:7" s="6" customFormat="1" ht="15">
      <c r="A371" s="30" t="s">
        <v>957</v>
      </c>
      <c r="B371" s="21" t="s">
        <v>512</v>
      </c>
      <c r="C371" s="18" t="s">
        <v>511</v>
      </c>
      <c r="D371" s="65" t="s">
        <v>456</v>
      </c>
      <c r="E371" s="93">
        <v>0</v>
      </c>
      <c r="F371" s="70">
        <v>0</v>
      </c>
      <c r="G371" s="40">
        <f t="shared" si="15"/>
        <v>0</v>
      </c>
    </row>
    <row r="372" spans="1:7" s="6" customFormat="1" ht="15">
      <c r="A372" s="30" t="s">
        <v>958</v>
      </c>
      <c r="B372" s="21" t="s">
        <v>504</v>
      </c>
      <c r="C372" s="18" t="s">
        <v>503</v>
      </c>
      <c r="D372" s="65" t="s">
        <v>456</v>
      </c>
      <c r="E372" s="93">
        <v>38</v>
      </c>
      <c r="F372" s="70">
        <v>0</v>
      </c>
      <c r="G372" s="40">
        <f t="shared" si="15"/>
        <v>38</v>
      </c>
    </row>
    <row r="373" spans="1:7" s="6" customFormat="1" ht="30">
      <c r="A373" s="30" t="s">
        <v>959</v>
      </c>
      <c r="B373" s="21" t="s">
        <v>500</v>
      </c>
      <c r="C373" s="18" t="s">
        <v>499</v>
      </c>
      <c r="D373" s="65" t="s">
        <v>456</v>
      </c>
      <c r="E373" s="93">
        <v>0</v>
      </c>
      <c r="F373" s="70">
        <v>0</v>
      </c>
      <c r="G373" s="40">
        <f t="shared" si="15"/>
        <v>0</v>
      </c>
    </row>
    <row r="374" spans="1:7" s="6" customFormat="1" ht="15">
      <c r="A374" s="30" t="s">
        <v>960</v>
      </c>
      <c r="B374" s="21" t="s">
        <v>502</v>
      </c>
      <c r="C374" s="18" t="s">
        <v>501</v>
      </c>
      <c r="D374" s="65" t="s">
        <v>456</v>
      </c>
      <c r="E374" s="93">
        <v>0</v>
      </c>
      <c r="F374" s="70">
        <v>0</v>
      </c>
      <c r="G374" s="40">
        <f t="shared" si="15"/>
        <v>0</v>
      </c>
    </row>
    <row r="375" spans="1:7" s="6" customFormat="1" ht="15">
      <c r="A375" s="30" t="s">
        <v>964</v>
      </c>
      <c r="B375" s="21" t="s">
        <v>506</v>
      </c>
      <c r="C375" s="18" t="s">
        <v>505</v>
      </c>
      <c r="D375" s="65" t="s">
        <v>456</v>
      </c>
      <c r="E375" s="93">
        <v>0</v>
      </c>
      <c r="F375" s="70">
        <v>0</v>
      </c>
      <c r="G375" s="40">
        <f t="shared" si="15"/>
        <v>0</v>
      </c>
    </row>
    <row r="376" spans="1:7" s="6" customFormat="1" ht="15">
      <c r="A376" s="30" t="s">
        <v>965</v>
      </c>
      <c r="B376" s="21" t="s">
        <v>516</v>
      </c>
      <c r="C376" s="18" t="s">
        <v>515</v>
      </c>
      <c r="D376" s="65" t="s">
        <v>456</v>
      </c>
      <c r="E376" s="93">
        <v>0</v>
      </c>
      <c r="F376" s="70">
        <v>0</v>
      </c>
      <c r="G376" s="40">
        <f t="shared" si="15"/>
        <v>0</v>
      </c>
    </row>
    <row r="377" spans="1:7" s="9" customFormat="1" ht="15.75">
      <c r="A377" s="30" t="s">
        <v>966</v>
      </c>
      <c r="B377" s="21" t="s">
        <v>514</v>
      </c>
      <c r="C377" s="18" t="s">
        <v>513</v>
      </c>
      <c r="D377" s="65" t="s">
        <v>456</v>
      </c>
      <c r="E377" s="93">
        <v>0</v>
      </c>
      <c r="F377" s="70">
        <v>0</v>
      </c>
      <c r="G377" s="40">
        <f t="shared" si="15"/>
        <v>0</v>
      </c>
    </row>
    <row r="378" spans="1:7" s="6" customFormat="1" ht="15">
      <c r="A378" s="30" t="s">
        <v>967</v>
      </c>
      <c r="B378" s="18" t="s">
        <v>509</v>
      </c>
      <c r="C378" s="18" t="s">
        <v>510</v>
      </c>
      <c r="D378" s="65" t="s">
        <v>638</v>
      </c>
      <c r="E378" s="93">
        <v>0</v>
      </c>
      <c r="F378" s="70">
        <v>0</v>
      </c>
      <c r="G378" s="40">
        <f t="shared" si="15"/>
        <v>0</v>
      </c>
    </row>
    <row r="379" spans="1:7" s="9" customFormat="1" ht="16.5" thickBot="1">
      <c r="A379" s="29">
        <v>71005684</v>
      </c>
      <c r="B379" s="20" t="s">
        <v>112</v>
      </c>
      <c r="C379" s="20"/>
      <c r="D379" s="66" t="s">
        <v>529</v>
      </c>
      <c r="E379" s="94">
        <v>0</v>
      </c>
      <c r="F379" s="71">
        <v>0</v>
      </c>
      <c r="G379" s="42">
        <f t="shared" si="15"/>
        <v>0</v>
      </c>
    </row>
    <row r="380" spans="1:7" s="6" customFormat="1" ht="16.5" thickBot="1">
      <c r="A380" s="147" t="s">
        <v>297</v>
      </c>
      <c r="B380" s="148"/>
      <c r="C380" s="148"/>
      <c r="D380" s="149"/>
      <c r="E380" s="85">
        <v>77</v>
      </c>
      <c r="F380" s="68">
        <f>F381</f>
        <v>0</v>
      </c>
      <c r="G380" s="48">
        <f>G381</f>
        <v>77</v>
      </c>
    </row>
    <row r="381" spans="1:7" s="6" customFormat="1" ht="15.75" thickBot="1">
      <c r="A381" s="61">
        <v>70283320</v>
      </c>
      <c r="B381" s="53" t="s">
        <v>599</v>
      </c>
      <c r="C381" s="53" t="s">
        <v>600</v>
      </c>
      <c r="D381" s="77" t="s">
        <v>456</v>
      </c>
      <c r="E381" s="86">
        <v>77</v>
      </c>
      <c r="F381" s="72">
        <v>0</v>
      </c>
      <c r="G381" s="54">
        <f>SUM(E381:F381)</f>
        <v>77</v>
      </c>
    </row>
    <row r="382" spans="1:7" s="6" customFormat="1" ht="16.5" thickBot="1">
      <c r="A382" s="147" t="s">
        <v>279</v>
      </c>
      <c r="B382" s="148"/>
      <c r="C382" s="148"/>
      <c r="D382" s="149"/>
      <c r="E382" s="85">
        <v>1975</v>
      </c>
      <c r="F382" s="68">
        <f>F383+F384+F385+F386+F387+F388+F389+F390+F391+F392+F393+F394+F395+F396+F397+F398+F399+F400</f>
        <v>1278</v>
      </c>
      <c r="G382" s="48">
        <f>G383+G384+G385+G386+G387+G388+G389+G390+G391+G392+G393+G394+G395+G396+G397+G398+G399+G400</f>
        <v>3253</v>
      </c>
    </row>
    <row r="383" spans="1:7" s="6" customFormat="1" ht="15">
      <c r="A383" s="60" t="s">
        <v>970</v>
      </c>
      <c r="B383" s="45" t="s">
        <v>557</v>
      </c>
      <c r="C383" s="46" t="s">
        <v>536</v>
      </c>
      <c r="D383" s="64" t="s">
        <v>645</v>
      </c>
      <c r="E383" s="92">
        <v>0</v>
      </c>
      <c r="F383" s="69">
        <v>0</v>
      </c>
      <c r="G383" s="47">
        <f aca="true" t="shared" si="16" ref="G383:G400">SUM(E383:F383)</f>
        <v>0</v>
      </c>
    </row>
    <row r="384" spans="1:7" s="6" customFormat="1" ht="15">
      <c r="A384" s="30" t="s">
        <v>980</v>
      </c>
      <c r="B384" s="21" t="s">
        <v>548</v>
      </c>
      <c r="C384" s="18" t="s">
        <v>739</v>
      </c>
      <c r="D384" s="65" t="s">
        <v>547</v>
      </c>
      <c r="E384" s="93">
        <v>0</v>
      </c>
      <c r="F384" s="70">
        <v>91</v>
      </c>
      <c r="G384" s="40">
        <f t="shared" si="16"/>
        <v>91</v>
      </c>
    </row>
    <row r="385" spans="1:7" s="6" customFormat="1" ht="15">
      <c r="A385" s="30" t="s">
        <v>983</v>
      </c>
      <c r="B385" s="21" t="s">
        <v>560</v>
      </c>
      <c r="C385" s="18" t="s">
        <v>739</v>
      </c>
      <c r="D385" s="65" t="s">
        <v>559</v>
      </c>
      <c r="E385" s="93">
        <v>67</v>
      </c>
      <c r="F385" s="70">
        <v>44</v>
      </c>
      <c r="G385" s="40">
        <f t="shared" si="16"/>
        <v>111</v>
      </c>
    </row>
    <row r="386" spans="1:7" s="6" customFormat="1" ht="15">
      <c r="A386" s="30">
        <v>47438371</v>
      </c>
      <c r="B386" s="21" t="s">
        <v>564</v>
      </c>
      <c r="C386" s="18" t="s">
        <v>739</v>
      </c>
      <c r="D386" s="65" t="s">
        <v>563</v>
      </c>
      <c r="E386" s="93">
        <v>0</v>
      </c>
      <c r="F386" s="70">
        <v>0</v>
      </c>
      <c r="G386" s="40">
        <f t="shared" si="16"/>
        <v>0</v>
      </c>
    </row>
    <row r="387" spans="1:7" s="6" customFormat="1" ht="15">
      <c r="A387" s="30" t="s">
        <v>997</v>
      </c>
      <c r="B387" s="21" t="s">
        <v>588</v>
      </c>
      <c r="C387" s="18" t="s">
        <v>739</v>
      </c>
      <c r="D387" s="65" t="s">
        <v>587</v>
      </c>
      <c r="E387" s="93">
        <v>59</v>
      </c>
      <c r="F387" s="70">
        <v>0</v>
      </c>
      <c r="G387" s="40">
        <f t="shared" si="16"/>
        <v>59</v>
      </c>
    </row>
    <row r="388" spans="1:7" s="6" customFormat="1" ht="15">
      <c r="A388" s="30" t="s">
        <v>998</v>
      </c>
      <c r="B388" s="21" t="s">
        <v>590</v>
      </c>
      <c r="C388" s="18" t="s">
        <v>739</v>
      </c>
      <c r="D388" s="65" t="s">
        <v>589</v>
      </c>
      <c r="E388" s="93">
        <v>31</v>
      </c>
      <c r="F388" s="70">
        <v>127</v>
      </c>
      <c r="G388" s="40">
        <f t="shared" si="16"/>
        <v>158</v>
      </c>
    </row>
    <row r="389" spans="1:7" s="6" customFormat="1" ht="15">
      <c r="A389" s="30" t="s">
        <v>969</v>
      </c>
      <c r="B389" s="21" t="s">
        <v>522</v>
      </c>
      <c r="C389" s="18" t="s">
        <v>739</v>
      </c>
      <c r="D389" s="65" t="s">
        <v>521</v>
      </c>
      <c r="E389" s="93">
        <v>37</v>
      </c>
      <c r="F389" s="70">
        <v>27</v>
      </c>
      <c r="G389" s="40">
        <f t="shared" si="16"/>
        <v>64</v>
      </c>
    </row>
    <row r="390" spans="1:7" s="6" customFormat="1" ht="15">
      <c r="A390" s="30" t="s">
        <v>975</v>
      </c>
      <c r="B390" s="18" t="s">
        <v>530</v>
      </c>
      <c r="C390" s="18" t="s">
        <v>531</v>
      </c>
      <c r="D390" s="65" t="s">
        <v>468</v>
      </c>
      <c r="E390" s="93">
        <v>42</v>
      </c>
      <c r="F390" s="70">
        <v>121</v>
      </c>
      <c r="G390" s="40">
        <f t="shared" si="16"/>
        <v>163</v>
      </c>
    </row>
    <row r="391" spans="1:7" s="6" customFormat="1" ht="15">
      <c r="A391" s="30" t="s">
        <v>986</v>
      </c>
      <c r="B391" s="21" t="s">
        <v>565</v>
      </c>
      <c r="C391" s="18" t="s">
        <v>739</v>
      </c>
      <c r="D391" s="65" t="s">
        <v>485</v>
      </c>
      <c r="E391" s="93">
        <v>0</v>
      </c>
      <c r="F391" s="70">
        <v>15</v>
      </c>
      <c r="G391" s="40">
        <f t="shared" si="16"/>
        <v>15</v>
      </c>
    </row>
    <row r="392" spans="1:7" s="6" customFormat="1" ht="15">
      <c r="A392" s="30" t="s">
        <v>981</v>
      </c>
      <c r="B392" s="18" t="s">
        <v>553</v>
      </c>
      <c r="C392" s="18" t="s">
        <v>554</v>
      </c>
      <c r="D392" s="65" t="s">
        <v>479</v>
      </c>
      <c r="E392" s="93">
        <v>156</v>
      </c>
      <c r="F392" s="70">
        <v>31</v>
      </c>
      <c r="G392" s="40">
        <f t="shared" si="16"/>
        <v>187</v>
      </c>
    </row>
    <row r="393" spans="1:7" s="6" customFormat="1" ht="30">
      <c r="A393" s="30" t="s">
        <v>976</v>
      </c>
      <c r="B393" s="21" t="s">
        <v>533</v>
      </c>
      <c r="C393" s="18" t="s">
        <v>532</v>
      </c>
      <c r="D393" s="65" t="s">
        <v>471</v>
      </c>
      <c r="E393" s="93">
        <v>132</v>
      </c>
      <c r="F393" s="70">
        <v>63</v>
      </c>
      <c r="G393" s="40">
        <f t="shared" si="16"/>
        <v>195</v>
      </c>
    </row>
    <row r="394" spans="1:7" s="6" customFormat="1" ht="30">
      <c r="A394" s="30" t="s">
        <v>992</v>
      </c>
      <c r="B394" s="21" t="s">
        <v>572</v>
      </c>
      <c r="C394" s="18" t="s">
        <v>571</v>
      </c>
      <c r="D394" s="65" t="s">
        <v>456</v>
      </c>
      <c r="E394" s="93">
        <v>204</v>
      </c>
      <c r="F394" s="70">
        <v>67</v>
      </c>
      <c r="G394" s="40">
        <f t="shared" si="16"/>
        <v>271</v>
      </c>
    </row>
    <row r="395" spans="1:7" s="6" customFormat="1" ht="15">
      <c r="A395" s="30" t="s">
        <v>990</v>
      </c>
      <c r="B395" s="21" t="s">
        <v>582</v>
      </c>
      <c r="C395" s="18" t="s">
        <v>581</v>
      </c>
      <c r="D395" s="65" t="s">
        <v>456</v>
      </c>
      <c r="E395" s="93">
        <v>255</v>
      </c>
      <c r="F395" s="70">
        <v>45</v>
      </c>
      <c r="G395" s="40">
        <f t="shared" si="16"/>
        <v>300</v>
      </c>
    </row>
    <row r="396" spans="1:7" s="6" customFormat="1" ht="15">
      <c r="A396" s="30" t="s">
        <v>991</v>
      </c>
      <c r="B396" s="21" t="s">
        <v>578</v>
      </c>
      <c r="C396" s="18" t="s">
        <v>577</v>
      </c>
      <c r="D396" s="65" t="s">
        <v>456</v>
      </c>
      <c r="E396" s="93">
        <v>490</v>
      </c>
      <c r="F396" s="70">
        <v>95</v>
      </c>
      <c r="G396" s="40">
        <f t="shared" si="16"/>
        <v>585</v>
      </c>
    </row>
    <row r="397" spans="1:7" s="6" customFormat="1" ht="15">
      <c r="A397" s="30" t="s">
        <v>995</v>
      </c>
      <c r="B397" s="21" t="s">
        <v>576</v>
      </c>
      <c r="C397" s="18" t="s">
        <v>575</v>
      </c>
      <c r="D397" s="65" t="s">
        <v>456</v>
      </c>
      <c r="E397" s="93">
        <v>63</v>
      </c>
      <c r="F397" s="70">
        <v>331</v>
      </c>
      <c r="G397" s="40">
        <f t="shared" si="16"/>
        <v>394</v>
      </c>
    </row>
    <row r="398" spans="1:7" s="9" customFormat="1" ht="30.75">
      <c r="A398" s="30" t="s">
        <v>996</v>
      </c>
      <c r="B398" s="18" t="s">
        <v>579</v>
      </c>
      <c r="C398" s="18" t="s">
        <v>580</v>
      </c>
      <c r="D398" s="65" t="s">
        <v>456</v>
      </c>
      <c r="E398" s="93">
        <v>71</v>
      </c>
      <c r="F398" s="70">
        <v>61</v>
      </c>
      <c r="G398" s="40">
        <f t="shared" si="16"/>
        <v>132</v>
      </c>
    </row>
    <row r="399" spans="1:7" s="6" customFormat="1" ht="15">
      <c r="A399" s="30" t="s">
        <v>994</v>
      </c>
      <c r="B399" s="21" t="s">
        <v>586</v>
      </c>
      <c r="C399" s="18" t="s">
        <v>585</v>
      </c>
      <c r="D399" s="65" t="s">
        <v>456</v>
      </c>
      <c r="E399" s="93">
        <v>107</v>
      </c>
      <c r="F399" s="70">
        <v>113</v>
      </c>
      <c r="G399" s="40">
        <f t="shared" si="16"/>
        <v>220</v>
      </c>
    </row>
    <row r="400" spans="1:7" s="6" customFormat="1" ht="15.75" thickBot="1">
      <c r="A400" s="29" t="s">
        <v>993</v>
      </c>
      <c r="B400" s="26" t="s">
        <v>584</v>
      </c>
      <c r="C400" s="20" t="s">
        <v>583</v>
      </c>
      <c r="D400" s="66" t="s">
        <v>456</v>
      </c>
      <c r="E400" s="94">
        <v>261</v>
      </c>
      <c r="F400" s="71">
        <v>47</v>
      </c>
      <c r="G400" s="42">
        <f t="shared" si="16"/>
        <v>308</v>
      </c>
    </row>
    <row r="401" spans="1:7" s="6" customFormat="1" ht="16.5" thickBot="1">
      <c r="A401" s="147" t="s">
        <v>303</v>
      </c>
      <c r="B401" s="148"/>
      <c r="C401" s="148"/>
      <c r="D401" s="149"/>
      <c r="E401" s="85">
        <v>208</v>
      </c>
      <c r="F401" s="68">
        <f>F402+F403+F404+F405+F406+F407+F408+F409+F410+F411+F412+F413+F414+F415+F416+F417+F418</f>
        <v>470</v>
      </c>
      <c r="G401" s="48">
        <f>G402+G403+G404+G405+G406+G407+G408+G409+G410+G411+G412+G413+G414+G415+G416+G417+G418</f>
        <v>678</v>
      </c>
    </row>
    <row r="402" spans="1:7" s="6" customFormat="1" ht="15">
      <c r="A402" s="60" t="s">
        <v>968</v>
      </c>
      <c r="B402" s="46" t="s">
        <v>519</v>
      </c>
      <c r="C402" s="46" t="s">
        <v>739</v>
      </c>
      <c r="D402" s="64" t="s">
        <v>520</v>
      </c>
      <c r="E402" s="92">
        <v>0</v>
      </c>
      <c r="F402" s="69">
        <v>3</v>
      </c>
      <c r="G402" s="47">
        <f aca="true" t="shared" si="17" ref="G402:G418">SUM(E402:F402)</f>
        <v>3</v>
      </c>
    </row>
    <row r="403" spans="1:7" s="6" customFormat="1" ht="30">
      <c r="A403" s="30" t="s">
        <v>971</v>
      </c>
      <c r="B403" s="21" t="s">
        <v>524</v>
      </c>
      <c r="C403" s="18" t="s">
        <v>739</v>
      </c>
      <c r="D403" s="65" t="s">
        <v>523</v>
      </c>
      <c r="E403" s="93">
        <v>0</v>
      </c>
      <c r="F403" s="70">
        <v>35</v>
      </c>
      <c r="G403" s="40">
        <f t="shared" si="17"/>
        <v>35</v>
      </c>
    </row>
    <row r="404" spans="1:7" s="6" customFormat="1" ht="15">
      <c r="A404" s="30" t="s">
        <v>972</v>
      </c>
      <c r="B404" s="21" t="s">
        <v>546</v>
      </c>
      <c r="C404" s="18" t="s">
        <v>544</v>
      </c>
      <c r="D404" s="65" t="s">
        <v>646</v>
      </c>
      <c r="E404" s="93">
        <v>0</v>
      </c>
      <c r="F404" s="70">
        <v>0</v>
      </c>
      <c r="G404" s="40">
        <f t="shared" si="17"/>
        <v>0</v>
      </c>
    </row>
    <row r="405" spans="1:7" s="6" customFormat="1" ht="15">
      <c r="A405" s="30" t="s">
        <v>973</v>
      </c>
      <c r="B405" s="21" t="s">
        <v>526</v>
      </c>
      <c r="C405" s="18" t="s">
        <v>739</v>
      </c>
      <c r="D405" s="65" t="s">
        <v>525</v>
      </c>
      <c r="E405" s="93">
        <v>49</v>
      </c>
      <c r="F405" s="70">
        <v>0</v>
      </c>
      <c r="G405" s="40">
        <f t="shared" si="17"/>
        <v>49</v>
      </c>
    </row>
    <row r="406" spans="1:7" s="6" customFormat="1" ht="30">
      <c r="A406" s="30" t="s">
        <v>974</v>
      </c>
      <c r="B406" s="21" t="s">
        <v>528</v>
      </c>
      <c r="C406" s="18" t="s">
        <v>527</v>
      </c>
      <c r="D406" s="65" t="s">
        <v>647</v>
      </c>
      <c r="E406" s="93">
        <v>65</v>
      </c>
      <c r="F406" s="70">
        <v>4</v>
      </c>
      <c r="G406" s="40">
        <f t="shared" si="17"/>
        <v>69</v>
      </c>
    </row>
    <row r="407" spans="1:7" s="6" customFormat="1" ht="30">
      <c r="A407" s="30" t="s">
        <v>977</v>
      </c>
      <c r="B407" s="21" t="s">
        <v>535</v>
      </c>
      <c r="C407" s="18" t="s">
        <v>739</v>
      </c>
      <c r="D407" s="65" t="s">
        <v>534</v>
      </c>
      <c r="E407" s="93">
        <v>28</v>
      </c>
      <c r="F407" s="70">
        <v>0</v>
      </c>
      <c r="G407" s="40">
        <f t="shared" si="17"/>
        <v>28</v>
      </c>
    </row>
    <row r="408" spans="1:7" s="6" customFormat="1" ht="15">
      <c r="A408" s="30">
        <v>75007223</v>
      </c>
      <c r="B408" s="21" t="s">
        <v>538</v>
      </c>
      <c r="C408" s="18" t="s">
        <v>739</v>
      </c>
      <c r="D408" s="65" t="s">
        <v>537</v>
      </c>
      <c r="E408" s="93">
        <v>65</v>
      </c>
      <c r="F408" s="70">
        <v>19</v>
      </c>
      <c r="G408" s="40">
        <f t="shared" si="17"/>
        <v>84</v>
      </c>
    </row>
    <row r="409" spans="1:7" s="6" customFormat="1" ht="30">
      <c r="A409" s="30" t="s">
        <v>978</v>
      </c>
      <c r="B409" s="21" t="s">
        <v>541</v>
      </c>
      <c r="C409" s="18" t="s">
        <v>739</v>
      </c>
      <c r="D409" s="65" t="s">
        <v>540</v>
      </c>
      <c r="E409" s="93">
        <v>0</v>
      </c>
      <c r="F409" s="70">
        <v>39</v>
      </c>
      <c r="G409" s="40">
        <f t="shared" si="17"/>
        <v>39</v>
      </c>
    </row>
    <row r="410" spans="1:7" s="6" customFormat="1" ht="30">
      <c r="A410" s="30" t="s">
        <v>979</v>
      </c>
      <c r="B410" s="21" t="s">
        <v>543</v>
      </c>
      <c r="C410" s="18" t="s">
        <v>739</v>
      </c>
      <c r="D410" s="65" t="s">
        <v>542</v>
      </c>
      <c r="E410" s="93">
        <v>0</v>
      </c>
      <c r="F410" s="70">
        <v>0</v>
      </c>
      <c r="G410" s="40">
        <f t="shared" si="17"/>
        <v>0</v>
      </c>
    </row>
    <row r="411" spans="1:7" s="6" customFormat="1" ht="30">
      <c r="A411" s="30" t="s">
        <v>982</v>
      </c>
      <c r="B411" s="21" t="s">
        <v>558</v>
      </c>
      <c r="C411" s="18" t="s">
        <v>555</v>
      </c>
      <c r="D411" s="65" t="s">
        <v>556</v>
      </c>
      <c r="E411" s="93">
        <v>0</v>
      </c>
      <c r="F411" s="70">
        <v>73</v>
      </c>
      <c r="G411" s="40">
        <f t="shared" si="17"/>
        <v>73</v>
      </c>
    </row>
    <row r="412" spans="1:7" s="6" customFormat="1" ht="30">
      <c r="A412" s="30" t="s">
        <v>984</v>
      </c>
      <c r="B412" s="21" t="s">
        <v>552</v>
      </c>
      <c r="C412" s="18" t="s">
        <v>551</v>
      </c>
      <c r="D412" s="65" t="s">
        <v>641</v>
      </c>
      <c r="E412" s="93">
        <v>0</v>
      </c>
      <c r="F412" s="70">
        <v>0</v>
      </c>
      <c r="G412" s="40">
        <f t="shared" si="17"/>
        <v>0</v>
      </c>
    </row>
    <row r="413" spans="1:7" s="6" customFormat="1" ht="15">
      <c r="A413" s="30">
        <v>71005072</v>
      </c>
      <c r="B413" s="21" t="s">
        <v>550</v>
      </c>
      <c r="C413" s="18" t="s">
        <v>549</v>
      </c>
      <c r="D413" s="65" t="s">
        <v>626</v>
      </c>
      <c r="E413" s="93">
        <v>0</v>
      </c>
      <c r="F413" s="70">
        <v>123</v>
      </c>
      <c r="G413" s="40">
        <f t="shared" si="17"/>
        <v>123</v>
      </c>
    </row>
    <row r="414" spans="1:7" s="6" customFormat="1" ht="30">
      <c r="A414" s="30" t="s">
        <v>985</v>
      </c>
      <c r="B414" s="21" t="s">
        <v>562</v>
      </c>
      <c r="C414" s="18" t="s">
        <v>739</v>
      </c>
      <c r="D414" s="65" t="s">
        <v>561</v>
      </c>
      <c r="E414" s="93">
        <v>0</v>
      </c>
      <c r="F414" s="70">
        <v>77</v>
      </c>
      <c r="G414" s="40">
        <f t="shared" si="17"/>
        <v>77</v>
      </c>
    </row>
    <row r="415" spans="1:7" s="6" customFormat="1" ht="30">
      <c r="A415" s="30" t="s">
        <v>987</v>
      </c>
      <c r="B415" s="21" t="s">
        <v>568</v>
      </c>
      <c r="C415" s="18" t="s">
        <v>566</v>
      </c>
      <c r="D415" s="65" t="s">
        <v>567</v>
      </c>
      <c r="E415" s="93">
        <v>0</v>
      </c>
      <c r="F415" s="70">
        <v>43</v>
      </c>
      <c r="G415" s="40">
        <f t="shared" si="17"/>
        <v>43</v>
      </c>
    </row>
    <row r="416" spans="1:7" s="9" customFormat="1" ht="15.75">
      <c r="A416" s="30" t="s">
        <v>988</v>
      </c>
      <c r="B416" s="21" t="s">
        <v>570</v>
      </c>
      <c r="C416" s="18" t="s">
        <v>739</v>
      </c>
      <c r="D416" s="65" t="s">
        <v>569</v>
      </c>
      <c r="E416" s="93">
        <v>0</v>
      </c>
      <c r="F416" s="70">
        <v>0</v>
      </c>
      <c r="G416" s="40">
        <f t="shared" si="17"/>
        <v>0</v>
      </c>
    </row>
    <row r="417" spans="1:7" s="6" customFormat="1" ht="30">
      <c r="A417" s="30" t="s">
        <v>989</v>
      </c>
      <c r="B417" s="21" t="s">
        <v>574</v>
      </c>
      <c r="C417" s="18" t="s">
        <v>573</v>
      </c>
      <c r="D417" s="65" t="s">
        <v>648</v>
      </c>
      <c r="E417" s="93">
        <v>0</v>
      </c>
      <c r="F417" s="70">
        <v>37</v>
      </c>
      <c r="G417" s="40">
        <f t="shared" si="17"/>
        <v>37</v>
      </c>
    </row>
    <row r="418" spans="1:7" s="9" customFormat="1" ht="16.5" thickBot="1">
      <c r="A418" s="29" t="s">
        <v>999</v>
      </c>
      <c r="B418" s="20" t="s">
        <v>591</v>
      </c>
      <c r="C418" s="20" t="s">
        <v>592</v>
      </c>
      <c r="D418" s="66" t="s">
        <v>638</v>
      </c>
      <c r="E418" s="94">
        <v>1</v>
      </c>
      <c r="F418" s="71">
        <v>17</v>
      </c>
      <c r="G418" s="42">
        <f t="shared" si="17"/>
        <v>18</v>
      </c>
    </row>
    <row r="419" spans="1:7" s="6" customFormat="1" ht="16.5" thickBot="1">
      <c r="A419" s="147" t="s">
        <v>285</v>
      </c>
      <c r="B419" s="144"/>
      <c r="C419" s="144"/>
      <c r="D419" s="155"/>
      <c r="E419" s="85">
        <v>329</v>
      </c>
      <c r="F419" s="68">
        <f>F420</f>
        <v>0</v>
      </c>
      <c r="G419" s="48">
        <f>G420</f>
        <v>329</v>
      </c>
    </row>
    <row r="420" spans="1:7" s="6" customFormat="1" ht="15.75" thickBot="1">
      <c r="A420" s="101">
        <v>70871761</v>
      </c>
      <c r="B420" s="102" t="s">
        <v>352</v>
      </c>
      <c r="C420" s="102" t="s">
        <v>353</v>
      </c>
      <c r="D420" s="103" t="s">
        <v>456</v>
      </c>
      <c r="E420" s="104">
        <v>329</v>
      </c>
      <c r="F420" s="105">
        <v>0</v>
      </c>
      <c r="G420" s="106">
        <f>SUM(E420:F420)</f>
        <v>329</v>
      </c>
    </row>
    <row r="421" spans="1:7" s="6" customFormat="1" ht="16.5" thickBot="1">
      <c r="A421" s="147" t="s">
        <v>283</v>
      </c>
      <c r="B421" s="148"/>
      <c r="C421" s="148"/>
      <c r="D421" s="149"/>
      <c r="E421" s="85">
        <v>0</v>
      </c>
      <c r="F421" s="68">
        <f>F422+F423+F424</f>
        <v>0</v>
      </c>
      <c r="G421" s="48">
        <f>G422+G423+G424</f>
        <v>0</v>
      </c>
    </row>
    <row r="422" spans="1:7" s="9" customFormat="1" ht="15.75">
      <c r="A422" s="60" t="s">
        <v>1000</v>
      </c>
      <c r="B422" s="45" t="s">
        <v>594</v>
      </c>
      <c r="C422" s="46" t="s">
        <v>593</v>
      </c>
      <c r="D422" s="64" t="s">
        <v>468</v>
      </c>
      <c r="E422" s="92">
        <v>0</v>
      </c>
      <c r="F422" s="69">
        <v>0</v>
      </c>
      <c r="G422" s="47">
        <f>SUM(E422:F422)</f>
        <v>0</v>
      </c>
    </row>
    <row r="423" spans="1:7" s="10" customFormat="1" ht="16.5" customHeight="1">
      <c r="A423" s="30" t="s">
        <v>1002</v>
      </c>
      <c r="B423" s="18" t="s">
        <v>597</v>
      </c>
      <c r="C423" s="18" t="s">
        <v>598</v>
      </c>
      <c r="D423" s="65" t="s">
        <v>456</v>
      </c>
      <c r="E423" s="93">
        <v>0</v>
      </c>
      <c r="F423" s="70">
        <v>0</v>
      </c>
      <c r="G423" s="40">
        <f>SUM(E423:F423)</f>
        <v>0</v>
      </c>
    </row>
    <row r="424" spans="1:7" s="9" customFormat="1" ht="31.5" thickBot="1">
      <c r="A424" s="29" t="s">
        <v>1001</v>
      </c>
      <c r="B424" s="20" t="s">
        <v>595</v>
      </c>
      <c r="C424" s="20" t="s">
        <v>596</v>
      </c>
      <c r="D424" s="66" t="s">
        <v>456</v>
      </c>
      <c r="E424" s="94">
        <v>0</v>
      </c>
      <c r="F424" s="71">
        <v>0</v>
      </c>
      <c r="G424" s="42">
        <f>SUM(E424:F424)</f>
        <v>0</v>
      </c>
    </row>
    <row r="425" spans="1:8" s="6" customFormat="1" ht="16.5" thickBot="1">
      <c r="A425" s="151" t="s">
        <v>280</v>
      </c>
      <c r="B425" s="148"/>
      <c r="C425" s="148"/>
      <c r="D425" s="149"/>
      <c r="E425" s="73">
        <f>E421+E419+E401+E382+E380+E351</f>
        <v>2655</v>
      </c>
      <c r="F425" s="73">
        <f>F421+F419+F401+F382+F380+F351</f>
        <v>1836</v>
      </c>
      <c r="G425" s="43">
        <f>G421+G419+G401+G382+G380+G351</f>
        <v>4491</v>
      </c>
      <c r="H425" s="97"/>
    </row>
    <row r="426" spans="1:7" s="6" customFormat="1" ht="16.5" thickBot="1">
      <c r="A426" s="142" t="s">
        <v>298</v>
      </c>
      <c r="B426" s="143"/>
      <c r="C426" s="143"/>
      <c r="D426" s="143"/>
      <c r="E426" s="143"/>
      <c r="F426" s="144"/>
      <c r="G426" s="145"/>
    </row>
    <row r="427" spans="1:7" s="6" customFormat="1" ht="16.5" thickBot="1">
      <c r="A427" s="150" t="s">
        <v>278</v>
      </c>
      <c r="B427" s="148"/>
      <c r="C427" s="148"/>
      <c r="D427" s="149"/>
      <c r="E427" s="85">
        <v>179</v>
      </c>
      <c r="F427" s="68">
        <f>F428+F429+F430+F431+F432+F433+F434+F435+F436+F437+F438+F439</f>
        <v>0</v>
      </c>
      <c r="G427" s="48">
        <f>G428+G429+G430+G431+G432+G433+G434+G435+G436+G437+G438+G439</f>
        <v>179</v>
      </c>
    </row>
    <row r="428" spans="1:7" s="6" customFormat="1" ht="15">
      <c r="A428" s="49">
        <v>75032694</v>
      </c>
      <c r="B428" s="45" t="s">
        <v>376</v>
      </c>
      <c r="C428" s="45" t="s">
        <v>377</v>
      </c>
      <c r="D428" s="74" t="s">
        <v>649</v>
      </c>
      <c r="E428" s="92">
        <v>0</v>
      </c>
      <c r="F428" s="69">
        <v>0</v>
      </c>
      <c r="G428" s="47">
        <f aca="true" t="shared" si="18" ref="G428:G439">SUM(E428:F428)</f>
        <v>0</v>
      </c>
    </row>
    <row r="429" spans="1:7" s="6" customFormat="1" ht="15">
      <c r="A429" s="22">
        <v>70998841</v>
      </c>
      <c r="B429" s="21" t="s">
        <v>383</v>
      </c>
      <c r="C429" s="21" t="s">
        <v>384</v>
      </c>
      <c r="D429" s="75" t="s">
        <v>650</v>
      </c>
      <c r="E429" s="93">
        <v>0</v>
      </c>
      <c r="F429" s="70">
        <v>0</v>
      </c>
      <c r="G429" s="40">
        <f t="shared" si="18"/>
        <v>0</v>
      </c>
    </row>
    <row r="430" spans="1:7" s="6" customFormat="1" ht="15">
      <c r="A430" s="22">
        <v>75022257</v>
      </c>
      <c r="B430" s="21" t="s">
        <v>385</v>
      </c>
      <c r="C430" s="21" t="s">
        <v>386</v>
      </c>
      <c r="D430" s="75" t="s">
        <v>651</v>
      </c>
      <c r="E430" s="93">
        <v>0</v>
      </c>
      <c r="F430" s="70">
        <v>0</v>
      </c>
      <c r="G430" s="40">
        <f t="shared" si="18"/>
        <v>0</v>
      </c>
    </row>
    <row r="431" spans="1:7" s="6" customFormat="1" ht="15">
      <c r="A431" s="22">
        <v>70992053</v>
      </c>
      <c r="B431" s="21" t="s">
        <v>387</v>
      </c>
      <c r="C431" s="21" t="s">
        <v>388</v>
      </c>
      <c r="D431" s="75" t="s">
        <v>389</v>
      </c>
      <c r="E431" s="93">
        <v>0</v>
      </c>
      <c r="F431" s="70">
        <v>0</v>
      </c>
      <c r="G431" s="40">
        <f t="shared" si="18"/>
        <v>0</v>
      </c>
    </row>
    <row r="432" spans="1:7" s="6" customFormat="1" ht="15">
      <c r="A432" s="22">
        <v>75023849</v>
      </c>
      <c r="B432" s="21" t="s">
        <v>390</v>
      </c>
      <c r="C432" s="21"/>
      <c r="D432" s="75" t="s">
        <v>391</v>
      </c>
      <c r="E432" s="93">
        <v>0</v>
      </c>
      <c r="F432" s="70">
        <v>0</v>
      </c>
      <c r="G432" s="40">
        <f t="shared" si="18"/>
        <v>0</v>
      </c>
    </row>
    <row r="433" spans="1:7" s="6" customFormat="1" ht="15">
      <c r="A433" s="22">
        <v>70990611</v>
      </c>
      <c r="B433" s="21" t="s">
        <v>392</v>
      </c>
      <c r="C433" s="21" t="s">
        <v>393</v>
      </c>
      <c r="D433" s="75" t="s">
        <v>652</v>
      </c>
      <c r="E433" s="93">
        <v>0</v>
      </c>
      <c r="F433" s="70">
        <v>0</v>
      </c>
      <c r="G433" s="40">
        <f t="shared" si="18"/>
        <v>0</v>
      </c>
    </row>
    <row r="434" spans="1:7" s="6" customFormat="1" ht="24" customHeight="1">
      <c r="A434" s="22">
        <v>71002626</v>
      </c>
      <c r="B434" s="21" t="s">
        <v>394</v>
      </c>
      <c r="C434" s="21"/>
      <c r="D434" s="75" t="s">
        <v>395</v>
      </c>
      <c r="E434" s="93">
        <v>0</v>
      </c>
      <c r="F434" s="70">
        <v>0</v>
      </c>
      <c r="G434" s="40">
        <f t="shared" si="18"/>
        <v>0</v>
      </c>
    </row>
    <row r="435" spans="1:7" s="6" customFormat="1" ht="30">
      <c r="A435" s="22">
        <v>75021439</v>
      </c>
      <c r="B435" s="21" t="s">
        <v>398</v>
      </c>
      <c r="C435" s="21" t="s">
        <v>399</v>
      </c>
      <c r="D435" s="75" t="s">
        <v>400</v>
      </c>
      <c r="E435" s="93">
        <v>51</v>
      </c>
      <c r="F435" s="70">
        <v>0</v>
      </c>
      <c r="G435" s="40">
        <f t="shared" si="18"/>
        <v>51</v>
      </c>
    </row>
    <row r="436" spans="1:7" s="6" customFormat="1" ht="15">
      <c r="A436" s="22">
        <v>75021447</v>
      </c>
      <c r="B436" s="21" t="s">
        <v>401</v>
      </c>
      <c r="C436" s="21" t="s">
        <v>402</v>
      </c>
      <c r="D436" s="75" t="s">
        <v>400</v>
      </c>
      <c r="E436" s="93">
        <v>39</v>
      </c>
      <c r="F436" s="70">
        <v>0</v>
      </c>
      <c r="G436" s="40">
        <f t="shared" si="18"/>
        <v>39</v>
      </c>
    </row>
    <row r="437" spans="1:7" s="9" customFormat="1" ht="15.75">
      <c r="A437" s="22">
        <v>70993114</v>
      </c>
      <c r="B437" s="21" t="s">
        <v>397</v>
      </c>
      <c r="C437" s="18" t="s">
        <v>736</v>
      </c>
      <c r="D437" s="75" t="s">
        <v>373</v>
      </c>
      <c r="E437" s="93">
        <v>89</v>
      </c>
      <c r="F437" s="70">
        <v>0</v>
      </c>
      <c r="G437" s="40">
        <f t="shared" si="18"/>
        <v>89</v>
      </c>
    </row>
    <row r="438" spans="1:7" s="6" customFormat="1" ht="30">
      <c r="A438" s="22">
        <v>70990271</v>
      </c>
      <c r="B438" s="21" t="s">
        <v>403</v>
      </c>
      <c r="C438" s="21" t="s">
        <v>404</v>
      </c>
      <c r="D438" s="75" t="s">
        <v>651</v>
      </c>
      <c r="E438" s="93">
        <v>0</v>
      </c>
      <c r="F438" s="70">
        <v>0</v>
      </c>
      <c r="G438" s="40">
        <f t="shared" si="18"/>
        <v>0</v>
      </c>
    </row>
    <row r="439" spans="1:7" s="6" customFormat="1" ht="15.75" thickBot="1">
      <c r="A439" s="24">
        <v>71011820</v>
      </c>
      <c r="B439" s="26" t="s">
        <v>405</v>
      </c>
      <c r="C439" s="26"/>
      <c r="D439" s="76" t="s">
        <v>406</v>
      </c>
      <c r="E439" s="94">
        <v>0</v>
      </c>
      <c r="F439" s="71">
        <v>0</v>
      </c>
      <c r="G439" s="42">
        <f t="shared" si="18"/>
        <v>0</v>
      </c>
    </row>
    <row r="440" spans="1:7" s="6" customFormat="1" ht="16.5" thickBot="1">
      <c r="A440" s="147" t="s">
        <v>279</v>
      </c>
      <c r="B440" s="148"/>
      <c r="C440" s="148"/>
      <c r="D440" s="149"/>
      <c r="E440" s="85">
        <v>1248</v>
      </c>
      <c r="F440" s="68">
        <f>F441+F442+F443+F444+F445+F446+F447+F448+F449</f>
        <v>188</v>
      </c>
      <c r="G440" s="48">
        <f>G441+G442+G443+G444+G445+G446+G447+G448+G449</f>
        <v>1436</v>
      </c>
    </row>
    <row r="441" spans="1:7" s="6" customFormat="1" ht="15">
      <c r="A441" s="49">
        <v>43380662</v>
      </c>
      <c r="B441" s="45" t="s">
        <v>420</v>
      </c>
      <c r="C441" s="45" t="s">
        <v>381</v>
      </c>
      <c r="D441" s="74" t="s">
        <v>419</v>
      </c>
      <c r="E441" s="92">
        <v>65</v>
      </c>
      <c r="F441" s="69">
        <v>0</v>
      </c>
      <c r="G441" s="47">
        <f aca="true" t="shared" si="19" ref="G441:G449">SUM(E441:F441)</f>
        <v>65</v>
      </c>
    </row>
    <row r="442" spans="1:7" s="6" customFormat="1" ht="15">
      <c r="A442" s="22">
        <v>70877068</v>
      </c>
      <c r="B442" s="21" t="s">
        <v>436</v>
      </c>
      <c r="C442" s="21"/>
      <c r="D442" s="75" t="s">
        <v>435</v>
      </c>
      <c r="E442" s="93">
        <v>64</v>
      </c>
      <c r="F442" s="70">
        <v>107</v>
      </c>
      <c r="G442" s="40">
        <f t="shared" si="19"/>
        <v>171</v>
      </c>
    </row>
    <row r="443" spans="1:7" s="6" customFormat="1" ht="15">
      <c r="A443" s="22">
        <v>70281793</v>
      </c>
      <c r="B443" s="21" t="s">
        <v>444</v>
      </c>
      <c r="C443" s="21"/>
      <c r="D443" s="75" t="s">
        <v>443</v>
      </c>
      <c r="E443" s="93">
        <v>16</v>
      </c>
      <c r="F443" s="70">
        <v>0</v>
      </c>
      <c r="G443" s="40">
        <f t="shared" si="19"/>
        <v>16</v>
      </c>
    </row>
    <row r="444" spans="1:7" s="6" customFormat="1" ht="30">
      <c r="A444" s="22">
        <v>70877441</v>
      </c>
      <c r="B444" s="21" t="s">
        <v>412</v>
      </c>
      <c r="C444" s="21" t="s">
        <v>410</v>
      </c>
      <c r="D444" s="75" t="s">
        <v>411</v>
      </c>
      <c r="E444" s="93">
        <v>24</v>
      </c>
      <c r="F444" s="70">
        <v>0</v>
      </c>
      <c r="G444" s="40">
        <f t="shared" si="19"/>
        <v>24</v>
      </c>
    </row>
    <row r="445" spans="1:7" s="6" customFormat="1" ht="15">
      <c r="A445" s="22">
        <v>48895288</v>
      </c>
      <c r="B445" s="21" t="s">
        <v>427</v>
      </c>
      <c r="C445" s="21" t="s">
        <v>428</v>
      </c>
      <c r="D445" s="75" t="s">
        <v>389</v>
      </c>
      <c r="E445" s="93">
        <v>121</v>
      </c>
      <c r="F445" s="70">
        <v>0</v>
      </c>
      <c r="G445" s="40">
        <f t="shared" si="19"/>
        <v>121</v>
      </c>
    </row>
    <row r="446" spans="1:7" s="6" customFormat="1" ht="15">
      <c r="A446" s="22">
        <v>70436533</v>
      </c>
      <c r="B446" s="21" t="s">
        <v>451</v>
      </c>
      <c r="C446" s="21" t="s">
        <v>452</v>
      </c>
      <c r="D446" s="75" t="s">
        <v>400</v>
      </c>
      <c r="E446" s="93">
        <v>388</v>
      </c>
      <c r="F446" s="70">
        <v>81</v>
      </c>
      <c r="G446" s="40">
        <f t="shared" si="19"/>
        <v>469</v>
      </c>
    </row>
    <row r="447" spans="1:7" s="9" customFormat="1" ht="15.75">
      <c r="A447" s="22">
        <v>70282226</v>
      </c>
      <c r="B447" s="21" t="s">
        <v>448</v>
      </c>
      <c r="C447" s="21" t="s">
        <v>447</v>
      </c>
      <c r="D447" s="75" t="s">
        <v>373</v>
      </c>
      <c r="E447" s="93">
        <v>129</v>
      </c>
      <c r="F447" s="70">
        <v>0</v>
      </c>
      <c r="G447" s="40">
        <f t="shared" si="19"/>
        <v>129</v>
      </c>
    </row>
    <row r="448" spans="1:7" s="6" customFormat="1" ht="15">
      <c r="A448" s="22">
        <v>70282234</v>
      </c>
      <c r="B448" s="21" t="s">
        <v>450</v>
      </c>
      <c r="C448" s="21" t="s">
        <v>449</v>
      </c>
      <c r="D448" s="75" t="s">
        <v>373</v>
      </c>
      <c r="E448" s="93">
        <v>285</v>
      </c>
      <c r="F448" s="70">
        <v>0</v>
      </c>
      <c r="G448" s="40">
        <f t="shared" si="19"/>
        <v>285</v>
      </c>
    </row>
    <row r="449" spans="1:7" s="9" customFormat="1" ht="16.5" thickBot="1">
      <c r="A449" s="24">
        <v>70993092</v>
      </c>
      <c r="B449" s="26" t="s">
        <v>442</v>
      </c>
      <c r="C449" s="26" t="s">
        <v>441</v>
      </c>
      <c r="D449" s="76" t="s">
        <v>373</v>
      </c>
      <c r="E449" s="94">
        <v>156</v>
      </c>
      <c r="F449" s="71">
        <v>0</v>
      </c>
      <c r="G449" s="42">
        <f t="shared" si="19"/>
        <v>156</v>
      </c>
    </row>
    <row r="450" spans="1:7" s="6" customFormat="1" ht="16.5" thickBot="1">
      <c r="A450" s="147" t="s">
        <v>287</v>
      </c>
      <c r="B450" s="148"/>
      <c r="C450" s="148"/>
      <c r="D450" s="149"/>
      <c r="E450" s="85">
        <v>522</v>
      </c>
      <c r="F450" s="68">
        <f>F451</f>
        <v>4</v>
      </c>
      <c r="G450" s="48">
        <f>G451</f>
        <v>526</v>
      </c>
    </row>
    <row r="451" spans="1:7" s="6" customFormat="1" ht="18" customHeight="1" thickBot="1">
      <c r="A451" s="56">
        <v>70831394</v>
      </c>
      <c r="B451" s="57" t="s">
        <v>409</v>
      </c>
      <c r="C451" s="57" t="s">
        <v>408</v>
      </c>
      <c r="D451" s="67" t="s">
        <v>400</v>
      </c>
      <c r="E451" s="86">
        <v>522</v>
      </c>
      <c r="F451" s="72">
        <v>4</v>
      </c>
      <c r="G451" s="54">
        <f>SUM(E451:F451)</f>
        <v>526</v>
      </c>
    </row>
    <row r="452" spans="1:7" s="6" customFormat="1" ht="16.5" thickBot="1">
      <c r="A452" s="147" t="s">
        <v>303</v>
      </c>
      <c r="B452" s="148"/>
      <c r="C452" s="148"/>
      <c r="D452" s="149"/>
      <c r="E452" s="85">
        <v>289</v>
      </c>
      <c r="F452" s="68">
        <f>F453+F454+F455+F456+F457+F458+F459+F460+F461+F462+F463+F464</f>
        <v>0</v>
      </c>
      <c r="G452" s="48">
        <f>G453+G454+G455+G456+G457+G458+G459+G460+G461+G462+G463+G464</f>
        <v>289</v>
      </c>
    </row>
    <row r="453" spans="1:7" s="6" customFormat="1" ht="30">
      <c r="A453" s="49">
        <v>75023806</v>
      </c>
      <c r="B453" s="45" t="s">
        <v>413</v>
      </c>
      <c r="C453" s="45" t="s">
        <v>414</v>
      </c>
      <c r="D453" s="74" t="s">
        <v>653</v>
      </c>
      <c r="E453" s="92">
        <v>67</v>
      </c>
      <c r="F453" s="69">
        <v>0</v>
      </c>
      <c r="G453" s="47">
        <f aca="true" t="shared" si="20" ref="G453:G464">SUM(E453:F453)</f>
        <v>67</v>
      </c>
    </row>
    <row r="454" spans="1:7" s="6" customFormat="1" ht="15">
      <c r="A454" s="22">
        <v>75022915</v>
      </c>
      <c r="B454" s="18" t="s">
        <v>416</v>
      </c>
      <c r="C454" s="21" t="s">
        <v>415</v>
      </c>
      <c r="D454" s="75" t="s">
        <v>654</v>
      </c>
      <c r="E454" s="93">
        <v>32</v>
      </c>
      <c r="F454" s="70">
        <v>0</v>
      </c>
      <c r="G454" s="40">
        <f t="shared" si="20"/>
        <v>32</v>
      </c>
    </row>
    <row r="455" spans="1:7" s="6" customFormat="1" ht="30">
      <c r="A455" s="22">
        <v>71005064</v>
      </c>
      <c r="B455" s="21" t="s">
        <v>417</v>
      </c>
      <c r="C455" s="21"/>
      <c r="D455" s="75" t="s">
        <v>418</v>
      </c>
      <c r="E455" s="93">
        <v>0</v>
      </c>
      <c r="F455" s="70">
        <v>0</v>
      </c>
      <c r="G455" s="40">
        <f t="shared" si="20"/>
        <v>0</v>
      </c>
    </row>
    <row r="456" spans="1:7" s="6" customFormat="1" ht="15">
      <c r="A456" s="22">
        <v>75021986</v>
      </c>
      <c r="B456" s="21" t="s">
        <v>422</v>
      </c>
      <c r="C456" s="21"/>
      <c r="D456" s="75" t="s">
        <v>421</v>
      </c>
      <c r="E456" s="93">
        <v>0</v>
      </c>
      <c r="F456" s="70">
        <v>0</v>
      </c>
      <c r="G456" s="40">
        <f t="shared" si="20"/>
        <v>0</v>
      </c>
    </row>
    <row r="457" spans="1:7" s="6" customFormat="1" ht="15">
      <c r="A457" s="22">
        <v>75022265</v>
      </c>
      <c r="B457" s="21" t="s">
        <v>423</v>
      </c>
      <c r="C457" s="21" t="s">
        <v>424</v>
      </c>
      <c r="D457" s="75" t="s">
        <v>651</v>
      </c>
      <c r="E457" s="93">
        <v>153</v>
      </c>
      <c r="F457" s="70">
        <v>0</v>
      </c>
      <c r="G457" s="40">
        <f t="shared" si="20"/>
        <v>153</v>
      </c>
    </row>
    <row r="458" spans="1:7" s="6" customFormat="1" ht="30">
      <c r="A458" s="22">
        <v>70993131</v>
      </c>
      <c r="B458" s="21" t="s">
        <v>426</v>
      </c>
      <c r="C458" s="21" t="s">
        <v>425</v>
      </c>
      <c r="D458" s="75" t="s">
        <v>373</v>
      </c>
      <c r="E458" s="93">
        <v>0</v>
      </c>
      <c r="F458" s="70">
        <v>0</v>
      </c>
      <c r="G458" s="40">
        <f t="shared" si="20"/>
        <v>0</v>
      </c>
    </row>
    <row r="459" spans="1:7" s="6" customFormat="1" ht="18" customHeight="1">
      <c r="A459" s="22">
        <v>75023857</v>
      </c>
      <c r="B459" s="21" t="s">
        <v>430</v>
      </c>
      <c r="C459" s="21"/>
      <c r="D459" s="75" t="s">
        <v>429</v>
      </c>
      <c r="E459" s="93">
        <v>0</v>
      </c>
      <c r="F459" s="70">
        <v>0</v>
      </c>
      <c r="G459" s="40">
        <f t="shared" si="20"/>
        <v>0</v>
      </c>
    </row>
    <row r="460" spans="1:7" s="6" customFormat="1" ht="30">
      <c r="A460" s="22">
        <v>70993122</v>
      </c>
      <c r="B460" s="21" t="s">
        <v>446</v>
      </c>
      <c r="C460" s="21" t="s">
        <v>445</v>
      </c>
      <c r="D460" s="75" t="s">
        <v>373</v>
      </c>
      <c r="E460" s="93">
        <v>37</v>
      </c>
      <c r="F460" s="70">
        <v>0</v>
      </c>
      <c r="G460" s="40">
        <f t="shared" si="20"/>
        <v>37</v>
      </c>
    </row>
    <row r="461" spans="1:7" s="6" customFormat="1" ht="30.75" customHeight="1">
      <c r="A461" s="22">
        <v>70993815</v>
      </c>
      <c r="B461" s="21" t="s">
        <v>431</v>
      </c>
      <c r="C461" s="21" t="s">
        <v>432</v>
      </c>
      <c r="D461" s="75" t="s">
        <v>655</v>
      </c>
      <c r="E461" s="93">
        <v>0</v>
      </c>
      <c r="F461" s="70">
        <v>0</v>
      </c>
      <c r="G461" s="40">
        <f t="shared" si="20"/>
        <v>0</v>
      </c>
    </row>
    <row r="462" spans="1:7" s="9" customFormat="1" ht="33" customHeight="1">
      <c r="A462" s="22">
        <v>71005021</v>
      </c>
      <c r="B462" s="18" t="s">
        <v>433</v>
      </c>
      <c r="C462" s="21" t="s">
        <v>434</v>
      </c>
      <c r="D462" s="75" t="s">
        <v>651</v>
      </c>
      <c r="E462" s="93">
        <v>0</v>
      </c>
      <c r="F462" s="70">
        <v>0</v>
      </c>
      <c r="G462" s="40">
        <f t="shared" si="20"/>
        <v>0</v>
      </c>
    </row>
    <row r="463" spans="1:7" s="6" customFormat="1" ht="15">
      <c r="A463" s="22">
        <v>70992070</v>
      </c>
      <c r="B463" s="21" t="s">
        <v>437</v>
      </c>
      <c r="C463" s="21" t="s">
        <v>438</v>
      </c>
      <c r="D463" s="75" t="s">
        <v>651</v>
      </c>
      <c r="E463" s="93">
        <v>0</v>
      </c>
      <c r="F463" s="70">
        <v>0</v>
      </c>
      <c r="G463" s="40">
        <f t="shared" si="20"/>
        <v>0</v>
      </c>
    </row>
    <row r="464" spans="1:7" s="9" customFormat="1" ht="16.5" thickBot="1">
      <c r="A464" s="24">
        <v>75021927</v>
      </c>
      <c r="B464" s="26" t="s">
        <v>440</v>
      </c>
      <c r="C464" s="26" t="s">
        <v>439</v>
      </c>
      <c r="D464" s="76" t="s">
        <v>651</v>
      </c>
      <c r="E464" s="94">
        <v>0</v>
      </c>
      <c r="F464" s="71">
        <v>0</v>
      </c>
      <c r="G464" s="42">
        <f t="shared" si="20"/>
        <v>0</v>
      </c>
    </row>
    <row r="465" spans="1:7" s="6" customFormat="1" ht="16.5" thickBot="1">
      <c r="A465" s="147" t="s">
        <v>299</v>
      </c>
      <c r="B465" s="148"/>
      <c r="C465" s="148"/>
      <c r="D465" s="149"/>
      <c r="E465" s="85">
        <v>0</v>
      </c>
      <c r="F465" s="68">
        <f>F466</f>
        <v>0</v>
      </c>
      <c r="G465" s="48">
        <f>G466</f>
        <v>0</v>
      </c>
    </row>
    <row r="466" spans="1:7" s="6" customFormat="1" ht="15.75" thickBot="1">
      <c r="A466" s="56">
        <v>68686480</v>
      </c>
      <c r="B466" s="57" t="s">
        <v>396</v>
      </c>
      <c r="C466" s="57" t="s">
        <v>407</v>
      </c>
      <c r="D466" s="67" t="s">
        <v>400</v>
      </c>
      <c r="E466" s="86">
        <v>0</v>
      </c>
      <c r="F466" s="72">
        <v>0</v>
      </c>
      <c r="G466" s="54">
        <f>SUM(E466:F466)</f>
        <v>0</v>
      </c>
    </row>
    <row r="467" spans="1:7" s="9" customFormat="1" ht="16.5" thickBot="1">
      <c r="A467" s="147" t="s">
        <v>283</v>
      </c>
      <c r="B467" s="148"/>
      <c r="C467" s="148"/>
      <c r="D467" s="149"/>
      <c r="E467" s="85">
        <v>0</v>
      </c>
      <c r="F467" s="68">
        <f>F468+F469</f>
        <v>0</v>
      </c>
      <c r="G467" s="48">
        <f>G468+G469</f>
        <v>0</v>
      </c>
    </row>
    <row r="468" spans="1:7" s="6" customFormat="1" ht="30">
      <c r="A468" s="49">
        <v>70280185</v>
      </c>
      <c r="B468" s="45" t="s">
        <v>453</v>
      </c>
      <c r="C468" s="45" t="s">
        <v>454</v>
      </c>
      <c r="D468" s="74" t="s">
        <v>400</v>
      </c>
      <c r="E468" s="92">
        <v>0</v>
      </c>
      <c r="F468" s="69">
        <v>0</v>
      </c>
      <c r="G468" s="47">
        <f>SUM(E468:F468)</f>
        <v>0</v>
      </c>
    </row>
    <row r="469" spans="1:7" s="9" customFormat="1" ht="16.5" thickBot="1">
      <c r="A469" s="24">
        <v>70282145</v>
      </c>
      <c r="B469" s="26" t="s">
        <v>455</v>
      </c>
      <c r="C469" s="26" t="s">
        <v>382</v>
      </c>
      <c r="D469" s="76" t="s">
        <v>373</v>
      </c>
      <c r="E469" s="94">
        <v>0</v>
      </c>
      <c r="F469" s="71">
        <v>0</v>
      </c>
      <c r="G469" s="42">
        <f>SUM(E469:F469)</f>
        <v>0</v>
      </c>
    </row>
    <row r="470" spans="1:7" s="10" customFormat="1" ht="16.5" customHeight="1" thickBot="1">
      <c r="A470" s="147">
        <v>3421</v>
      </c>
      <c r="B470" s="148"/>
      <c r="C470" s="148"/>
      <c r="D470" s="149"/>
      <c r="E470" s="85">
        <v>71</v>
      </c>
      <c r="F470" s="68">
        <f>F471</f>
        <v>0</v>
      </c>
      <c r="G470" s="48">
        <f>G471</f>
        <v>71</v>
      </c>
    </row>
    <row r="471" spans="1:7" s="9" customFormat="1" ht="16.5" thickBot="1">
      <c r="A471" s="56">
        <v>69650560</v>
      </c>
      <c r="B471" s="57" t="s">
        <v>374</v>
      </c>
      <c r="C471" s="57" t="s">
        <v>375</v>
      </c>
      <c r="D471" s="67" t="s">
        <v>373</v>
      </c>
      <c r="E471" s="86">
        <v>71</v>
      </c>
      <c r="F471" s="72">
        <v>0</v>
      </c>
      <c r="G471" s="54">
        <f>SUM(E471:F471)</f>
        <v>71</v>
      </c>
    </row>
    <row r="472" spans="1:8" s="6" customFormat="1" ht="16.5" thickBot="1">
      <c r="A472" s="151" t="s">
        <v>280</v>
      </c>
      <c r="B472" s="148"/>
      <c r="C472" s="148"/>
      <c r="D472" s="149"/>
      <c r="E472" s="73">
        <f>E427+E440+E450+E452+E465+E467+E470</f>
        <v>2309</v>
      </c>
      <c r="F472" s="73">
        <f>F427+F440+F450+F452+F465+F467+F470</f>
        <v>192</v>
      </c>
      <c r="G472" s="43">
        <f>G427+G440+G450+G452+G465+G467+G470</f>
        <v>2501</v>
      </c>
      <c r="H472" s="97"/>
    </row>
    <row r="473" spans="1:7" s="6" customFormat="1" ht="16.5" thickBot="1">
      <c r="A473" s="142" t="s">
        <v>300</v>
      </c>
      <c r="B473" s="143"/>
      <c r="C473" s="143"/>
      <c r="D473" s="143"/>
      <c r="E473" s="143"/>
      <c r="F473" s="144"/>
      <c r="G473" s="145"/>
    </row>
    <row r="474" spans="1:7" s="6" customFormat="1" ht="16.5" thickBot="1">
      <c r="A474" s="150" t="s">
        <v>278</v>
      </c>
      <c r="B474" s="148"/>
      <c r="C474" s="148"/>
      <c r="D474" s="149"/>
      <c r="E474" s="85">
        <v>224</v>
      </c>
      <c r="F474" s="68">
        <f>F475+F476+F477+F478+F479+F480+F481+F482+F483+F484+F485</f>
        <v>0</v>
      </c>
      <c r="G474" s="48">
        <f>G475+G476+G477+G478+G479+G480+G481+G482+G483+G484+G485</f>
        <v>224</v>
      </c>
    </row>
    <row r="475" spans="1:7" s="6" customFormat="1" ht="34.5" customHeight="1">
      <c r="A475" s="59" t="s">
        <v>869</v>
      </c>
      <c r="B475" s="46" t="s">
        <v>1091</v>
      </c>
      <c r="C475" s="46" t="s">
        <v>739</v>
      </c>
      <c r="D475" s="64" t="s">
        <v>810</v>
      </c>
      <c r="E475" s="92">
        <v>0</v>
      </c>
      <c r="F475" s="69">
        <v>0</v>
      </c>
      <c r="G475" s="47">
        <f aca="true" t="shared" si="21" ref="G475:G485">SUM(E475:F475)</f>
        <v>0</v>
      </c>
    </row>
    <row r="476" spans="1:7" s="6" customFormat="1" ht="15">
      <c r="A476" s="27" t="s">
        <v>870</v>
      </c>
      <c r="B476" s="18" t="s">
        <v>1096</v>
      </c>
      <c r="C476" s="18" t="s">
        <v>815</v>
      </c>
      <c r="D476" s="65" t="s">
        <v>656</v>
      </c>
      <c r="E476" s="93">
        <v>0</v>
      </c>
      <c r="F476" s="70">
        <v>0</v>
      </c>
      <c r="G476" s="40">
        <f t="shared" si="21"/>
        <v>0</v>
      </c>
    </row>
    <row r="477" spans="1:7" s="6" customFormat="1" ht="15">
      <c r="A477" s="27" t="s">
        <v>871</v>
      </c>
      <c r="B477" s="18" t="s">
        <v>1088</v>
      </c>
      <c r="C477" s="18" t="s">
        <v>739</v>
      </c>
      <c r="D477" s="65" t="s">
        <v>811</v>
      </c>
      <c r="E477" s="93">
        <v>0</v>
      </c>
      <c r="F477" s="70">
        <v>0</v>
      </c>
      <c r="G477" s="40">
        <f t="shared" si="21"/>
        <v>0</v>
      </c>
    </row>
    <row r="478" spans="1:7" s="6" customFormat="1" ht="15">
      <c r="A478" s="27" t="s">
        <v>872</v>
      </c>
      <c r="B478" s="18" t="s">
        <v>1092</v>
      </c>
      <c r="C478" s="18" t="s">
        <v>813</v>
      </c>
      <c r="D478" s="65" t="s">
        <v>657</v>
      </c>
      <c r="E478" s="93">
        <v>0</v>
      </c>
      <c r="F478" s="70">
        <v>0</v>
      </c>
      <c r="G478" s="40">
        <f t="shared" si="21"/>
        <v>0</v>
      </c>
    </row>
    <row r="479" spans="1:7" s="6" customFormat="1" ht="15">
      <c r="A479" s="27">
        <v>75023831</v>
      </c>
      <c r="B479" s="21" t="s">
        <v>925</v>
      </c>
      <c r="C479" s="18" t="s">
        <v>923</v>
      </c>
      <c r="D479" s="65" t="s">
        <v>658</v>
      </c>
      <c r="E479" s="93">
        <v>0</v>
      </c>
      <c r="F479" s="70">
        <v>0</v>
      </c>
      <c r="G479" s="40">
        <f t="shared" si="21"/>
        <v>0</v>
      </c>
    </row>
    <row r="480" spans="1:7" s="6" customFormat="1" ht="30">
      <c r="A480" s="27" t="s">
        <v>873</v>
      </c>
      <c r="B480" s="21" t="s">
        <v>1086</v>
      </c>
      <c r="C480" s="18" t="s">
        <v>739</v>
      </c>
      <c r="D480" s="65" t="s">
        <v>814</v>
      </c>
      <c r="E480" s="93">
        <v>0</v>
      </c>
      <c r="F480" s="70">
        <v>0</v>
      </c>
      <c r="G480" s="40">
        <f t="shared" si="21"/>
        <v>0</v>
      </c>
    </row>
    <row r="481" spans="1:7" s="6" customFormat="1" ht="15">
      <c r="A481" s="27" t="s">
        <v>874</v>
      </c>
      <c r="B481" s="18" t="s">
        <v>1087</v>
      </c>
      <c r="C481" s="18" t="s">
        <v>775</v>
      </c>
      <c r="D481" s="65" t="s">
        <v>659</v>
      </c>
      <c r="E481" s="93">
        <v>0</v>
      </c>
      <c r="F481" s="70">
        <v>0</v>
      </c>
      <c r="G481" s="40">
        <f t="shared" si="21"/>
        <v>0</v>
      </c>
    </row>
    <row r="482" spans="1:7" s="6" customFormat="1" ht="15">
      <c r="A482" s="27" t="s">
        <v>875</v>
      </c>
      <c r="B482" s="21" t="s">
        <v>1098</v>
      </c>
      <c r="C482" s="18" t="s">
        <v>812</v>
      </c>
      <c r="D482" s="65" t="s">
        <v>657</v>
      </c>
      <c r="E482" s="93">
        <v>0</v>
      </c>
      <c r="F482" s="70">
        <v>0</v>
      </c>
      <c r="G482" s="40">
        <f t="shared" si="21"/>
        <v>0</v>
      </c>
    </row>
    <row r="483" spans="1:7" s="9" customFormat="1" ht="15.75">
      <c r="A483" s="27" t="s">
        <v>876</v>
      </c>
      <c r="B483" s="21" t="s">
        <v>1085</v>
      </c>
      <c r="C483" s="18" t="s">
        <v>819</v>
      </c>
      <c r="D483" s="65" t="s">
        <v>660</v>
      </c>
      <c r="E483" s="93">
        <v>0</v>
      </c>
      <c r="F483" s="70">
        <v>0</v>
      </c>
      <c r="G483" s="40">
        <f t="shared" si="21"/>
        <v>0</v>
      </c>
    </row>
    <row r="484" spans="1:7" s="6" customFormat="1" ht="15">
      <c r="A484" s="27" t="s">
        <v>877</v>
      </c>
      <c r="B484" s="18" t="s">
        <v>1084</v>
      </c>
      <c r="C484" s="18" t="s">
        <v>817</v>
      </c>
      <c r="D484" s="65" t="s">
        <v>809</v>
      </c>
      <c r="E484" s="93">
        <v>0</v>
      </c>
      <c r="F484" s="70">
        <v>0</v>
      </c>
      <c r="G484" s="40">
        <f t="shared" si="21"/>
        <v>0</v>
      </c>
    </row>
    <row r="485" spans="1:7" s="6" customFormat="1" ht="15.75" thickBot="1">
      <c r="A485" s="28">
        <v>71001565</v>
      </c>
      <c r="B485" s="26" t="s">
        <v>1010</v>
      </c>
      <c r="C485" s="20" t="s">
        <v>818</v>
      </c>
      <c r="D485" s="66" t="s">
        <v>809</v>
      </c>
      <c r="E485" s="94">
        <v>224</v>
      </c>
      <c r="F485" s="71">
        <v>0</v>
      </c>
      <c r="G485" s="42">
        <f t="shared" si="21"/>
        <v>224</v>
      </c>
    </row>
    <row r="486" spans="1:7" s="6" customFormat="1" ht="16.5" thickBot="1">
      <c r="A486" s="147" t="s">
        <v>279</v>
      </c>
      <c r="B486" s="148"/>
      <c r="C486" s="148"/>
      <c r="D486" s="149"/>
      <c r="E486" s="85">
        <v>2725</v>
      </c>
      <c r="F486" s="68">
        <f>F487+F488+F489+F490+F491+F492+F493+F494+F495+F496+F497+F498</f>
        <v>0</v>
      </c>
      <c r="G486" s="48">
        <f>G487+G488+G489+G490+G491+G492+G493+G494+G495+G496+G497+G498</f>
        <v>2725</v>
      </c>
    </row>
    <row r="487" spans="1:7" s="6" customFormat="1" ht="15">
      <c r="A487" s="59" t="s">
        <v>879</v>
      </c>
      <c r="B487" s="45" t="s">
        <v>936</v>
      </c>
      <c r="C487" s="46" t="s">
        <v>739</v>
      </c>
      <c r="D487" s="64" t="s">
        <v>904</v>
      </c>
      <c r="E487" s="92">
        <v>0</v>
      </c>
      <c r="F487" s="69">
        <v>0</v>
      </c>
      <c r="G487" s="47">
        <f aca="true" t="shared" si="22" ref="G487:G498">SUM(E487:F487)</f>
        <v>0</v>
      </c>
    </row>
    <row r="488" spans="1:7" s="6" customFormat="1" ht="15">
      <c r="A488" s="27" t="s">
        <v>881</v>
      </c>
      <c r="B488" s="21" t="s">
        <v>1009</v>
      </c>
      <c r="C488" s="18" t="s">
        <v>739</v>
      </c>
      <c r="D488" s="65" t="s">
        <v>905</v>
      </c>
      <c r="E488" s="93">
        <v>0</v>
      </c>
      <c r="F488" s="70">
        <v>0</v>
      </c>
      <c r="G488" s="40">
        <f t="shared" si="22"/>
        <v>0</v>
      </c>
    </row>
    <row r="489" spans="1:7" s="6" customFormat="1" ht="15">
      <c r="A489" s="27" t="s">
        <v>883</v>
      </c>
      <c r="B489" s="21" t="s">
        <v>931</v>
      </c>
      <c r="C489" s="18" t="s">
        <v>907</v>
      </c>
      <c r="D489" s="65" t="s">
        <v>908</v>
      </c>
      <c r="E489" s="93">
        <v>89</v>
      </c>
      <c r="F489" s="70">
        <v>0</v>
      </c>
      <c r="G489" s="40">
        <f t="shared" si="22"/>
        <v>89</v>
      </c>
    </row>
    <row r="490" spans="1:7" s="6" customFormat="1" ht="15.75" thickBot="1">
      <c r="A490" s="124" t="s">
        <v>884</v>
      </c>
      <c r="B490" s="125" t="s">
        <v>1004</v>
      </c>
      <c r="C490" s="120" t="s">
        <v>918</v>
      </c>
      <c r="D490" s="121" t="s">
        <v>661</v>
      </c>
      <c r="E490" s="122">
        <v>0</v>
      </c>
      <c r="F490" s="118">
        <v>0</v>
      </c>
      <c r="G490" s="123">
        <f t="shared" si="22"/>
        <v>0</v>
      </c>
    </row>
    <row r="491" spans="1:7" s="6" customFormat="1" ht="30">
      <c r="A491" s="59" t="s">
        <v>885</v>
      </c>
      <c r="B491" s="45" t="s">
        <v>1039</v>
      </c>
      <c r="C491" s="46" t="s">
        <v>739</v>
      </c>
      <c r="D491" s="64" t="s">
        <v>910</v>
      </c>
      <c r="E491" s="92">
        <v>16</v>
      </c>
      <c r="F491" s="69">
        <v>0</v>
      </c>
      <c r="G491" s="47">
        <f t="shared" si="22"/>
        <v>16</v>
      </c>
    </row>
    <row r="492" spans="1:7" s="6" customFormat="1" ht="15">
      <c r="A492" s="27">
        <v>48894214</v>
      </c>
      <c r="B492" s="21" t="s">
        <v>1041</v>
      </c>
      <c r="C492" s="18" t="s">
        <v>911</v>
      </c>
      <c r="D492" s="65" t="s">
        <v>912</v>
      </c>
      <c r="E492" s="93">
        <v>23</v>
      </c>
      <c r="F492" s="70">
        <v>0</v>
      </c>
      <c r="G492" s="40">
        <f t="shared" si="22"/>
        <v>23</v>
      </c>
    </row>
    <row r="493" spans="1:7" s="6" customFormat="1" ht="33" customHeight="1">
      <c r="A493" s="27" t="s">
        <v>888</v>
      </c>
      <c r="B493" s="21" t="s">
        <v>935</v>
      </c>
      <c r="C493" s="18" t="s">
        <v>739</v>
      </c>
      <c r="D493" s="65" t="s">
        <v>913</v>
      </c>
      <c r="E493" s="93">
        <v>12</v>
      </c>
      <c r="F493" s="70">
        <v>0</v>
      </c>
      <c r="G493" s="40">
        <f t="shared" si="22"/>
        <v>12</v>
      </c>
    </row>
    <row r="494" spans="1:7" s="6" customFormat="1" ht="15">
      <c r="A494" s="27" t="s">
        <v>882</v>
      </c>
      <c r="B494" s="21" t="s">
        <v>1114</v>
      </c>
      <c r="C494" s="18" t="s">
        <v>739</v>
      </c>
      <c r="D494" s="65" t="s">
        <v>906</v>
      </c>
      <c r="E494" s="93">
        <v>35</v>
      </c>
      <c r="F494" s="70">
        <v>0</v>
      </c>
      <c r="G494" s="40">
        <f t="shared" si="22"/>
        <v>35</v>
      </c>
    </row>
    <row r="495" spans="1:7" s="6" customFormat="1" ht="15">
      <c r="A495" s="27" t="s">
        <v>890</v>
      </c>
      <c r="B495" s="21" t="s">
        <v>1115</v>
      </c>
      <c r="C495" s="18" t="s">
        <v>1094</v>
      </c>
      <c r="D495" s="65" t="s">
        <v>1095</v>
      </c>
      <c r="E495" s="93">
        <v>240</v>
      </c>
      <c r="F495" s="70">
        <v>0</v>
      </c>
      <c r="G495" s="40">
        <f t="shared" si="22"/>
        <v>240</v>
      </c>
    </row>
    <row r="496" spans="1:7" s="9" customFormat="1" ht="15.75">
      <c r="A496" s="27" t="s">
        <v>891</v>
      </c>
      <c r="B496" s="21" t="s">
        <v>1119</v>
      </c>
      <c r="C496" s="18" t="s">
        <v>917</v>
      </c>
      <c r="D496" s="65" t="s">
        <v>916</v>
      </c>
      <c r="E496" s="93">
        <v>1962</v>
      </c>
      <c r="F496" s="70">
        <v>0</v>
      </c>
      <c r="G496" s="40">
        <f t="shared" si="22"/>
        <v>1962</v>
      </c>
    </row>
    <row r="497" spans="1:7" s="6" customFormat="1" ht="15">
      <c r="A497" s="27">
        <v>71196234</v>
      </c>
      <c r="B497" s="21" t="s">
        <v>1120</v>
      </c>
      <c r="C497" s="18" t="s">
        <v>1097</v>
      </c>
      <c r="D497" s="65" t="s">
        <v>1095</v>
      </c>
      <c r="E497" s="93">
        <v>70</v>
      </c>
      <c r="F497" s="70">
        <v>0</v>
      </c>
      <c r="G497" s="40">
        <f t="shared" si="22"/>
        <v>70</v>
      </c>
    </row>
    <row r="498" spans="1:7" s="6" customFormat="1" ht="15.75" thickBot="1">
      <c r="A498" s="28" t="s">
        <v>892</v>
      </c>
      <c r="B498" s="20" t="s">
        <v>1093</v>
      </c>
      <c r="C498" s="20" t="s">
        <v>808</v>
      </c>
      <c r="D498" s="66" t="s">
        <v>809</v>
      </c>
      <c r="E498" s="94">
        <v>278</v>
      </c>
      <c r="F498" s="71">
        <v>0</v>
      </c>
      <c r="G498" s="42">
        <f t="shared" si="22"/>
        <v>278</v>
      </c>
    </row>
    <row r="499" spans="1:7" s="6" customFormat="1" ht="16.5" thickBot="1">
      <c r="A499" s="147" t="s">
        <v>303</v>
      </c>
      <c r="B499" s="148"/>
      <c r="C499" s="148"/>
      <c r="D499" s="149"/>
      <c r="E499" s="85">
        <v>60</v>
      </c>
      <c r="F499" s="68">
        <f>F500+F501+F502+F503+F504+F505+F506+F507</f>
        <v>11</v>
      </c>
      <c r="G499" s="48">
        <f>G500+G501+G502+G503+G504+G505+G506+G507</f>
        <v>71</v>
      </c>
    </row>
    <row r="500" spans="1:7" s="6" customFormat="1" ht="30">
      <c r="A500" s="59" t="s">
        <v>878</v>
      </c>
      <c r="B500" s="45" t="s">
        <v>1003</v>
      </c>
      <c r="C500" s="46" t="s">
        <v>820</v>
      </c>
      <c r="D500" s="64" t="s">
        <v>821</v>
      </c>
      <c r="E500" s="92">
        <v>0</v>
      </c>
      <c r="F500" s="69">
        <v>11</v>
      </c>
      <c r="G500" s="47">
        <f aca="true" t="shared" si="23" ref="G500:G507">SUM(E500:F500)</f>
        <v>11</v>
      </c>
    </row>
    <row r="501" spans="1:7" s="6" customFormat="1" ht="30">
      <c r="A501" s="27" t="s">
        <v>880</v>
      </c>
      <c r="B501" s="21" t="s">
        <v>1016</v>
      </c>
      <c r="C501" s="18" t="s">
        <v>921</v>
      </c>
      <c r="D501" s="65" t="s">
        <v>658</v>
      </c>
      <c r="E501" s="93">
        <v>60</v>
      </c>
      <c r="F501" s="70">
        <v>0</v>
      </c>
      <c r="G501" s="40">
        <f t="shared" si="23"/>
        <v>60</v>
      </c>
    </row>
    <row r="502" spans="1:7" s="6" customFormat="1" ht="15">
      <c r="A502" s="27">
        <v>70998795</v>
      </c>
      <c r="B502" s="21" t="s">
        <v>1121</v>
      </c>
      <c r="C502" s="18" t="s">
        <v>739</v>
      </c>
      <c r="D502" s="65" t="s">
        <v>909</v>
      </c>
      <c r="E502" s="93">
        <v>0</v>
      </c>
      <c r="F502" s="70">
        <v>0</v>
      </c>
      <c r="G502" s="40">
        <f t="shared" si="23"/>
        <v>0</v>
      </c>
    </row>
    <row r="503" spans="1:7" s="6" customFormat="1" ht="15">
      <c r="A503" s="27" t="s">
        <v>886</v>
      </c>
      <c r="B503" s="21" t="s">
        <v>1122</v>
      </c>
      <c r="C503" s="18" t="s">
        <v>914</v>
      </c>
      <c r="D503" s="65" t="s">
        <v>816</v>
      </c>
      <c r="E503" s="93">
        <v>0</v>
      </c>
      <c r="F503" s="70">
        <v>0</v>
      </c>
      <c r="G503" s="40">
        <f t="shared" si="23"/>
        <v>0</v>
      </c>
    </row>
    <row r="504" spans="1:7" s="6" customFormat="1" ht="15">
      <c r="A504" s="27">
        <v>71009850</v>
      </c>
      <c r="B504" s="21" t="s">
        <v>939</v>
      </c>
      <c r="C504" s="18" t="s">
        <v>922</v>
      </c>
      <c r="D504" s="65" t="s">
        <v>809</v>
      </c>
      <c r="E504" s="93">
        <v>0</v>
      </c>
      <c r="F504" s="70">
        <v>0</v>
      </c>
      <c r="G504" s="40">
        <f t="shared" si="23"/>
        <v>0</v>
      </c>
    </row>
    <row r="505" spans="1:7" s="6" customFormat="1" ht="15">
      <c r="A505" s="27" t="s">
        <v>887</v>
      </c>
      <c r="B505" s="21" t="s">
        <v>1007</v>
      </c>
      <c r="C505" s="18" t="s">
        <v>919</v>
      </c>
      <c r="D505" s="65" t="s">
        <v>809</v>
      </c>
      <c r="E505" s="93">
        <v>0</v>
      </c>
      <c r="F505" s="70">
        <v>0</v>
      </c>
      <c r="G505" s="40">
        <f t="shared" si="23"/>
        <v>0</v>
      </c>
    </row>
    <row r="506" spans="1:7" s="9" customFormat="1" ht="18.75" customHeight="1">
      <c r="A506" s="27" t="s">
        <v>889</v>
      </c>
      <c r="B506" s="18" t="s">
        <v>1123</v>
      </c>
      <c r="C506" s="18" t="s">
        <v>915</v>
      </c>
      <c r="D506" s="65" t="s">
        <v>816</v>
      </c>
      <c r="E506" s="93">
        <v>0</v>
      </c>
      <c r="F506" s="70">
        <v>0</v>
      </c>
      <c r="G506" s="40">
        <f t="shared" si="23"/>
        <v>0</v>
      </c>
    </row>
    <row r="507" spans="1:7" s="6" customFormat="1" ht="15.75" thickBot="1">
      <c r="A507" s="28">
        <v>75022851</v>
      </c>
      <c r="B507" s="26" t="s">
        <v>0</v>
      </c>
      <c r="C507" s="20" t="s">
        <v>920</v>
      </c>
      <c r="D507" s="66" t="s">
        <v>660</v>
      </c>
      <c r="E507" s="94">
        <v>0</v>
      </c>
      <c r="F507" s="71">
        <v>0</v>
      </c>
      <c r="G507" s="42">
        <f t="shared" si="23"/>
        <v>0</v>
      </c>
    </row>
    <row r="508" spans="1:7" s="6" customFormat="1" ht="16.5" thickBot="1">
      <c r="A508" s="147" t="s">
        <v>283</v>
      </c>
      <c r="B508" s="148"/>
      <c r="C508" s="148"/>
      <c r="D508" s="149"/>
      <c r="E508" s="85">
        <v>0</v>
      </c>
      <c r="F508" s="68">
        <f>F509</f>
        <v>0</v>
      </c>
      <c r="G508" s="48">
        <f>G509</f>
        <v>0</v>
      </c>
    </row>
    <row r="509" spans="1:7" s="6" customFormat="1" ht="30.75" thickBot="1">
      <c r="A509" s="56">
        <v>72052422</v>
      </c>
      <c r="B509" s="57" t="s">
        <v>308</v>
      </c>
      <c r="C509" s="57" t="s">
        <v>309</v>
      </c>
      <c r="D509" s="67" t="s">
        <v>310</v>
      </c>
      <c r="E509" s="86">
        <v>0</v>
      </c>
      <c r="F509" s="72">
        <v>0</v>
      </c>
      <c r="G509" s="54">
        <f>SUM(E509:F509)</f>
        <v>0</v>
      </c>
    </row>
    <row r="510" spans="1:7" s="6" customFormat="1" ht="16.5" thickBot="1">
      <c r="A510" s="147">
        <v>3421</v>
      </c>
      <c r="B510" s="148"/>
      <c r="C510" s="148"/>
      <c r="D510" s="149"/>
      <c r="E510" s="85">
        <v>353</v>
      </c>
      <c r="F510" s="68">
        <f>F511</f>
        <v>0</v>
      </c>
      <c r="G510" s="48">
        <f>G511</f>
        <v>353</v>
      </c>
    </row>
    <row r="511" spans="1:7" s="6" customFormat="1" ht="15.75" thickBot="1">
      <c r="A511" s="56">
        <v>72052414</v>
      </c>
      <c r="B511" s="57" t="s">
        <v>311</v>
      </c>
      <c r="C511" s="57" t="s">
        <v>312</v>
      </c>
      <c r="D511" s="67" t="s">
        <v>809</v>
      </c>
      <c r="E511" s="86">
        <v>353</v>
      </c>
      <c r="F511" s="72">
        <v>0</v>
      </c>
      <c r="G511" s="54">
        <f>SUM(E511:F511)</f>
        <v>353</v>
      </c>
    </row>
    <row r="512" spans="1:8" s="6" customFormat="1" ht="16.5" thickBot="1">
      <c r="A512" s="151" t="s">
        <v>280</v>
      </c>
      <c r="B512" s="144"/>
      <c r="C512" s="144"/>
      <c r="D512" s="155"/>
      <c r="E512" s="73">
        <f>E474+E486+E499+E508+E510</f>
        <v>3362</v>
      </c>
      <c r="F512" s="73">
        <f>F474+F486+F499+F508+F510</f>
        <v>11</v>
      </c>
      <c r="G512" s="43">
        <f>G474+G486+G499+G508+G510</f>
        <v>3373</v>
      </c>
      <c r="H512" s="97"/>
    </row>
    <row r="513" spans="1:8" s="6" customFormat="1" ht="16.5" thickBot="1">
      <c r="A513" s="154" t="s">
        <v>302</v>
      </c>
      <c r="B513" s="144"/>
      <c r="C513" s="144"/>
      <c r="D513" s="155"/>
      <c r="E513" s="73">
        <f>E512+E472+E425+E349+E330+E307+E265+E250+E224+E201+E175+E111+E69+E88+E32</f>
        <v>23693</v>
      </c>
      <c r="F513" s="73">
        <f>F512+F472+F425+F349+F330+F307+F265+F250+F224+F201+F175+F111+F69+F88+F32</f>
        <v>6314</v>
      </c>
      <c r="G513" s="43">
        <f>G512+G472+G425+G349+G330+G307+G265+G250+G224+G201+G175+G111+G69+G88+G32</f>
        <v>30007</v>
      </c>
      <c r="H513" s="97"/>
    </row>
    <row r="514" spans="1:4" ht="18">
      <c r="A514" s="31"/>
      <c r="B514" s="32"/>
      <c r="C514" s="32"/>
      <c r="D514" s="32"/>
    </row>
    <row r="515" spans="1:6" ht="18">
      <c r="A515" s="31"/>
      <c r="B515" s="32"/>
      <c r="C515" s="32"/>
      <c r="D515" s="32"/>
      <c r="F515" s="6"/>
    </row>
    <row r="516" spans="1:6" ht="18">
      <c r="A516" s="31"/>
      <c r="B516" s="32"/>
      <c r="C516" s="32"/>
      <c r="D516" s="32"/>
      <c r="F516" s="96"/>
    </row>
    <row r="517" spans="1:4" ht="18">
      <c r="A517" s="31"/>
      <c r="B517" s="32"/>
      <c r="C517" s="32"/>
      <c r="D517" s="32"/>
    </row>
  </sheetData>
  <mergeCells count="112">
    <mergeCell ref="A15:D15"/>
    <mergeCell ref="A8:E8"/>
    <mergeCell ref="F1:G1"/>
    <mergeCell ref="A6:E6"/>
    <mergeCell ref="A9:D9"/>
    <mergeCell ref="F2:G2"/>
    <mergeCell ref="A7:D7"/>
    <mergeCell ref="B3:G3"/>
    <mergeCell ref="B4:G4"/>
    <mergeCell ref="B5:G5"/>
    <mergeCell ref="A21:D21"/>
    <mergeCell ref="A32:D32"/>
    <mergeCell ref="A34:D34"/>
    <mergeCell ref="A41:D41"/>
    <mergeCell ref="A57:D57"/>
    <mergeCell ref="A69:D69"/>
    <mergeCell ref="A71:D71"/>
    <mergeCell ref="A33:G33"/>
    <mergeCell ref="A67:D67"/>
    <mergeCell ref="A78:D78"/>
    <mergeCell ref="A83:D83"/>
    <mergeCell ref="A86:D86"/>
    <mergeCell ref="A70:G70"/>
    <mergeCell ref="A101:D101"/>
    <mergeCell ref="A109:D109"/>
    <mergeCell ref="A111:D111"/>
    <mergeCell ref="A88:D88"/>
    <mergeCell ref="A90:D90"/>
    <mergeCell ref="A94:D94"/>
    <mergeCell ref="A107:D107"/>
    <mergeCell ref="A89:G89"/>
    <mergeCell ref="A113:D113"/>
    <mergeCell ref="A127:D127"/>
    <mergeCell ref="A152:D152"/>
    <mergeCell ref="A112:G112"/>
    <mergeCell ref="A166:D166"/>
    <mergeCell ref="A170:D170"/>
    <mergeCell ref="A173:D173"/>
    <mergeCell ref="A175:D175"/>
    <mergeCell ref="A177:D177"/>
    <mergeCell ref="A181:D181"/>
    <mergeCell ref="A188:D188"/>
    <mergeCell ref="A176:G176"/>
    <mergeCell ref="A199:D199"/>
    <mergeCell ref="A201:D201"/>
    <mergeCell ref="A203:D203"/>
    <mergeCell ref="A209:D209"/>
    <mergeCell ref="A214:D214"/>
    <mergeCell ref="A220:D220"/>
    <mergeCell ref="A222:D222"/>
    <mergeCell ref="A202:G202"/>
    <mergeCell ref="A224:D224"/>
    <mergeCell ref="A226:D226"/>
    <mergeCell ref="A230:D230"/>
    <mergeCell ref="A225:G225"/>
    <mergeCell ref="A236:D236"/>
    <mergeCell ref="A246:D246"/>
    <mergeCell ref="A248:D248"/>
    <mergeCell ref="A250:D250"/>
    <mergeCell ref="A332:D332"/>
    <mergeCell ref="A336:D336"/>
    <mergeCell ref="A340:D340"/>
    <mergeCell ref="A267:D267"/>
    <mergeCell ref="A299:D299"/>
    <mergeCell ref="A293:D293"/>
    <mergeCell ref="A301:D301"/>
    <mergeCell ref="A307:D307"/>
    <mergeCell ref="A309:D309"/>
    <mergeCell ref="A331:G331"/>
    <mergeCell ref="A486:D486"/>
    <mergeCell ref="A473:G473"/>
    <mergeCell ref="A440:D440"/>
    <mergeCell ref="A380:D380"/>
    <mergeCell ref="A382:D382"/>
    <mergeCell ref="A401:D401"/>
    <mergeCell ref="A419:D419"/>
    <mergeCell ref="A421:D421"/>
    <mergeCell ref="A425:D425"/>
    <mergeCell ref="A427:D427"/>
    <mergeCell ref="A474:D474"/>
    <mergeCell ref="A426:G426"/>
    <mergeCell ref="A351:D351"/>
    <mergeCell ref="A470:D470"/>
    <mergeCell ref="A467:D467"/>
    <mergeCell ref="A347:D347"/>
    <mergeCell ref="A349:D349"/>
    <mergeCell ref="A350:G350"/>
    <mergeCell ref="A472:D472"/>
    <mergeCell ref="A261:D261"/>
    <mergeCell ref="A513:D513"/>
    <mergeCell ref="A499:D499"/>
    <mergeCell ref="A508:D508"/>
    <mergeCell ref="A510:D510"/>
    <mergeCell ref="A512:D512"/>
    <mergeCell ref="A345:D345"/>
    <mergeCell ref="A450:D450"/>
    <mergeCell ref="A452:D452"/>
    <mergeCell ref="A465:D465"/>
    <mergeCell ref="A317:D317"/>
    <mergeCell ref="A324:D324"/>
    <mergeCell ref="A330:D330"/>
    <mergeCell ref="A327:D327"/>
    <mergeCell ref="A308:G308"/>
    <mergeCell ref="A266:G266"/>
    <mergeCell ref="A251:G251"/>
    <mergeCell ref="A313:D313"/>
    <mergeCell ref="A305:D305"/>
    <mergeCell ref="A263:D263"/>
    <mergeCell ref="A279:D279"/>
    <mergeCell ref="A252:D252"/>
    <mergeCell ref="A257:D257"/>
    <mergeCell ref="A265:D265"/>
  </mergeCells>
  <printOptions horizontalCentered="1"/>
  <pageMargins left="0" right="0" top="0.7874015748031497" bottom="0.7874015748031497" header="0.5118110236220472" footer="0.5118110236220472"/>
  <pageSetup fitToHeight="10" fitToWidth="10" horizontalDpi="300" verticalDpi="300" orientation="portrait" paperSize="9" scale="54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2010-11-23T13:09:45Z</cp:lastPrinted>
  <dcterms:created xsi:type="dcterms:W3CDTF">2006-05-04T05:50:26Z</dcterms:created>
  <dcterms:modified xsi:type="dcterms:W3CDTF">2010-12-01T14:06:48Z</dcterms:modified>
  <cp:category/>
  <cp:version/>
  <cp:contentType/>
  <cp:contentStatus/>
</cp:coreProperties>
</file>