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5835" activeTab="0"/>
  </bookViews>
  <sheets>
    <sheet name="Stupně vzdělání-vývo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<sst xmlns="http://schemas.openxmlformats.org/spreadsheetml/2006/main" count="46" uniqueCount="28">
  <si>
    <t>n</t>
  </si>
  <si>
    <t>l</t>
  </si>
  <si>
    <t>gc</t>
  </si>
  <si>
    <t>gv</t>
  </si>
  <si>
    <t>stupeň vzdělání</t>
  </si>
  <si>
    <t>st</t>
  </si>
  <si>
    <t>sp</t>
  </si>
  <si>
    <t>u</t>
  </si>
  <si>
    <t>us</t>
  </si>
  <si>
    <t>patnáctiletí přihlášení</t>
  </si>
  <si>
    <t>Počet přihlášených do 1.kola</t>
  </si>
  <si>
    <t>Předpoklad přijatých</t>
  </si>
  <si>
    <t>patnáctiletí ČSÚ</t>
  </si>
  <si>
    <t>gymnázium víceleté (K)</t>
  </si>
  <si>
    <t>gymnázium čtyřleté (K)</t>
  </si>
  <si>
    <t>lyceum (M)</t>
  </si>
  <si>
    <t>studijní obory teoretické (M)</t>
  </si>
  <si>
    <t>studijní obory praktické (L)</t>
  </si>
  <si>
    <t>učební obory (H)</t>
  </si>
  <si>
    <t>učební obory speciální (E,C)</t>
  </si>
  <si>
    <t>nástavby (L 5xx)</t>
  </si>
  <si>
    <t>Podíl přihlášených v %</t>
  </si>
  <si>
    <t>Podíl přihlášených k předpokladu přijatých</t>
  </si>
  <si>
    <t>Meziroční změna počtu přihlášených 09/08</t>
  </si>
  <si>
    <t>Meziroční změna počtu přihlášených 10/09</t>
  </si>
  <si>
    <t>Příloha 6. Porovnání vývoje zájmu dle stupňů vzdělání - kraj (počet přihlášek do 1. kola přijímacího řízení)</t>
  </si>
  <si>
    <t>počet stran: 1</t>
  </si>
  <si>
    <t>ZK-05-2010-79, př. 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</si>
</sst>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</numFmts>
  <fonts count="10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0.25"/>
      <name val="Arial CE"/>
      <family val="0"/>
    </font>
    <font>
      <sz val="10.25"/>
      <name val="Arial CE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3" fillId="0" borderId="1" xfId="20" applyNumberFormat="1" applyFont="1" applyBorder="1">
      <alignment/>
      <protection/>
    </xf>
    <xf numFmtId="3" fontId="3" fillId="0" borderId="2" xfId="20" applyNumberFormat="1" applyFont="1" applyBorder="1">
      <alignment/>
      <protection/>
    </xf>
    <xf numFmtId="164" fontId="3" fillId="0" borderId="3" xfId="20" applyNumberFormat="1" applyFont="1" applyBorder="1">
      <alignment/>
      <protection/>
    </xf>
    <xf numFmtId="3" fontId="3" fillId="0" borderId="4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3" fontId="3" fillId="0" borderId="6" xfId="20" applyNumberFormat="1" applyFont="1" applyFill="1" applyBorder="1">
      <alignment/>
      <protection/>
    </xf>
    <xf numFmtId="164" fontId="3" fillId="0" borderId="7" xfId="20" applyNumberFormat="1" applyFont="1" applyBorder="1">
      <alignment/>
      <protection/>
    </xf>
    <xf numFmtId="164" fontId="3" fillId="0" borderId="8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0" borderId="2" xfId="20" applyNumberFormat="1" applyFont="1" applyFill="1" applyBorder="1">
      <alignment/>
      <protection/>
    </xf>
    <xf numFmtId="164" fontId="3" fillId="0" borderId="9" xfId="20" applyNumberFormat="1" applyFont="1" applyBorder="1">
      <alignment/>
      <protection/>
    </xf>
    <xf numFmtId="3" fontId="3" fillId="0" borderId="10" xfId="20" applyNumberFormat="1" applyFont="1" applyBorder="1">
      <alignment/>
      <protection/>
    </xf>
    <xf numFmtId="3" fontId="3" fillId="0" borderId="11" xfId="20" applyNumberFormat="1" applyFont="1" applyBorder="1">
      <alignment/>
      <protection/>
    </xf>
    <xf numFmtId="164" fontId="3" fillId="0" borderId="12" xfId="20" applyNumberFormat="1" applyFont="1" applyBorder="1">
      <alignment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164" fontId="3" fillId="0" borderId="0" xfId="20" applyNumberFormat="1" applyFont="1">
      <alignment/>
      <protection/>
    </xf>
    <xf numFmtId="0" fontId="3" fillId="2" borderId="5" xfId="20" applyFont="1" applyFill="1" applyBorder="1">
      <alignment/>
      <protection/>
    </xf>
    <xf numFmtId="0" fontId="3" fillId="2" borderId="7" xfId="20" applyFont="1" applyFill="1" applyBorder="1">
      <alignment/>
      <protection/>
    </xf>
    <xf numFmtId="0" fontId="3" fillId="2" borderId="13" xfId="20" applyFont="1" applyFill="1" applyBorder="1">
      <alignment/>
      <protection/>
    </xf>
    <xf numFmtId="0" fontId="4" fillId="2" borderId="13" xfId="20" applyFont="1" applyFill="1" applyBorder="1">
      <alignment/>
      <protection/>
    </xf>
    <xf numFmtId="164" fontId="3" fillId="2" borderId="14" xfId="20" applyNumberFormat="1" applyFont="1" applyFill="1" applyBorder="1">
      <alignment/>
      <protection/>
    </xf>
    <xf numFmtId="0" fontId="3" fillId="2" borderId="15" xfId="20" applyFont="1" applyFill="1" applyBorder="1">
      <alignment/>
      <protection/>
    </xf>
    <xf numFmtId="0" fontId="3" fillId="2" borderId="16" xfId="20" applyFont="1" applyFill="1" applyBorder="1">
      <alignment/>
      <protection/>
    </xf>
    <xf numFmtId="0" fontId="3" fillId="2" borderId="17" xfId="20" applyFont="1" applyFill="1" applyBorder="1">
      <alignment/>
      <protection/>
    </xf>
    <xf numFmtId="0" fontId="3" fillId="2" borderId="18" xfId="20" applyFont="1" applyFill="1" applyBorder="1" applyAlignment="1">
      <alignment textRotation="90"/>
      <protection/>
    </xf>
    <xf numFmtId="0" fontId="3" fillId="2" borderId="19" xfId="20" applyFont="1" applyFill="1" applyBorder="1" applyAlignment="1">
      <alignment textRotation="90"/>
      <protection/>
    </xf>
    <xf numFmtId="164" fontId="3" fillId="2" borderId="17" xfId="20" applyNumberFormat="1" applyFont="1" applyFill="1" applyBorder="1" applyAlignment="1">
      <alignment textRotation="90"/>
      <protection/>
    </xf>
    <xf numFmtId="0" fontId="3" fillId="2" borderId="16" xfId="20" applyFont="1" applyFill="1" applyBorder="1" applyAlignment="1">
      <alignment textRotation="90"/>
      <protection/>
    </xf>
    <xf numFmtId="0" fontId="3" fillId="0" borderId="3" xfId="20" applyFont="1" applyBorder="1">
      <alignment/>
      <protection/>
    </xf>
    <xf numFmtId="3" fontId="3" fillId="0" borderId="10" xfId="20" applyNumberFormat="1" applyFont="1" applyFill="1" applyBorder="1">
      <alignment/>
      <protection/>
    </xf>
    <xf numFmtId="3" fontId="3" fillId="0" borderId="11" xfId="20" applyNumberFormat="1" applyFont="1" applyFill="1" applyBorder="1">
      <alignment/>
      <protection/>
    </xf>
    <xf numFmtId="0" fontId="3" fillId="0" borderId="20" xfId="20" applyFont="1" applyBorder="1">
      <alignment/>
      <protection/>
    </xf>
    <xf numFmtId="3" fontId="3" fillId="0" borderId="21" xfId="20" applyNumberFormat="1" applyFont="1" applyBorder="1">
      <alignment/>
      <protection/>
    </xf>
    <xf numFmtId="0" fontId="3" fillId="0" borderId="22" xfId="20" applyFont="1" applyBorder="1">
      <alignment/>
      <protection/>
    </xf>
    <xf numFmtId="3" fontId="3" fillId="0" borderId="5" xfId="20" applyNumberFormat="1" applyFont="1" applyBorder="1">
      <alignment/>
      <protection/>
    </xf>
    <xf numFmtId="3" fontId="3" fillId="0" borderId="6" xfId="20" applyNumberFormat="1" applyFont="1" applyBorder="1">
      <alignment/>
      <protection/>
    </xf>
    <xf numFmtId="164" fontId="3" fillId="0" borderId="23" xfId="20" applyNumberFormat="1" applyFont="1" applyBorder="1">
      <alignment/>
      <protection/>
    </xf>
    <xf numFmtId="3" fontId="0" fillId="0" borderId="0" xfId="0" applyNumberFormat="1" applyAlignment="1">
      <alignment/>
    </xf>
    <xf numFmtId="3" fontId="3" fillId="0" borderId="16" xfId="20" applyNumberFormat="1" applyFont="1" applyFill="1" applyBorder="1">
      <alignment/>
      <protection/>
    </xf>
    <xf numFmtId="3" fontId="3" fillId="0" borderId="19" xfId="20" applyNumberFormat="1" applyFont="1" applyFill="1" applyBorder="1">
      <alignment/>
      <protection/>
    </xf>
    <xf numFmtId="164" fontId="3" fillId="0" borderId="11" xfId="20" applyNumberFormat="1" applyFont="1" applyFill="1" applyBorder="1">
      <alignment/>
      <protection/>
    </xf>
    <xf numFmtId="164" fontId="3" fillId="0" borderId="6" xfId="20" applyNumberFormat="1" applyFont="1" applyFill="1" applyBorder="1">
      <alignment/>
      <protection/>
    </xf>
    <xf numFmtId="164" fontId="3" fillId="0" borderId="2" xfId="20" applyNumberFormat="1" applyFont="1" applyFill="1" applyBorder="1">
      <alignment/>
      <protection/>
    </xf>
    <xf numFmtId="3" fontId="3" fillId="3" borderId="4" xfId="20" applyNumberFormat="1" applyFont="1" applyFill="1" applyBorder="1">
      <alignment/>
      <protection/>
    </xf>
    <xf numFmtId="164" fontId="3" fillId="0" borderId="19" xfId="20" applyNumberFormat="1" applyFont="1" applyFill="1" applyBorder="1">
      <alignment/>
      <protection/>
    </xf>
    <xf numFmtId="0" fontId="3" fillId="2" borderId="24" xfId="20" applyFont="1" applyFill="1" applyBorder="1" applyAlignment="1">
      <alignment textRotation="90"/>
      <protection/>
    </xf>
    <xf numFmtId="0" fontId="3" fillId="2" borderId="25" xfId="20" applyFont="1" applyFill="1" applyBorder="1" applyAlignment="1">
      <alignment textRotation="90"/>
      <protection/>
    </xf>
    <xf numFmtId="164" fontId="3" fillId="2" borderId="25" xfId="20" applyNumberFormat="1" applyFont="1" applyFill="1" applyBorder="1" applyAlignment="1">
      <alignment textRotation="90"/>
      <protection/>
    </xf>
    <xf numFmtId="0" fontId="3" fillId="2" borderId="26" xfId="20" applyFont="1" applyFill="1" applyBorder="1" applyAlignment="1">
      <alignment textRotation="90"/>
      <protection/>
    </xf>
    <xf numFmtId="164" fontId="3" fillId="2" borderId="13" xfId="20" applyNumberFormat="1" applyFont="1" applyFill="1" applyBorder="1">
      <alignment/>
      <protection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2" fontId="3" fillId="0" borderId="7" xfId="20" applyNumberFormat="1" applyFont="1" applyBorder="1">
      <alignment/>
      <protection/>
    </xf>
    <xf numFmtId="2" fontId="3" fillId="0" borderId="3" xfId="20" applyNumberFormat="1" applyFont="1" applyBorder="1">
      <alignment/>
      <protection/>
    </xf>
    <xf numFmtId="2" fontId="3" fillId="0" borderId="17" xfId="20" applyNumberFormat="1" applyFont="1" applyBorder="1">
      <alignment/>
      <protection/>
    </xf>
    <xf numFmtId="2" fontId="3" fillId="0" borderId="12" xfId="20" applyNumberFormat="1" applyFont="1" applyBorder="1">
      <alignment/>
      <protection/>
    </xf>
    <xf numFmtId="164" fontId="3" fillId="2" borderId="27" xfId="20" applyNumberFormat="1" applyFont="1" applyFill="1" applyBorder="1" applyAlignment="1">
      <alignment textRotation="90"/>
      <protection/>
    </xf>
    <xf numFmtId="0" fontId="5" fillId="2" borderId="4" xfId="20" applyFont="1" applyFill="1" applyBorder="1">
      <alignment/>
      <protection/>
    </xf>
    <xf numFmtId="2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6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12" xfId="20" applyNumberFormat="1" applyFont="1" applyFill="1" applyBorder="1">
      <alignment/>
      <protection/>
    </xf>
    <xf numFmtId="2" fontId="3" fillId="0" borderId="11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9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hled přihl 2006 v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přihlášek k přijímacímu řízení dle typu vzdělání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'[1]Stupně vzdělání-graf'!$C$18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vzdělání-graf'!$C$19:$C$24</c:f>
              <c:numCache>
                <c:ptCount val="6"/>
                <c:pt idx="0">
                  <c:v>13.264469585177897</c:v>
                </c:pt>
                <c:pt idx="1">
                  <c:v>2.8201344482702084</c:v>
                </c:pt>
                <c:pt idx="2">
                  <c:v>42.138055418921134</c:v>
                </c:pt>
                <c:pt idx="3">
                  <c:v>7.8865387768486634</c:v>
                </c:pt>
                <c:pt idx="4">
                  <c:v>31.57894736842105</c:v>
                </c:pt>
                <c:pt idx="5">
                  <c:v>2.311854402361043</c:v>
                </c:pt>
              </c:numCache>
            </c:numRef>
          </c:val>
        </c:ser>
        <c:ser>
          <c:idx val="1"/>
          <c:order val="1"/>
          <c:tx>
            <c:strRef>
              <c:f>'[1]Stupně vzdělání-graf'!$D$18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vzdělání-graf'!$D$19:$D$24</c:f>
              <c:numCache>
                <c:ptCount val="6"/>
                <c:pt idx="0">
                  <c:v>15.537783580871553</c:v>
                </c:pt>
                <c:pt idx="1">
                  <c:v>3.3948098580055492</c:v>
                </c:pt>
                <c:pt idx="2">
                  <c:v>40.93357271095152</c:v>
                </c:pt>
                <c:pt idx="3">
                  <c:v>7.7036069854741305</c:v>
                </c:pt>
                <c:pt idx="4">
                  <c:v>29.671943855067735</c:v>
                </c:pt>
                <c:pt idx="5">
                  <c:v>2.758283009629509</c:v>
                </c:pt>
              </c:numCache>
            </c:numRef>
          </c:val>
        </c:ser>
        <c:ser>
          <c:idx val="2"/>
          <c:order val="2"/>
          <c:tx>
            <c:strRef>
              <c:f>'[1]Stupně vzdělání-graf'!$E$18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vzdělání-graf'!$E$19:$E$24</c:f>
              <c:numCache>
                <c:ptCount val="6"/>
                <c:pt idx="0">
                  <c:v>13.359697386519946</c:v>
                </c:pt>
                <c:pt idx="1">
                  <c:v>4.178129298486932</c:v>
                </c:pt>
                <c:pt idx="2">
                  <c:v>41.29986244841815</c:v>
                </c:pt>
                <c:pt idx="3">
                  <c:v>9.07840440165062</c:v>
                </c:pt>
                <c:pt idx="4">
                  <c:v>29.36726272352132</c:v>
                </c:pt>
                <c:pt idx="5">
                  <c:v>2.716643741403026</c:v>
                </c:pt>
              </c:numCache>
            </c:numRef>
          </c:val>
        </c:ser>
        <c:ser>
          <c:idx val="3"/>
          <c:order val="3"/>
          <c:tx>
            <c:strRef>
              <c:f>'[1]Stupně vzdělání-graf'!$F$18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vzdělání-graf'!$F$19:$F$24</c:f>
              <c:numCache>
                <c:ptCount val="6"/>
                <c:pt idx="0">
                  <c:v>13.7</c:v>
                </c:pt>
                <c:pt idx="1">
                  <c:v>5.5</c:v>
                </c:pt>
                <c:pt idx="2">
                  <c:v>41.5</c:v>
                </c:pt>
                <c:pt idx="3">
                  <c:v>9</c:v>
                </c:pt>
                <c:pt idx="4">
                  <c:v>28.2</c:v>
                </c:pt>
                <c:pt idx="5">
                  <c:v>2.1</c:v>
                </c:pt>
              </c:numCache>
            </c:numRef>
          </c:val>
        </c:ser>
        <c:ser>
          <c:idx val="4"/>
          <c:order val="4"/>
          <c:tx>
            <c:strRef>
              <c:f>'[1]Stupně vzdělání-graf'!$G$18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'[1]Stupně vzdělání-graf'!$B$19:$B$24</c:f>
              <c:strCache>
                <c:ptCount val="6"/>
                <c:pt idx="0">
                  <c:v>gc</c:v>
                </c:pt>
                <c:pt idx="1">
                  <c:v>l</c:v>
                </c:pt>
                <c:pt idx="2">
                  <c:v>st</c:v>
                </c:pt>
                <c:pt idx="3">
                  <c:v>sp</c:v>
                </c:pt>
                <c:pt idx="4">
                  <c:v>u</c:v>
                </c:pt>
                <c:pt idx="5">
                  <c:v>us</c:v>
                </c:pt>
              </c:strCache>
            </c:strRef>
          </c:cat>
          <c:val>
            <c:numRef>
              <c:f>'[1]Stupně vzdělání-graf'!$G$19:$G$24</c:f>
              <c:numCache>
                <c:ptCount val="6"/>
                <c:pt idx="0">
                  <c:v>11.6</c:v>
                </c:pt>
                <c:pt idx="1">
                  <c:v>7.6</c:v>
                </c:pt>
                <c:pt idx="2">
                  <c:v>43.4</c:v>
                </c:pt>
                <c:pt idx="3">
                  <c:v>8.4</c:v>
                </c:pt>
                <c:pt idx="4">
                  <c:v>27.2</c:v>
                </c:pt>
                <c:pt idx="5">
                  <c:v>1.8</c:v>
                </c:pt>
              </c:numCache>
            </c:numRef>
          </c:val>
        </c:ser>
        <c:axId val="22495175"/>
        <c:axId val="1129984"/>
      </c:barChart>
      <c:catAx>
        <c:axId val="224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typ vzdělání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9984"/>
        <c:crosses val="autoZero"/>
        <c:auto val="1"/>
        <c:lblOffset val="100"/>
        <c:noMultiLvlLbl val="0"/>
      </c:catAx>
      <c:valAx>
        <c:axId val="1129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podíl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95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0</xdr:rowOff>
    </xdr:from>
    <xdr:to>
      <xdr:col>25</xdr:col>
      <xdr:colOff>57150</xdr:colOff>
      <xdr:row>41</xdr:row>
      <xdr:rowOff>38100</xdr:rowOff>
    </xdr:to>
    <xdr:graphicFrame>
      <xdr:nvGraphicFramePr>
        <xdr:cNvPr id="1" name="Chart 2"/>
        <xdr:cNvGraphicFramePr/>
      </xdr:nvGraphicFramePr>
      <xdr:xfrm>
        <a:off x="2676525" y="5524500"/>
        <a:ext cx="95345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ubr\Dokumenty\P&#345;ij&#237;mac&#237;%20&#345;&#237;zen&#237;\p&#345;ehled%20p&#345;ihl%202010%20sum&#225;&#345;e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pně vzdělání-vývoj"/>
      <sheetName val="Stupně vzdělání-vývoj (2)"/>
      <sheetName val="Vývoj-2009"/>
      <sheetName val="Stupně vzdělání-graf"/>
      <sheetName val="Stupně vzděl po okresech 2009"/>
      <sheetName val="Stupně vzděl. po okrese 2010"/>
      <sheetName val="Struktura oborů přihlášky 2010"/>
      <sheetName val="Struktura oborů 1. roč."/>
      <sheetName val="Struktura oborů (2)"/>
      <sheetName val="Technické obory-vývoj"/>
    </sheetNames>
    <sheetDataSet>
      <sheetData sheetId="3">
        <row r="18">
          <cell r="C18">
            <v>2005</v>
          </cell>
          <cell r="D18">
            <v>2006</v>
          </cell>
          <cell r="E18">
            <v>2007</v>
          </cell>
          <cell r="F18">
            <v>2008</v>
          </cell>
          <cell r="G18">
            <v>2009</v>
          </cell>
        </row>
        <row r="19">
          <cell r="B19" t="str">
            <v>gc</v>
          </cell>
          <cell r="C19">
            <v>13.264469585177897</v>
          </cell>
          <cell r="D19">
            <v>15.537783580871553</v>
          </cell>
          <cell r="E19">
            <v>13.359697386519946</v>
          </cell>
          <cell r="F19">
            <v>13.7</v>
          </cell>
          <cell r="G19">
            <v>11.6</v>
          </cell>
        </row>
        <row r="20">
          <cell r="B20" t="str">
            <v>l</v>
          </cell>
          <cell r="C20">
            <v>2.8201344482702084</v>
          </cell>
          <cell r="D20">
            <v>3.3948098580055492</v>
          </cell>
          <cell r="E20">
            <v>4.178129298486932</v>
          </cell>
          <cell r="F20">
            <v>5.5</v>
          </cell>
          <cell r="G20">
            <v>7.6</v>
          </cell>
        </row>
        <row r="21">
          <cell r="B21" t="str">
            <v>st</v>
          </cell>
          <cell r="C21">
            <v>42.138055418921134</v>
          </cell>
          <cell r="D21">
            <v>40.93357271095152</v>
          </cell>
          <cell r="E21">
            <v>41.29986244841815</v>
          </cell>
          <cell r="F21">
            <v>41.5</v>
          </cell>
          <cell r="G21">
            <v>43.4</v>
          </cell>
        </row>
        <row r="22">
          <cell r="B22" t="str">
            <v>sp</v>
          </cell>
          <cell r="C22">
            <v>7.8865387768486634</v>
          </cell>
          <cell r="D22">
            <v>7.7036069854741305</v>
          </cell>
          <cell r="E22">
            <v>9.07840440165062</v>
          </cell>
          <cell r="F22">
            <v>9</v>
          </cell>
          <cell r="G22">
            <v>8.4</v>
          </cell>
        </row>
        <row r="23">
          <cell r="B23" t="str">
            <v>u</v>
          </cell>
          <cell r="C23">
            <v>31.57894736842105</v>
          </cell>
          <cell r="D23">
            <v>29.671943855067735</v>
          </cell>
          <cell r="E23">
            <v>29.36726272352132</v>
          </cell>
          <cell r="F23">
            <v>28.2</v>
          </cell>
          <cell r="G23">
            <v>27.2</v>
          </cell>
        </row>
        <row r="24">
          <cell r="B24" t="str">
            <v>us</v>
          </cell>
          <cell r="C24">
            <v>2.311854402361043</v>
          </cell>
          <cell r="D24">
            <v>2.758283009629509</v>
          </cell>
          <cell r="E24">
            <v>2.716643741403026</v>
          </cell>
          <cell r="F24">
            <v>2.1</v>
          </cell>
          <cell r="G24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workbookViewId="0" topLeftCell="A1">
      <pane xSplit="2" topLeftCell="O1" activePane="topRight" state="frozen"/>
      <selection pane="topLeft" activeCell="A1" sqref="A1"/>
      <selection pane="topRight" activeCell="Z1" sqref="Z1"/>
    </sheetView>
  </sheetViews>
  <sheetFormatPr defaultColWidth="9.00390625" defaultRowHeight="12.75"/>
  <cols>
    <col min="1" max="1" width="26.00390625" style="0" customWidth="1"/>
    <col min="2" max="2" width="3.25390625" style="0" bestFit="1" customWidth="1"/>
    <col min="3" max="4" width="5.875" style="0" customWidth="1"/>
    <col min="5" max="5" width="5.125" style="0" customWidth="1"/>
    <col min="6" max="7" width="5.875" style="0" customWidth="1"/>
    <col min="8" max="9" width="5.125" style="0" customWidth="1"/>
    <col min="10" max="11" width="5.875" style="0" customWidth="1"/>
    <col min="12" max="12" width="5.125" style="0" customWidth="1"/>
    <col min="13" max="14" width="5.875" style="0" customWidth="1"/>
    <col min="15" max="16" width="5.125" style="0" customWidth="1"/>
    <col min="17" max="17" width="7.125" style="0" customWidth="1"/>
    <col min="18" max="18" width="6.75390625" style="0" customWidth="1"/>
    <col min="19" max="19" width="5.125" style="0" customWidth="1"/>
    <col min="20" max="20" width="5.00390625" style="0" customWidth="1"/>
    <col min="21" max="21" width="4.875" style="0" customWidth="1"/>
    <col min="22" max="22" width="7.25390625" style="0" customWidth="1"/>
    <col min="23" max="23" width="6.375" style="0" customWidth="1"/>
    <col min="24" max="24" width="4.875" style="0" customWidth="1"/>
    <col min="25" max="25" width="5.125" style="0" customWidth="1"/>
    <col min="26" max="26" width="5.25390625" style="0" customWidth="1"/>
  </cols>
  <sheetData>
    <row r="1" ht="15">
      <c r="Z1" s="77" t="s">
        <v>27</v>
      </c>
    </row>
    <row r="2" spans="1:26" ht="15.75" thickBot="1">
      <c r="A2" s="15" t="s">
        <v>25</v>
      </c>
      <c r="B2" s="16"/>
      <c r="C2" s="16"/>
      <c r="D2" s="16"/>
      <c r="E2" s="16"/>
      <c r="F2" s="16"/>
      <c r="G2" s="16"/>
      <c r="H2" s="17"/>
      <c r="I2" s="17"/>
      <c r="J2" s="16"/>
      <c r="K2" s="16"/>
      <c r="L2" s="16"/>
      <c r="M2" s="16"/>
      <c r="N2" s="16"/>
      <c r="O2" s="16"/>
      <c r="P2" s="16"/>
      <c r="Q2" s="16"/>
      <c r="R2" s="16"/>
      <c r="S2" s="16"/>
      <c r="Z2" s="77" t="s">
        <v>26</v>
      </c>
    </row>
    <row r="3" spans="1:26" ht="15">
      <c r="A3" s="18"/>
      <c r="B3" s="19"/>
      <c r="C3" s="20"/>
      <c r="D3" s="21">
        <v>2003</v>
      </c>
      <c r="E3" s="22"/>
      <c r="F3" s="23"/>
      <c r="G3" s="21">
        <v>2005</v>
      </c>
      <c r="H3" s="51"/>
      <c r="I3" s="22"/>
      <c r="J3" s="23"/>
      <c r="K3" s="21">
        <v>2007</v>
      </c>
      <c r="L3" s="22"/>
      <c r="M3" s="23"/>
      <c r="N3" s="21">
        <v>2008</v>
      </c>
      <c r="O3" s="51"/>
      <c r="P3" s="22"/>
      <c r="Q3" s="23"/>
      <c r="R3" s="21">
        <v>2009</v>
      </c>
      <c r="S3" s="51"/>
      <c r="T3" s="52"/>
      <c r="U3" s="53"/>
      <c r="V3" s="23"/>
      <c r="W3" s="21">
        <v>2010</v>
      </c>
      <c r="X3" s="51"/>
      <c r="Y3" s="52"/>
      <c r="Z3" s="53"/>
    </row>
    <row r="4" spans="1:26" ht="219" thickBot="1">
      <c r="A4" s="24" t="s">
        <v>4</v>
      </c>
      <c r="B4" s="25"/>
      <c r="C4" s="26" t="s">
        <v>10</v>
      </c>
      <c r="D4" s="27" t="s">
        <v>11</v>
      </c>
      <c r="E4" s="28" t="s">
        <v>21</v>
      </c>
      <c r="F4" s="29" t="s">
        <v>10</v>
      </c>
      <c r="G4" s="27" t="s">
        <v>11</v>
      </c>
      <c r="H4" s="58" t="s">
        <v>21</v>
      </c>
      <c r="I4" s="50" t="s">
        <v>22</v>
      </c>
      <c r="J4" s="26" t="s">
        <v>10</v>
      </c>
      <c r="K4" s="27" t="s">
        <v>11</v>
      </c>
      <c r="L4" s="28" t="s">
        <v>21</v>
      </c>
      <c r="M4" s="26" t="s">
        <v>10</v>
      </c>
      <c r="N4" s="27" t="s">
        <v>11</v>
      </c>
      <c r="O4" s="58" t="s">
        <v>21</v>
      </c>
      <c r="P4" s="50" t="s">
        <v>22</v>
      </c>
      <c r="Q4" s="47" t="s">
        <v>10</v>
      </c>
      <c r="R4" s="48" t="s">
        <v>11</v>
      </c>
      <c r="S4" s="49" t="s">
        <v>21</v>
      </c>
      <c r="T4" s="48" t="s">
        <v>22</v>
      </c>
      <c r="U4" s="50" t="s">
        <v>23</v>
      </c>
      <c r="V4" s="47" t="s">
        <v>10</v>
      </c>
      <c r="W4" s="48" t="s">
        <v>11</v>
      </c>
      <c r="X4" s="49" t="s">
        <v>21</v>
      </c>
      <c r="Y4" s="48" t="s">
        <v>22</v>
      </c>
      <c r="Z4" s="50" t="s">
        <v>24</v>
      </c>
    </row>
    <row r="5" spans="1:26" ht="14.25">
      <c r="A5" s="59" t="s">
        <v>13</v>
      </c>
      <c r="B5" s="30" t="s">
        <v>3</v>
      </c>
      <c r="C5" s="1">
        <v>931</v>
      </c>
      <c r="D5" s="2">
        <v>569</v>
      </c>
      <c r="E5" s="3"/>
      <c r="F5" s="4">
        <v>913</v>
      </c>
      <c r="G5" s="2">
        <v>560</v>
      </c>
      <c r="H5" s="11"/>
      <c r="I5" s="54">
        <f aca="true" t="shared" si="0" ref="I5:I13">F5/G5</f>
        <v>1.6303571428571428</v>
      </c>
      <c r="J5" s="5">
        <v>717</v>
      </c>
      <c r="K5" s="6">
        <v>526</v>
      </c>
      <c r="L5" s="7"/>
      <c r="M5" s="5">
        <v>679</v>
      </c>
      <c r="N5" s="6">
        <v>554</v>
      </c>
      <c r="O5" s="8"/>
      <c r="P5" s="54">
        <f aca="true" t="shared" si="1" ref="P5:P12">M5/N5</f>
        <v>1.2256317689530687</v>
      </c>
      <c r="Q5" s="5">
        <v>697</v>
      </c>
      <c r="R5" s="6">
        <v>530</v>
      </c>
      <c r="S5" s="43"/>
      <c r="T5" s="60">
        <f aca="true" t="shared" si="2" ref="T5:T13">Q5/R5</f>
        <v>1.3150943396226416</v>
      </c>
      <c r="U5" s="61">
        <f aca="true" t="shared" si="3" ref="U5:U14">Q5/M5</f>
        <v>1.0265095729013254</v>
      </c>
      <c r="V5" s="5">
        <v>694</v>
      </c>
      <c r="W5" s="6">
        <v>530</v>
      </c>
      <c r="X5" s="43"/>
      <c r="Y5" s="68">
        <f aca="true" t="shared" si="4" ref="Y5:Y13">V5/W5</f>
        <v>1.3094339622641509</v>
      </c>
      <c r="Z5" s="73">
        <f aca="true" t="shared" si="5" ref="Z5:Z14">V5/Q5</f>
        <v>0.9956958393113343</v>
      </c>
    </row>
    <row r="6" spans="1:26" ht="14.25">
      <c r="A6" s="59" t="s">
        <v>14</v>
      </c>
      <c r="B6" s="30" t="s">
        <v>2</v>
      </c>
      <c r="C6" s="1">
        <v>870</v>
      </c>
      <c r="D6" s="2">
        <v>675</v>
      </c>
      <c r="E6" s="3">
        <v>14.42068622575833</v>
      </c>
      <c r="F6" s="4">
        <v>809</v>
      </c>
      <c r="G6" s="2">
        <v>685</v>
      </c>
      <c r="H6" s="11">
        <v>13.264469585177897</v>
      </c>
      <c r="I6" s="55">
        <f t="shared" si="0"/>
        <v>1.181021897810219</v>
      </c>
      <c r="J6" s="9">
        <v>777</v>
      </c>
      <c r="K6" s="10">
        <v>755</v>
      </c>
      <c r="L6" s="3">
        <v>13.359697386519946</v>
      </c>
      <c r="M6" s="9">
        <v>802</v>
      </c>
      <c r="N6" s="10">
        <v>713</v>
      </c>
      <c r="O6" s="11">
        <f aca="true" t="shared" si="6" ref="O6:O11">M6*100/5842</f>
        <v>13.72817528243752</v>
      </c>
      <c r="P6" s="55">
        <f t="shared" si="1"/>
        <v>1.1248246844319776</v>
      </c>
      <c r="Q6" s="9">
        <v>1421</v>
      </c>
      <c r="R6" s="10">
        <v>678</v>
      </c>
      <c r="S6" s="44">
        <f aca="true" t="shared" si="7" ref="S6:S11">Q6*100/12289</f>
        <v>11.563186589633005</v>
      </c>
      <c r="T6" s="62">
        <f t="shared" si="2"/>
        <v>2.0958702064896757</v>
      </c>
      <c r="U6" s="63">
        <f t="shared" si="3"/>
        <v>1.7718204488778055</v>
      </c>
      <c r="V6" s="9">
        <v>1186</v>
      </c>
      <c r="W6" s="10">
        <v>715</v>
      </c>
      <c r="X6" s="44">
        <f aca="true" t="shared" si="8" ref="X6:X11">V6*100/11260</f>
        <v>10.532859680284192</v>
      </c>
      <c r="Y6" s="69">
        <f t="shared" si="4"/>
        <v>1.6587412587412587</v>
      </c>
      <c r="Z6" s="74">
        <f t="shared" si="5"/>
        <v>0.8346235045742435</v>
      </c>
    </row>
    <row r="7" spans="1:26" ht="14.25">
      <c r="A7" s="59" t="s">
        <v>15</v>
      </c>
      <c r="B7" s="30" t="s">
        <v>1</v>
      </c>
      <c r="C7" s="1">
        <v>122</v>
      </c>
      <c r="D7" s="2">
        <v>178</v>
      </c>
      <c r="E7" s="3">
        <v>2.0222111718879496</v>
      </c>
      <c r="F7" s="4">
        <v>172</v>
      </c>
      <c r="G7" s="2">
        <v>210</v>
      </c>
      <c r="H7" s="11">
        <v>2.8201344482702084</v>
      </c>
      <c r="I7" s="55">
        <f t="shared" si="0"/>
        <v>0.819047619047619</v>
      </c>
      <c r="J7" s="9">
        <v>243</v>
      </c>
      <c r="K7" s="10">
        <v>317</v>
      </c>
      <c r="L7" s="3">
        <v>4.178129298486932</v>
      </c>
      <c r="M7" s="9">
        <v>321</v>
      </c>
      <c r="N7" s="10">
        <v>378</v>
      </c>
      <c r="O7" s="11">
        <f t="shared" si="6"/>
        <v>5.494693598082848</v>
      </c>
      <c r="P7" s="55">
        <f t="shared" si="1"/>
        <v>0.8492063492063492</v>
      </c>
      <c r="Q7" s="9">
        <v>932</v>
      </c>
      <c r="R7" s="10">
        <v>445</v>
      </c>
      <c r="S7" s="44">
        <f t="shared" si="7"/>
        <v>7.584018227683294</v>
      </c>
      <c r="T7" s="62">
        <f t="shared" si="2"/>
        <v>2.09438202247191</v>
      </c>
      <c r="U7" s="63">
        <f t="shared" si="3"/>
        <v>2.9034267912772584</v>
      </c>
      <c r="V7" s="9">
        <v>870</v>
      </c>
      <c r="W7" s="10">
        <v>382</v>
      </c>
      <c r="X7" s="44">
        <f t="shared" si="8"/>
        <v>7.726465364120782</v>
      </c>
      <c r="Y7" s="69">
        <f t="shared" si="4"/>
        <v>2.277486910994764</v>
      </c>
      <c r="Z7" s="74">
        <f t="shared" si="5"/>
        <v>0.9334763948497854</v>
      </c>
    </row>
    <row r="8" spans="1:26" ht="14.25">
      <c r="A8" s="59" t="s">
        <v>16</v>
      </c>
      <c r="B8" s="30" t="s">
        <v>5</v>
      </c>
      <c r="C8" s="1">
        <v>2560</v>
      </c>
      <c r="D8" s="2">
        <v>2553</v>
      </c>
      <c r="E8" s="3">
        <v>42.43328360682911</v>
      </c>
      <c r="F8" s="4">
        <v>2570</v>
      </c>
      <c r="G8" s="2">
        <v>2690</v>
      </c>
      <c r="H8" s="11">
        <v>42.138055418921134</v>
      </c>
      <c r="I8" s="55">
        <f t="shared" si="0"/>
        <v>0.9553903345724907</v>
      </c>
      <c r="J8" s="9">
        <v>2402</v>
      </c>
      <c r="K8" s="10">
        <v>2612</v>
      </c>
      <c r="L8" s="3">
        <v>41.29986244841815</v>
      </c>
      <c r="M8" s="9">
        <v>2425</v>
      </c>
      <c r="N8" s="10">
        <v>2635</v>
      </c>
      <c r="O8" s="11">
        <f t="shared" si="6"/>
        <v>41.509756932557345</v>
      </c>
      <c r="P8" s="55">
        <f t="shared" si="1"/>
        <v>0.920303605313093</v>
      </c>
      <c r="Q8" s="9">
        <v>5338</v>
      </c>
      <c r="R8" s="10">
        <v>2820</v>
      </c>
      <c r="S8" s="44">
        <f t="shared" si="7"/>
        <v>43.437220278297666</v>
      </c>
      <c r="T8" s="62">
        <f t="shared" si="2"/>
        <v>1.8929078014184397</v>
      </c>
      <c r="U8" s="63">
        <f t="shared" si="3"/>
        <v>2.201237113402062</v>
      </c>
      <c r="V8" s="9">
        <v>5037</v>
      </c>
      <c r="W8" s="10">
        <v>2768</v>
      </c>
      <c r="X8" s="44">
        <f t="shared" si="8"/>
        <v>44.733570159857905</v>
      </c>
      <c r="Y8" s="69">
        <f t="shared" si="4"/>
        <v>1.8197254335260116</v>
      </c>
      <c r="Z8" s="74">
        <f t="shared" si="5"/>
        <v>0.9436118396403147</v>
      </c>
    </row>
    <row r="9" spans="1:26" ht="14.25">
      <c r="A9" s="59" t="s">
        <v>17</v>
      </c>
      <c r="B9" s="30" t="s">
        <v>6</v>
      </c>
      <c r="C9" s="1">
        <v>373</v>
      </c>
      <c r="D9" s="2">
        <v>544</v>
      </c>
      <c r="E9" s="3">
        <v>6.182662025526272</v>
      </c>
      <c r="F9" s="4">
        <v>481</v>
      </c>
      <c r="G9" s="2">
        <v>590</v>
      </c>
      <c r="H9" s="11">
        <v>7.8865387768486634</v>
      </c>
      <c r="I9" s="55">
        <f t="shared" si="0"/>
        <v>0.8152542372881356</v>
      </c>
      <c r="J9" s="9">
        <v>528</v>
      </c>
      <c r="K9" s="10">
        <v>632</v>
      </c>
      <c r="L9" s="3">
        <v>9.07840440165062</v>
      </c>
      <c r="M9" s="9">
        <v>525</v>
      </c>
      <c r="N9" s="10">
        <v>627</v>
      </c>
      <c r="O9" s="11">
        <f t="shared" si="6"/>
        <v>8.986648408079425</v>
      </c>
      <c r="P9" s="55">
        <f t="shared" si="1"/>
        <v>0.8373205741626795</v>
      </c>
      <c r="Q9" s="9">
        <v>1028</v>
      </c>
      <c r="R9" s="10">
        <v>675</v>
      </c>
      <c r="S9" s="44">
        <f t="shared" si="7"/>
        <v>8.365204654569126</v>
      </c>
      <c r="T9" s="62">
        <f t="shared" si="2"/>
        <v>1.522962962962963</v>
      </c>
      <c r="U9" s="63">
        <f t="shared" si="3"/>
        <v>1.958095238095238</v>
      </c>
      <c r="V9" s="9">
        <v>874</v>
      </c>
      <c r="W9" s="10">
        <v>771</v>
      </c>
      <c r="X9" s="44">
        <f t="shared" si="8"/>
        <v>7.761989342806395</v>
      </c>
      <c r="Y9" s="69">
        <f t="shared" si="4"/>
        <v>1.1335927367055771</v>
      </c>
      <c r="Z9" s="74">
        <f t="shared" si="5"/>
        <v>0.8501945525291829</v>
      </c>
    </row>
    <row r="10" spans="1:26" ht="14.25">
      <c r="A10" s="59" t="s">
        <v>18</v>
      </c>
      <c r="B10" s="30" t="s">
        <v>7</v>
      </c>
      <c r="C10" s="1">
        <v>1931</v>
      </c>
      <c r="D10" s="2">
        <v>2710</v>
      </c>
      <c r="E10" s="3">
        <v>32.00729322061992</v>
      </c>
      <c r="F10" s="4">
        <v>1926</v>
      </c>
      <c r="G10" s="2">
        <v>2589</v>
      </c>
      <c r="H10" s="11">
        <v>31.57894736842105</v>
      </c>
      <c r="I10" s="55">
        <f t="shared" si="0"/>
        <v>0.7439165701042874</v>
      </c>
      <c r="J10" s="9">
        <v>1708</v>
      </c>
      <c r="K10" s="10">
        <v>2587</v>
      </c>
      <c r="L10" s="3">
        <v>29.36726272352132</v>
      </c>
      <c r="M10" s="9">
        <v>1648</v>
      </c>
      <c r="N10" s="10">
        <v>2393</v>
      </c>
      <c r="O10" s="11">
        <f t="shared" si="6"/>
        <v>28.209517288599795</v>
      </c>
      <c r="P10" s="55">
        <f t="shared" si="1"/>
        <v>0.6886753029669871</v>
      </c>
      <c r="Q10" s="45">
        <v>3339</v>
      </c>
      <c r="R10" s="10">
        <v>2697</v>
      </c>
      <c r="S10" s="44">
        <f t="shared" si="7"/>
        <v>27.170640410122875</v>
      </c>
      <c r="T10" s="62">
        <f t="shared" si="2"/>
        <v>1.2380422691879867</v>
      </c>
      <c r="U10" s="63">
        <f t="shared" si="3"/>
        <v>2.0260922330097086</v>
      </c>
      <c r="V10" s="9">
        <v>3059</v>
      </c>
      <c r="W10" s="10">
        <v>2727</v>
      </c>
      <c r="X10" s="44">
        <f t="shared" si="8"/>
        <v>27.16696269982238</v>
      </c>
      <c r="Y10" s="69">
        <f t="shared" si="4"/>
        <v>1.1217455078841216</v>
      </c>
      <c r="Z10" s="74">
        <f t="shared" si="5"/>
        <v>0.9161425576519916</v>
      </c>
    </row>
    <row r="11" spans="1:26" ht="14.25">
      <c r="A11" s="59" t="s">
        <v>19</v>
      </c>
      <c r="B11" s="30" t="s">
        <v>8</v>
      </c>
      <c r="C11" s="1">
        <v>177</v>
      </c>
      <c r="D11" s="2">
        <v>287</v>
      </c>
      <c r="E11" s="3">
        <v>2.9338637493784185</v>
      </c>
      <c r="F11" s="4">
        <v>141</v>
      </c>
      <c r="G11" s="2">
        <v>227</v>
      </c>
      <c r="H11" s="11">
        <v>2.311854402361043</v>
      </c>
      <c r="I11" s="55">
        <f t="shared" si="0"/>
        <v>0.6211453744493393</v>
      </c>
      <c r="J11" s="9">
        <v>158</v>
      </c>
      <c r="K11" s="10">
        <v>228</v>
      </c>
      <c r="L11" s="3">
        <v>2.716643741403026</v>
      </c>
      <c r="M11" s="9">
        <v>121</v>
      </c>
      <c r="N11" s="10">
        <v>204</v>
      </c>
      <c r="O11" s="11">
        <f t="shared" si="6"/>
        <v>2.0712084902430674</v>
      </c>
      <c r="P11" s="55">
        <f t="shared" si="1"/>
        <v>0.5931372549019608</v>
      </c>
      <c r="Q11" s="9">
        <v>222</v>
      </c>
      <c r="R11" s="10">
        <v>270</v>
      </c>
      <c r="S11" s="44">
        <f t="shared" si="7"/>
        <v>1.8064936121734885</v>
      </c>
      <c r="T11" s="62">
        <f t="shared" si="2"/>
        <v>0.8222222222222222</v>
      </c>
      <c r="U11" s="63">
        <f t="shared" si="3"/>
        <v>1.834710743801653</v>
      </c>
      <c r="V11" s="9">
        <v>234</v>
      </c>
      <c r="W11" s="10">
        <v>290</v>
      </c>
      <c r="X11" s="44">
        <f t="shared" si="8"/>
        <v>2.0781527531083483</v>
      </c>
      <c r="Y11" s="69">
        <f t="shared" si="4"/>
        <v>0.8068965517241379</v>
      </c>
      <c r="Z11" s="74">
        <f t="shared" si="5"/>
        <v>1.054054054054054</v>
      </c>
    </row>
    <row r="12" spans="1:26" ht="15" thickBot="1">
      <c r="A12" s="59" t="s">
        <v>20</v>
      </c>
      <c r="B12" s="30" t="s">
        <v>0</v>
      </c>
      <c r="C12" s="1">
        <v>1110</v>
      </c>
      <c r="D12" s="2">
        <v>632</v>
      </c>
      <c r="E12" s="3"/>
      <c r="F12" s="4">
        <v>897</v>
      </c>
      <c r="G12" s="2">
        <v>584</v>
      </c>
      <c r="H12" s="11"/>
      <c r="I12" s="56">
        <f t="shared" si="0"/>
        <v>1.5359589041095891</v>
      </c>
      <c r="J12" s="9">
        <v>790</v>
      </c>
      <c r="K12" s="10">
        <v>595</v>
      </c>
      <c r="L12" s="3"/>
      <c r="M12" s="9">
        <v>778</v>
      </c>
      <c r="N12" s="10">
        <v>580</v>
      </c>
      <c r="O12" s="11"/>
      <c r="P12" s="56">
        <f t="shared" si="1"/>
        <v>1.3413793103448275</v>
      </c>
      <c r="Q12" s="40">
        <v>1037</v>
      </c>
      <c r="R12" s="41">
        <v>684</v>
      </c>
      <c r="S12" s="46"/>
      <c r="T12" s="64">
        <f t="shared" si="2"/>
        <v>1.5160818713450293</v>
      </c>
      <c r="U12" s="65">
        <f t="shared" si="3"/>
        <v>1.332904884318766</v>
      </c>
      <c r="V12" s="40">
        <v>1034</v>
      </c>
      <c r="W12" s="41">
        <v>617</v>
      </c>
      <c r="X12" s="46"/>
      <c r="Y12" s="70">
        <f t="shared" si="4"/>
        <v>1.6758508914100487</v>
      </c>
      <c r="Z12" s="75">
        <f t="shared" si="5"/>
        <v>0.9971070395371263</v>
      </c>
    </row>
    <row r="13" spans="1:26" ht="15" thickBot="1">
      <c r="A13" s="33" t="s">
        <v>9</v>
      </c>
      <c r="B13" s="33"/>
      <c r="C13" s="34">
        <v>6033</v>
      </c>
      <c r="D13" s="13">
        <v>6947</v>
      </c>
      <c r="E13" s="57"/>
      <c r="F13" s="12">
        <v>6099</v>
      </c>
      <c r="G13" s="13">
        <v>6991</v>
      </c>
      <c r="H13" s="57"/>
      <c r="I13" s="57">
        <f t="shared" si="0"/>
        <v>0.8724073809183236</v>
      </c>
      <c r="J13" s="36">
        <v>5816</v>
      </c>
      <c r="K13" s="37">
        <v>7131</v>
      </c>
      <c r="L13" s="57"/>
      <c r="M13" s="36">
        <v>5842</v>
      </c>
      <c r="N13" s="37">
        <v>6950</v>
      </c>
      <c r="O13" s="57"/>
      <c r="P13" s="57"/>
      <c r="Q13" s="31">
        <f>SUM(Q6:Q11)</f>
        <v>12280</v>
      </c>
      <c r="R13" s="32">
        <f>SUM(R6:R11)</f>
        <v>7585</v>
      </c>
      <c r="S13" s="57">
        <f>Q13/R13</f>
        <v>1.6189848384970336</v>
      </c>
      <c r="T13" s="66">
        <f t="shared" si="2"/>
        <v>1.6189848384970336</v>
      </c>
      <c r="U13" s="67">
        <f t="shared" si="3"/>
        <v>2.1020198562136256</v>
      </c>
      <c r="V13" s="31">
        <f>SUM(V6:V11)</f>
        <v>11260</v>
      </c>
      <c r="W13" s="32">
        <f>SUM(W6:W11)</f>
        <v>7653</v>
      </c>
      <c r="X13" s="71">
        <f>V13/W13</f>
        <v>1.4713184372141643</v>
      </c>
      <c r="Y13" s="72">
        <f t="shared" si="4"/>
        <v>1.4713184372141643</v>
      </c>
      <c r="Z13" s="76">
        <f t="shared" si="5"/>
        <v>0.9169381107491856</v>
      </c>
    </row>
    <row r="14" spans="1:26" ht="15" thickBot="1">
      <c r="A14" s="35" t="s">
        <v>12</v>
      </c>
      <c r="B14" s="33"/>
      <c r="C14" s="12">
        <v>6906</v>
      </c>
      <c r="D14" s="13"/>
      <c r="E14" s="14"/>
      <c r="F14" s="12">
        <v>6995</v>
      </c>
      <c r="G14" s="13"/>
      <c r="H14" s="38"/>
      <c r="I14" s="57">
        <f>(G13-G5)/F14</f>
        <v>0.9193709792709078</v>
      </c>
      <c r="J14" s="31">
        <v>6687</v>
      </c>
      <c r="K14" s="13"/>
      <c r="L14" s="14"/>
      <c r="M14" s="31">
        <v>6665</v>
      </c>
      <c r="N14" s="13"/>
      <c r="O14" s="38"/>
      <c r="P14" s="57">
        <f>N13/M14</f>
        <v>1.042760690172543</v>
      </c>
      <c r="Q14" s="31">
        <v>6128</v>
      </c>
      <c r="R14" s="32"/>
      <c r="S14" s="42"/>
      <c r="T14" s="66">
        <f>(Q14-R5)/R13</f>
        <v>0.738035596572182</v>
      </c>
      <c r="U14" s="67">
        <f t="shared" si="3"/>
        <v>0.9194298574643661</v>
      </c>
      <c r="V14" s="31">
        <v>5482</v>
      </c>
      <c r="W14" s="32"/>
      <c r="X14" s="42"/>
      <c r="Y14" s="72">
        <f>(V14-W5)/W13</f>
        <v>0.6470665098654123</v>
      </c>
      <c r="Z14" s="76">
        <f t="shared" si="5"/>
        <v>0.8945822454308094</v>
      </c>
    </row>
    <row r="16" ht="12.75">
      <c r="R16" s="39"/>
    </row>
    <row r="17" ht="12.75">
      <c r="D17" s="39"/>
    </row>
  </sheetData>
  <printOptions horizontalCentered="1"/>
  <pageMargins left="0.3937007874015748" right="0.35433070866141736" top="0.984251968503937" bottom="0.984251968503937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2010-08-24T10:27:14Z</cp:lastPrinted>
  <dcterms:created xsi:type="dcterms:W3CDTF">2009-04-20T07:57:42Z</dcterms:created>
  <dcterms:modified xsi:type="dcterms:W3CDTF">2010-09-08T13:44:49Z</dcterms:modified>
  <cp:category/>
  <cp:version/>
  <cp:contentType/>
  <cp:contentStatus/>
</cp:coreProperties>
</file>