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80" windowHeight="5835" activeTab="1"/>
  </bookViews>
  <sheets>
    <sheet name="4-2007" sheetId="1" r:id="rId1"/>
    <sheet name="srovnání" sheetId="2" r:id="rId2"/>
  </sheets>
  <definedNames>
    <definedName name="_xlnm.Print_Titles" localSheetId="1">'srovnání'!$4:$5</definedName>
  </definedNames>
  <calcPr fullCalcOnLoad="1"/>
</workbook>
</file>

<file path=xl/sharedStrings.xml><?xml version="1.0" encoding="utf-8"?>
<sst xmlns="http://schemas.openxmlformats.org/spreadsheetml/2006/main" count="640" uniqueCount="277">
  <si>
    <t>Práce ve zdrav.a soc.zařízeních-peč.prá.</t>
  </si>
  <si>
    <t>Kód oboru</t>
  </si>
  <si>
    <t>Název oboru</t>
  </si>
  <si>
    <t>Délka</t>
  </si>
  <si>
    <t>studia</t>
  </si>
  <si>
    <t xml:space="preserve">Počet </t>
  </si>
  <si>
    <t>Podíl</t>
  </si>
  <si>
    <t>Gymnázium</t>
  </si>
  <si>
    <t>3647M001</t>
  </si>
  <si>
    <t>Stavebnictví</t>
  </si>
  <si>
    <t>Obchodní akademie</t>
  </si>
  <si>
    <t>6341M004</t>
  </si>
  <si>
    <t>6343N011</t>
  </si>
  <si>
    <t>Pojišťovnictví</t>
  </si>
  <si>
    <t>4143M002</t>
  </si>
  <si>
    <t>Chovatelství</t>
  </si>
  <si>
    <t>5341N001</t>
  </si>
  <si>
    <t>6953H003</t>
  </si>
  <si>
    <t>Provoz služeb</t>
  </si>
  <si>
    <t>2368H001</t>
  </si>
  <si>
    <t>Automechanik</t>
  </si>
  <si>
    <t>Kuchař - číšník pro pohostinství</t>
  </si>
  <si>
    <t>6442M036</t>
  </si>
  <si>
    <t>Management obchodu</t>
  </si>
  <si>
    <t>Operátor oděvní výroby</t>
  </si>
  <si>
    <t>Strojírenství</t>
  </si>
  <si>
    <t>Ekonomika a management.pod.</t>
  </si>
  <si>
    <t>2341M001</t>
  </si>
  <si>
    <t>6341N017</t>
  </si>
  <si>
    <t>6552H001</t>
  </si>
  <si>
    <t>HB</t>
  </si>
  <si>
    <t>JI</t>
  </si>
  <si>
    <t>PE</t>
  </si>
  <si>
    <t>TR</t>
  </si>
  <si>
    <t>ZR</t>
  </si>
  <si>
    <t>absol.</t>
  </si>
  <si>
    <t>evidov.</t>
  </si>
  <si>
    <t>2355H002</t>
  </si>
  <si>
    <t>2657H001</t>
  </si>
  <si>
    <t>Autoelektrikář</t>
  </si>
  <si>
    <t>5341M001</t>
  </si>
  <si>
    <t>Všeobecná sestra</t>
  </si>
  <si>
    <t>3143L501</t>
  </si>
  <si>
    <t>3</t>
  </si>
  <si>
    <t>3456H001</t>
  </si>
  <si>
    <t>Fotograf</t>
  </si>
  <si>
    <t>Kadeřník</t>
  </si>
  <si>
    <t>Kosmetička</t>
  </si>
  <si>
    <t>4</t>
  </si>
  <si>
    <t>2343L506</t>
  </si>
  <si>
    <t>2351H001</t>
  </si>
  <si>
    <t>Zámečník</t>
  </si>
  <si>
    <t>2352H001</t>
  </si>
  <si>
    <t>Nástrojař</t>
  </si>
  <si>
    <t>2641L501</t>
  </si>
  <si>
    <t>Elektrotechnika</t>
  </si>
  <si>
    <t>6341M017</t>
  </si>
  <si>
    <t>Specialista pro obchod. a manaž.čin.</t>
  </si>
  <si>
    <t>1601M004</t>
  </si>
  <si>
    <t>Ekologie a ochrana krajiny</t>
  </si>
  <si>
    <t>8241M007</t>
  </si>
  <si>
    <t>Propagační výtvarnictví</t>
  </si>
  <si>
    <t>6443M007</t>
  </si>
  <si>
    <t>Ekonomika a cestovní ruch</t>
  </si>
  <si>
    <t>7541N002</t>
  </si>
  <si>
    <t>Sociální práce - VOŠ</t>
  </si>
  <si>
    <t>6542M004</t>
  </si>
  <si>
    <t>Hotelnictví a turismus</t>
  </si>
  <si>
    <t>2956H002</t>
  </si>
  <si>
    <t>Řezník - uzenář - výroba</t>
  </si>
  <si>
    <t>6552E001</t>
  </si>
  <si>
    <t>Kuchařské práce</t>
  </si>
  <si>
    <t>2944M001</t>
  </si>
  <si>
    <t>4131N010</t>
  </si>
  <si>
    <t>Agroturistika - VOŠ</t>
  </si>
  <si>
    <t>2631N004</t>
  </si>
  <si>
    <t>Automatizace a informatika - VOŠ</t>
  </si>
  <si>
    <t>4141M001</t>
  </si>
  <si>
    <t>Agropodnikání</t>
  </si>
  <si>
    <t>2631N015</t>
  </si>
  <si>
    <t>6542N001</t>
  </si>
  <si>
    <t>Počítačové systémy - VOŠ</t>
  </si>
  <si>
    <t>Cestovní ruch - VOŠ</t>
  </si>
  <si>
    <t>2644M001</t>
  </si>
  <si>
    <t>Automatizační technika</t>
  </si>
  <si>
    <t>2647M002</t>
  </si>
  <si>
    <t>Elektronické počítačové systémy</t>
  </si>
  <si>
    <t>Vých. a humanit.činnost</t>
  </si>
  <si>
    <t>Opravář zeměděl. strojů</t>
  </si>
  <si>
    <t>6341M006</t>
  </si>
  <si>
    <t>Obchodně podnikatelská činnost</t>
  </si>
  <si>
    <t>6442M030</t>
  </si>
  <si>
    <t>Management dopravy pošt a telek.</t>
  </si>
  <si>
    <t>6652H001</t>
  </si>
  <si>
    <t>Aranžér</t>
  </si>
  <si>
    <t>3652H001</t>
  </si>
  <si>
    <t>Instalatér</t>
  </si>
  <si>
    <t>4156H001</t>
  </si>
  <si>
    <t>Mechanizátor lesní výroby</t>
  </si>
  <si>
    <t>2153H001</t>
  </si>
  <si>
    <t>Modelář</t>
  </si>
  <si>
    <t>6431N012</t>
  </si>
  <si>
    <t>Ekonomika strojírenství - VOŠ</t>
  </si>
  <si>
    <t>6442M003</t>
  </si>
  <si>
    <t>3645M002</t>
  </si>
  <si>
    <t>Technická zařízení budov</t>
  </si>
  <si>
    <t>6443M002</t>
  </si>
  <si>
    <t>Ekonomika zemědělství a výživy</t>
  </si>
  <si>
    <t>6553H001</t>
  </si>
  <si>
    <t>Číšník</t>
  </si>
  <si>
    <t>Kuchař</t>
  </si>
  <si>
    <t>8241M022</t>
  </si>
  <si>
    <t>Modelářství a návrhářství oděvů</t>
  </si>
  <si>
    <t>6641L008</t>
  </si>
  <si>
    <t>Obchodník</t>
  </si>
  <si>
    <t>3667H001</t>
  </si>
  <si>
    <t>Zedník</t>
  </si>
  <si>
    <t>2345M005</t>
  </si>
  <si>
    <t>Silniční doprava</t>
  </si>
  <si>
    <t>Technologie potravin - zprac. masa</t>
  </si>
  <si>
    <t>Počet absol. v evid. ÚP</t>
  </si>
  <si>
    <t>Celkem</t>
  </si>
  <si>
    <t>3143L004</t>
  </si>
  <si>
    <t>Cukrář</t>
  </si>
  <si>
    <t>6442M024</t>
  </si>
  <si>
    <t>Management textilu a oděv.</t>
  </si>
  <si>
    <t>Klempíř - strojírenská výroba</t>
  </si>
  <si>
    <t>3664H001</t>
  </si>
  <si>
    <t>Tesař</t>
  </si>
  <si>
    <t>6541L504</t>
  </si>
  <si>
    <t>Společné stravování</t>
  </si>
  <si>
    <t>Provozní technika</t>
  </si>
  <si>
    <t>4104M001</t>
  </si>
  <si>
    <t>Rostlinolékařství</t>
  </si>
  <si>
    <t>Pozemní stavitelství</t>
  </si>
  <si>
    <t>2643L001</t>
  </si>
  <si>
    <t>Mechanik elektronik</t>
  </si>
  <si>
    <t>2653H001</t>
  </si>
  <si>
    <t>Mechanik elektronických zař.</t>
  </si>
  <si>
    <t>6843M001</t>
  </si>
  <si>
    <t>2942M001</t>
  </si>
  <si>
    <t>Analýza potravin</t>
  </si>
  <si>
    <t>Diplomovaná všeobecná sestra</t>
  </si>
  <si>
    <t>6341N008</t>
  </si>
  <si>
    <t>Účetnictví a finanční hospodářství</t>
  </si>
  <si>
    <t>Obrábění kovů</t>
  </si>
  <si>
    <t>3641M001</t>
  </si>
  <si>
    <t>3669H001</t>
  </si>
  <si>
    <t>Pokrývač</t>
  </si>
  <si>
    <t>3741L009</t>
  </si>
  <si>
    <t>2345L001</t>
  </si>
  <si>
    <t>6442M044</t>
  </si>
  <si>
    <t>Manažer mezinárodní přepr. a obch.</t>
  </si>
  <si>
    <t>Veřejnosprávní činnost</t>
  </si>
  <si>
    <t>6641L501</t>
  </si>
  <si>
    <t xml:space="preserve">Provoz obchodu </t>
  </si>
  <si>
    <t>2356H001</t>
  </si>
  <si>
    <t>Farmář</t>
  </si>
  <si>
    <t>5343M002</t>
  </si>
  <si>
    <t>Farmaceutický laborant</t>
  </si>
  <si>
    <t>3657H001</t>
  </si>
  <si>
    <t>Malíř</t>
  </si>
  <si>
    <t>7541M002</t>
  </si>
  <si>
    <t>Sociální péče</t>
  </si>
  <si>
    <t>1602M001</t>
  </si>
  <si>
    <t>2642L001</t>
  </si>
  <si>
    <t>Mechanik silnoproudých zař.</t>
  </si>
  <si>
    <t>6841M006</t>
  </si>
  <si>
    <t>Právní administrativa</t>
  </si>
  <si>
    <t>Průmyslová ekologie</t>
  </si>
  <si>
    <t>7842M002</t>
  </si>
  <si>
    <t>Ekonomické lyceum</t>
  </si>
  <si>
    <t>7842M001</t>
  </si>
  <si>
    <t>Technické lyceum</t>
  </si>
  <si>
    <t>8241N004</t>
  </si>
  <si>
    <t>Multimediální umělecká tvorba</t>
  </si>
  <si>
    <t>8251L003</t>
  </si>
  <si>
    <t>Uměleckořemeslné zprac kovů</t>
  </si>
  <si>
    <t xml:space="preserve">Krejčí </t>
  </si>
  <si>
    <t>3341L006</t>
  </si>
  <si>
    <t>Operátor dřevař. a náb. výroby</t>
  </si>
  <si>
    <t>2646L505</t>
  </si>
  <si>
    <t>Autoelektronika</t>
  </si>
  <si>
    <t>2366H001</t>
  </si>
  <si>
    <t>3741L503</t>
  </si>
  <si>
    <t>Dopravní provoz</t>
  </si>
  <si>
    <t xml:space="preserve">6941L004 </t>
  </si>
  <si>
    <t>Operátor provozu a ekonom.dopr.</t>
  </si>
  <si>
    <t>3752H001</t>
  </si>
  <si>
    <t>Železničář</t>
  </si>
  <si>
    <t>Elektrikář</t>
  </si>
  <si>
    <t>3654H001</t>
  </si>
  <si>
    <t>Kameník</t>
  </si>
  <si>
    <t>8251H009</t>
  </si>
  <si>
    <t>Umělecký keramik</t>
  </si>
  <si>
    <t>8251L022</t>
  </si>
  <si>
    <t>Uměleckořem.zprac.kamene a ker.</t>
  </si>
  <si>
    <t>8251L017</t>
  </si>
  <si>
    <t>4152E008</t>
  </si>
  <si>
    <t>Květinářské práce</t>
  </si>
  <si>
    <t>4151H011</t>
  </si>
  <si>
    <t>5341M007</t>
  </si>
  <si>
    <t>Zdravotnický asistent</t>
  </si>
  <si>
    <t>7947K401</t>
  </si>
  <si>
    <t>3342L502</t>
  </si>
  <si>
    <t>Podnikání</t>
  </si>
  <si>
    <t>6441L524</t>
  </si>
  <si>
    <t xml:space="preserve">Mechanik seřizovač </t>
  </si>
  <si>
    <t>6442M040</t>
  </si>
  <si>
    <t>Management cestovního ruchu</t>
  </si>
  <si>
    <t>6341M040</t>
  </si>
  <si>
    <t>Informatika v ekonomice</t>
  </si>
  <si>
    <t>3941M003</t>
  </si>
  <si>
    <t>Mechatronika</t>
  </si>
  <si>
    <t>6441M001</t>
  </si>
  <si>
    <t>Podnikání a služby</t>
  </si>
  <si>
    <t>8241M050</t>
  </si>
  <si>
    <t>Textilní výtvarnictví - pletařská tvorba</t>
  </si>
  <si>
    <t>6955E005</t>
  </si>
  <si>
    <t>Truhlář</t>
  </si>
  <si>
    <t>6542N009</t>
  </si>
  <si>
    <t>Management hotelového provozu</t>
  </si>
  <si>
    <t>7541M012</t>
  </si>
  <si>
    <t>2651H</t>
  </si>
  <si>
    <t>Sklo</t>
  </si>
  <si>
    <t>H</t>
  </si>
  <si>
    <t>2954H,E</t>
  </si>
  <si>
    <t>3158H002</t>
  </si>
  <si>
    <t>3356H</t>
  </si>
  <si>
    <t>4155H004</t>
  </si>
  <si>
    <t>6551H003</t>
  </si>
  <si>
    <t>Prodavač</t>
  </si>
  <si>
    <t>6651H,E</t>
  </si>
  <si>
    <t>6951H002</t>
  </si>
  <si>
    <t>M</t>
  </si>
  <si>
    <t>Uměleckořem.zprac.skla</t>
  </si>
  <si>
    <t>6, 8</t>
  </si>
  <si>
    <t>7941K</t>
  </si>
  <si>
    <t>učební technické</t>
  </si>
  <si>
    <t>nástavby</t>
  </si>
  <si>
    <t>učební služby</t>
  </si>
  <si>
    <t>maturitní technické</t>
  </si>
  <si>
    <t>maturitní služby</t>
  </si>
  <si>
    <t>maturitní všeobecné</t>
  </si>
  <si>
    <t>Střední školy</t>
  </si>
  <si>
    <t>vyšší odborné školy</t>
  </si>
  <si>
    <t>Dřevařská a nábytkářská výr.</t>
  </si>
  <si>
    <t>2.-3.</t>
  </si>
  <si>
    <t>Oděvnictví</t>
  </si>
  <si>
    <t>6941L503</t>
  </si>
  <si>
    <t>Kosmetika</t>
  </si>
  <si>
    <t>Mechanik opravář, hodinář</t>
  </si>
  <si>
    <t>4151H008</t>
  </si>
  <si>
    <t>Krajinář a zahradník</t>
  </si>
  <si>
    <t>Management strojírenství</t>
  </si>
  <si>
    <t>Management ve stavebnictví</t>
  </si>
  <si>
    <t>Veteriární prevence</t>
  </si>
  <si>
    <t>Technik model. Zařízení</t>
  </si>
  <si>
    <t>x</t>
  </si>
  <si>
    <t>mat. zeměděl., ekologie, potravin.</t>
  </si>
  <si>
    <t>6442M027</t>
  </si>
  <si>
    <t>4341M001</t>
  </si>
  <si>
    <t>2144L001</t>
  </si>
  <si>
    <t>Podíl evidov. 9-2007</t>
  </si>
  <si>
    <t>Podíl evidov. 4-2008</t>
  </si>
  <si>
    <t>Podíl evidov. 9-2008</t>
  </si>
  <si>
    <t>Podíl evidov. 4-2009</t>
  </si>
  <si>
    <t>Podíl evidov. 9-2009</t>
  </si>
  <si>
    <t>Podíl evidov. 4-2010</t>
  </si>
  <si>
    <t>Absolventi evidovaní na úřadech práce v kraji jako nezaměstnaní k 30. 4. 2007 - přehled oborů</t>
  </si>
  <si>
    <t>Podíl evidov. 4-2007</t>
  </si>
  <si>
    <t>Celkem podíl nezaměstaných absolventů SŠ</t>
  </si>
  <si>
    <t>Celkem podíl nezaměstnaných v kraji Vysočina</t>
  </si>
  <si>
    <t>CELKEM</t>
  </si>
  <si>
    <t>Příloha 5. Podíl evidovaných absolventů na úřadu práce podle oborových seskupení v čase</t>
  </si>
  <si>
    <t>počet stran: 3</t>
  </si>
  <si>
    <t>ZK-05-2010-79, př. 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</si>
</sst>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4.5"/>
      <name val="Arial CE"/>
      <family val="0"/>
    </font>
    <font>
      <i/>
      <sz val="8"/>
      <name val="Arial CE"/>
      <family val="2"/>
    </font>
    <font>
      <sz val="17.75"/>
      <name val="Arial"/>
      <family val="0"/>
    </font>
    <font>
      <u val="single"/>
      <sz val="9.75"/>
      <name val="Arial CE"/>
      <family val="0"/>
    </font>
    <font>
      <i/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0" fillId="0" borderId="3" xfId="20" applyNumberForma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9" xfId="0" applyBorder="1" applyAlignment="1">
      <alignment horizontal="right"/>
    </xf>
    <xf numFmtId="49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49" fontId="0" fillId="0" borderId="8" xfId="0" applyNumberFormat="1" applyFill="1" applyBorder="1" applyAlignment="1">
      <alignment horizontal="right"/>
    </xf>
    <xf numFmtId="164" fontId="0" fillId="0" borderId="3" xfId="2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2" xfId="0" applyNumberFormat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164" fontId="0" fillId="3" borderId="13" xfId="20" applyNumberForma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right"/>
    </xf>
    <xf numFmtId="164" fontId="0" fillId="5" borderId="4" xfId="0" applyNumberFormat="1" applyFill="1" applyBorder="1" applyAlignment="1">
      <alignment horizontal="right"/>
    </xf>
    <xf numFmtId="164" fontId="0" fillId="5" borderId="11" xfId="0" applyNumberFormat="1" applyFill="1" applyBorder="1" applyAlignment="1">
      <alignment horizontal="right"/>
    </xf>
    <xf numFmtId="164" fontId="0" fillId="5" borderId="6" xfId="0" applyNumberFormat="1" applyFill="1" applyBorder="1" applyAlignment="1">
      <alignment horizontal="right"/>
    </xf>
    <xf numFmtId="164" fontId="3" fillId="5" borderId="14" xfId="0" applyNumberFormat="1" applyFont="1" applyFill="1" applyBorder="1" applyAlignment="1">
      <alignment horizontal="right"/>
    </xf>
    <xf numFmtId="164" fontId="0" fillId="5" borderId="15" xfId="0" applyNumberFormat="1" applyFill="1" applyBorder="1" applyAlignment="1">
      <alignment horizontal="right"/>
    </xf>
    <xf numFmtId="164" fontId="0" fillId="5" borderId="16" xfId="20" applyNumberFormat="1" applyFill="1" applyBorder="1" applyAlignment="1">
      <alignment horizontal="right"/>
    </xf>
    <xf numFmtId="164" fontId="0" fillId="5" borderId="16" xfId="2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 horizontal="right"/>
    </xf>
    <xf numFmtId="164" fontId="0" fillId="5" borderId="18" xfId="0" applyNumberFormat="1" applyFill="1" applyBorder="1" applyAlignment="1">
      <alignment horizontal="right"/>
    </xf>
    <xf numFmtId="164" fontId="0" fillId="5" borderId="19" xfId="20" applyNumberFormat="1" applyFill="1" applyBorder="1" applyAlignment="1">
      <alignment horizontal="right"/>
    </xf>
    <xf numFmtId="0" fontId="0" fillId="0" borderId="16" xfId="0" applyFill="1" applyBorder="1" applyAlignment="1">
      <alignment/>
    </xf>
    <xf numFmtId="164" fontId="3" fillId="4" borderId="20" xfId="20" applyNumberFormat="1" applyFont="1" applyFill="1" applyBorder="1" applyAlignment="1">
      <alignment horizontal="right"/>
    </xf>
    <xf numFmtId="1" fontId="0" fillId="0" borderId="16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164" fontId="0" fillId="5" borderId="19" xfId="20" applyNumberFormat="1" applyFont="1" applyFill="1" applyBorder="1" applyAlignment="1">
      <alignment horizontal="right"/>
    </xf>
    <xf numFmtId="0" fontId="0" fillId="0" borderId="17" xfId="0" applyFill="1" applyBorder="1" applyAlignment="1">
      <alignment/>
    </xf>
    <xf numFmtId="164" fontId="0" fillId="4" borderId="20" xfId="20" applyNumberForma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49" fontId="0" fillId="0" borderId="22" xfId="0" applyNumberFormat="1" applyFill="1" applyBorder="1" applyAlignment="1">
      <alignment horizontal="right"/>
    </xf>
    <xf numFmtId="0" fontId="0" fillId="0" borderId="22" xfId="0" applyBorder="1" applyAlignment="1">
      <alignment horizontal="right"/>
    </xf>
    <xf numFmtId="49" fontId="0" fillId="0" borderId="22" xfId="0" applyNumberFormat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1" xfId="0" applyFill="1" applyBorder="1" applyAlignment="1">
      <alignment/>
    </xf>
    <xf numFmtId="164" fontId="0" fillId="0" borderId="23" xfId="20" applyNumberFormat="1" applyFill="1" applyBorder="1" applyAlignment="1">
      <alignment horizontal="right"/>
    </xf>
    <xf numFmtId="0" fontId="0" fillId="0" borderId="22" xfId="0" applyFill="1" applyBorder="1" applyAlignment="1">
      <alignment/>
    </xf>
    <xf numFmtId="164" fontId="0" fillId="0" borderId="3" xfId="20" applyNumberForma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64" fontId="0" fillId="0" borderId="25" xfId="20" applyNumberFormat="1" applyFill="1" applyBorder="1" applyAlignment="1">
      <alignment horizontal="right"/>
    </xf>
    <xf numFmtId="0" fontId="0" fillId="0" borderId="26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1" fontId="0" fillId="0" borderId="26" xfId="0" applyNumberFormat="1" applyBorder="1" applyAlignment="1">
      <alignment horizontal="left"/>
    </xf>
    <xf numFmtId="1" fontId="0" fillId="0" borderId="22" xfId="0" applyNumberFormat="1" applyBorder="1" applyAlignment="1">
      <alignment horizontal="left"/>
    </xf>
    <xf numFmtId="1" fontId="0" fillId="0" borderId="24" xfId="0" applyNumberFormat="1" applyBorder="1" applyAlignment="1">
      <alignment horizontal="left"/>
    </xf>
    <xf numFmtId="1" fontId="0" fillId="0" borderId="22" xfId="0" applyNumberFormat="1" applyFont="1" applyFill="1" applyBorder="1" applyAlignment="1">
      <alignment horizontal="left"/>
    </xf>
    <xf numFmtId="164" fontId="0" fillId="0" borderId="23" xfId="20" applyNumberFormat="1" applyFont="1" applyFill="1" applyBorder="1" applyAlignment="1">
      <alignment horizontal="right"/>
    </xf>
    <xf numFmtId="0" fontId="0" fillId="0" borderId="24" xfId="0" applyFill="1" applyBorder="1" applyAlignment="1">
      <alignment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3" fillId="5" borderId="20" xfId="0" applyNumberFormat="1" applyFon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3" fillId="5" borderId="13" xfId="20" applyNumberFormat="1" applyFont="1" applyFill="1" applyBorder="1" applyAlignment="1">
      <alignment horizontal="right"/>
    </xf>
    <xf numFmtId="0" fontId="3" fillId="3" borderId="27" xfId="0" applyFont="1" applyFill="1" applyBorder="1" applyAlignment="1">
      <alignment horizontal="right"/>
    </xf>
    <xf numFmtId="0" fontId="3" fillId="3" borderId="28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3" borderId="27" xfId="0" applyFont="1" applyFill="1" applyBorder="1" applyAlignment="1">
      <alignment/>
    </xf>
    <xf numFmtId="0" fontId="0" fillId="0" borderId="16" xfId="0" applyBorder="1" applyAlignment="1">
      <alignment/>
    </xf>
    <xf numFmtId="1" fontId="3" fillId="3" borderId="27" xfId="0" applyNumberFormat="1" applyFont="1" applyFill="1" applyBorder="1" applyAlignment="1">
      <alignment horizontal="left"/>
    </xf>
    <xf numFmtId="1" fontId="3" fillId="2" borderId="29" xfId="0" applyNumberFormat="1" applyFont="1" applyFill="1" applyBorder="1" applyAlignment="1">
      <alignment horizontal="center"/>
    </xf>
    <xf numFmtId="1" fontId="3" fillId="2" borderId="30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3" fillId="3" borderId="31" xfId="0" applyNumberFormat="1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64" fontId="0" fillId="0" borderId="32" xfId="20" applyNumberFormat="1" applyFill="1" applyBorder="1" applyAlignment="1">
      <alignment horizontal="center"/>
    </xf>
    <xf numFmtId="164" fontId="0" fillId="0" borderId="32" xfId="2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4" xfId="0" applyFill="1" applyBorder="1" applyAlignment="1">
      <alignment/>
    </xf>
    <xf numFmtId="164" fontId="0" fillId="5" borderId="17" xfId="20" applyNumberFormat="1" applyFill="1" applyBorder="1" applyAlignment="1">
      <alignment horizontal="right"/>
    </xf>
    <xf numFmtId="0" fontId="0" fillId="0" borderId="26" xfId="0" applyBorder="1" applyAlignment="1">
      <alignment/>
    </xf>
    <xf numFmtId="164" fontId="0" fillId="0" borderId="26" xfId="0" applyNumberFormat="1" applyBorder="1" applyAlignment="1">
      <alignment horizontal="right"/>
    </xf>
    <xf numFmtId="164" fontId="0" fillId="0" borderId="33" xfId="0" applyNumberFormat="1" applyBorder="1" applyAlignment="1">
      <alignment horizontal="right"/>
    </xf>
    <xf numFmtId="164" fontId="3" fillId="5" borderId="27" xfId="0" applyNumberFormat="1" applyFont="1" applyFill="1" applyBorder="1" applyAlignment="1">
      <alignment horizontal="right"/>
    </xf>
    <xf numFmtId="164" fontId="3" fillId="5" borderId="27" xfId="0" applyNumberFormat="1" applyFont="1" applyFill="1" applyBorder="1" applyAlignment="1">
      <alignment horizontal="right"/>
    </xf>
    <xf numFmtId="0" fontId="3" fillId="3" borderId="28" xfId="0" applyFont="1" applyFill="1" applyBorder="1" applyAlignment="1">
      <alignment/>
    </xf>
    <xf numFmtId="1" fontId="3" fillId="3" borderId="29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/>
    </xf>
    <xf numFmtId="164" fontId="3" fillId="3" borderId="13" xfId="20" applyNumberFormat="1" applyFont="1" applyFill="1" applyBorder="1" applyAlignment="1">
      <alignment horizontal="center"/>
    </xf>
    <xf numFmtId="164" fontId="0" fillId="3" borderId="2" xfId="20" applyNumberFormat="1" applyFill="1" applyBorder="1" applyAlignment="1">
      <alignment horizontal="center"/>
    </xf>
    <xf numFmtId="0" fontId="3" fillId="3" borderId="27" xfId="0" applyFont="1" applyFill="1" applyBorder="1" applyAlignment="1">
      <alignment/>
    </xf>
    <xf numFmtId="0" fontId="3" fillId="3" borderId="35" xfId="0" applyFont="1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0" fillId="3" borderId="14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3" fillId="3" borderId="14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 horizontal="right"/>
    </xf>
    <xf numFmtId="3" fontId="0" fillId="0" borderId="36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3" fillId="4" borderId="21" xfId="0" applyNumberFormat="1" applyFont="1" applyFill="1" applyBorder="1" applyAlignment="1">
      <alignment horizontal="center" vertical="center" wrapText="1"/>
    </xf>
    <xf numFmtId="164" fontId="0" fillId="4" borderId="42" xfId="0" applyNumberFormat="1" applyFill="1" applyBorder="1" applyAlignment="1">
      <alignment horizontal="center" vertical="center" wrapText="1"/>
    </xf>
    <xf numFmtId="164" fontId="3" fillId="4" borderId="43" xfId="0" applyNumberFormat="1" applyFont="1" applyFill="1" applyBorder="1" applyAlignment="1">
      <alignment horizontal="center" vertical="center" wrapText="1"/>
    </xf>
    <xf numFmtId="164" fontId="3" fillId="4" borderId="44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4" borderId="15" xfId="0" applyNumberFormat="1" applyFont="1" applyFill="1" applyBorder="1" applyAlignment="1">
      <alignment horizontal="center" vertical="center" wrapText="1"/>
    </xf>
    <xf numFmtId="164" fontId="0" fillId="4" borderId="6" xfId="0" applyNumberFormat="1" applyFill="1" applyBorder="1" applyAlignment="1">
      <alignment horizontal="center" vertical="center" wrapText="1"/>
    </xf>
    <xf numFmtId="164" fontId="3" fillId="4" borderId="39" xfId="0" applyNumberFormat="1" applyFont="1" applyFill="1" applyBorder="1" applyAlignment="1">
      <alignment horizontal="center" vertical="center" wrapText="1"/>
    </xf>
    <xf numFmtId="164" fontId="0" fillId="4" borderId="45" xfId="0" applyNumberForma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3" fillId="5" borderId="27" xfId="0" applyFont="1" applyFill="1" applyBorder="1" applyAlignment="1">
      <alignment wrapText="1"/>
    </xf>
    <xf numFmtId="0" fontId="0" fillId="0" borderId="47" xfId="0" applyBorder="1" applyAlignment="1">
      <alignment/>
    </xf>
    <xf numFmtId="0" fontId="3" fillId="5" borderId="27" xfId="0" applyFont="1" applyFill="1" applyBorder="1" applyAlignment="1">
      <alignment/>
    </xf>
    <xf numFmtId="1" fontId="3" fillId="5" borderId="27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sng" baseline="0">
                <a:latin typeface="Arial CE"/>
                <a:ea typeface="Arial CE"/>
                <a:cs typeface="Arial CE"/>
              </a:rPr>
              <a:t>Podíl evidovaných absolventů na úřadu práce podle oborových seskupení v čase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5"/>
          <c:w val="0.9495"/>
          <c:h val="0.701"/>
        </c:manualLayout>
      </c:layout>
      <c:lineChart>
        <c:grouping val="standard"/>
        <c:varyColors val="0"/>
        <c:ser>
          <c:idx val="3"/>
          <c:order val="0"/>
          <c:tx>
            <c:strRef>
              <c:f>srovnání!$A$16</c:f>
              <c:strCache>
                <c:ptCount val="1"/>
                <c:pt idx="0">
                  <c:v>nástavby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srovnání!$C$4:$I$4</c:f>
              <c:strCache/>
            </c:strRef>
          </c:cat>
          <c:val>
            <c:numRef>
              <c:f>srovnání!$C$16:$I$16</c:f>
              <c:numCache/>
            </c:numRef>
          </c:val>
          <c:smooth val="0"/>
        </c:ser>
        <c:ser>
          <c:idx val="4"/>
          <c:order val="1"/>
          <c:tx>
            <c:strRef>
              <c:f>srovnání!$A$37</c:f>
              <c:strCache>
                <c:ptCount val="1"/>
                <c:pt idx="0">
                  <c:v>učební technické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srovnání!$C$4:$I$4</c:f>
              <c:strCache/>
            </c:strRef>
          </c:cat>
          <c:val>
            <c:numRef>
              <c:f>srovnání!$C$37:$I$37</c:f>
              <c:numCache/>
            </c:numRef>
          </c:val>
          <c:smooth val="0"/>
        </c:ser>
        <c:ser>
          <c:idx val="5"/>
          <c:order val="2"/>
          <c:tx>
            <c:strRef>
              <c:f>srovnání!$A$56</c:f>
              <c:strCache>
                <c:ptCount val="1"/>
                <c:pt idx="0">
                  <c:v>učební služby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srovnání!$C$4:$I$4</c:f>
              <c:strCache/>
            </c:strRef>
          </c:cat>
          <c:val>
            <c:numRef>
              <c:f>srovnání!$C$56:$I$56</c:f>
              <c:numCache/>
            </c:numRef>
          </c:val>
          <c:smooth val="0"/>
        </c:ser>
        <c:ser>
          <c:idx val="6"/>
          <c:order val="3"/>
          <c:tx>
            <c:strRef>
              <c:f>srovnání!$A$76</c:f>
              <c:strCache>
                <c:ptCount val="1"/>
                <c:pt idx="0">
                  <c:v>maturitní technické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srovnání!$C$4:$I$4</c:f>
              <c:strCache/>
            </c:strRef>
          </c:cat>
          <c:val>
            <c:numRef>
              <c:f>srovnání!$C$76:$I$76</c:f>
              <c:numCache/>
            </c:numRef>
          </c:val>
          <c:smooth val="0"/>
        </c:ser>
        <c:ser>
          <c:idx val="7"/>
          <c:order val="4"/>
          <c:tx>
            <c:strRef>
              <c:f>srovnání!$A$84</c:f>
              <c:strCache>
                <c:ptCount val="1"/>
                <c:pt idx="0">
                  <c:v>mat. zeměděl., ekologie, potravin.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srovnání!$C$4:$I$4</c:f>
              <c:strCache/>
            </c:strRef>
          </c:cat>
          <c:val>
            <c:numRef>
              <c:f>srovnání!$C$84:$I$84</c:f>
              <c:numCache/>
            </c:numRef>
          </c:val>
          <c:smooth val="0"/>
        </c:ser>
        <c:ser>
          <c:idx val="8"/>
          <c:order val="5"/>
          <c:tx>
            <c:strRef>
              <c:f>srovnání!$A$113</c:f>
              <c:strCache>
                <c:ptCount val="1"/>
                <c:pt idx="0">
                  <c:v>maturitní služby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srovnání!$C$4:$I$4</c:f>
              <c:strCache/>
            </c:strRef>
          </c:cat>
          <c:val>
            <c:numRef>
              <c:f>srovnání!$C$113:$I$113</c:f>
              <c:numCache/>
            </c:numRef>
          </c:val>
          <c:smooth val="0"/>
        </c:ser>
        <c:ser>
          <c:idx val="9"/>
          <c:order val="6"/>
          <c:tx>
            <c:strRef>
              <c:f>srovnání!$A$118</c:f>
              <c:strCache>
                <c:ptCount val="1"/>
                <c:pt idx="0">
                  <c:v>maturitní všeobecné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srovnání!$C$4:$I$4</c:f>
              <c:strCache/>
            </c:strRef>
          </c:cat>
          <c:val>
            <c:numRef>
              <c:f>srovnání!$C$118:$I$118</c:f>
              <c:numCache/>
            </c:numRef>
          </c:val>
          <c:smooth val="0"/>
        </c:ser>
        <c:ser>
          <c:idx val="0"/>
          <c:order val="7"/>
          <c:tx>
            <c:strRef>
              <c:f>srovnání!$A$132</c:f>
              <c:strCache>
                <c:ptCount val="1"/>
                <c:pt idx="0">
                  <c:v>vyšší odborné školy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srovnání!$C$4:$I$4</c:f>
              <c:strCache/>
            </c:strRef>
          </c:cat>
          <c:val>
            <c:numRef>
              <c:f>srovnání!$C$132:$I$132</c:f>
              <c:numCache/>
            </c:numRef>
          </c:val>
          <c:smooth val="0"/>
        </c:ser>
        <c:ser>
          <c:idx val="1"/>
          <c:order val="8"/>
          <c:tx>
            <c:strRef>
              <c:f>srovnání!$A$134</c:f>
              <c:strCache>
                <c:ptCount val="1"/>
                <c:pt idx="0">
                  <c:v>Celkem podíl nezaměstnaných v kraji Vysočina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srovnání!$C$4:$I$4</c:f>
              <c:strCache/>
            </c:strRef>
          </c:cat>
          <c:val>
            <c:numRef>
              <c:f>srovnání!$C$134:$I$134</c:f>
              <c:numCache/>
            </c:numRef>
          </c:val>
          <c:smooth val="0"/>
        </c:ser>
        <c:marker val="1"/>
        <c:axId val="53656204"/>
        <c:axId val="13143789"/>
      </c:lineChart>
      <c:catAx>
        <c:axId val="5365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13143789"/>
        <c:crosses val="autoZero"/>
        <c:auto val="1"/>
        <c:lblOffset val="100"/>
        <c:noMultiLvlLbl val="0"/>
      </c:catAx>
      <c:valAx>
        <c:axId val="1314378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53656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925"/>
          <c:y val="0.79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4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sng" baseline="0"/>
              <a:t>Porovnání absolventů SŠ s celkovou nezaměstaností v kraji Vysočina</a:t>
            </a:r>
          </a:p>
        </c:rich>
      </c:tx>
      <c:layout>
        <c:manualLayout>
          <c:xMode val="factor"/>
          <c:yMode val="factor"/>
          <c:x val="-0.0732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025"/>
          <c:w val="0.7367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srovnání!$A$133</c:f>
              <c:strCache>
                <c:ptCount val="1"/>
                <c:pt idx="0">
                  <c:v>Celkem podíl nezaměstaných absolventů SŠ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srovnání!$C$4:$I$5</c:f>
              <c:multiLvlStrCache/>
            </c:multiLvlStrRef>
          </c:cat>
          <c:val>
            <c:numRef>
              <c:f>srovnání!$C$133:$I$133</c:f>
              <c:numCache/>
            </c:numRef>
          </c:val>
          <c:smooth val="0"/>
        </c:ser>
        <c:ser>
          <c:idx val="1"/>
          <c:order val="1"/>
          <c:tx>
            <c:strRef>
              <c:f>srovnání!$A$134</c:f>
              <c:strCache>
                <c:ptCount val="1"/>
                <c:pt idx="0">
                  <c:v>Celkem podíl nezaměstnaných v kraji Vysočina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srovnání!$C$4:$I$5</c:f>
              <c:multiLvlStrCache/>
            </c:multiLvlStrRef>
          </c:cat>
          <c:val>
            <c:numRef>
              <c:f>srovnání!$C$134:$I$134</c:f>
              <c:numCache/>
            </c:numRef>
          </c:val>
          <c:smooth val="0"/>
        </c:ser>
        <c:marker val="1"/>
        <c:axId val="51185238"/>
        <c:axId val="58013959"/>
      </c:lineChart>
      <c:catAx>
        <c:axId val="5118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1" u="none" baseline="0"/>
            </a:pPr>
          </a:p>
        </c:txPr>
        <c:crossAx val="58013959"/>
        <c:crosses val="autoZero"/>
        <c:auto val="1"/>
        <c:lblOffset val="100"/>
        <c:noMultiLvlLbl val="0"/>
      </c:catAx>
      <c:valAx>
        <c:axId val="58013959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1" u="none" baseline="0"/>
            </a:pPr>
          </a:p>
        </c:txPr>
        <c:crossAx val="51185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314"/>
          <c:w val="0.21275"/>
          <c:h val="0.3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137</xdr:row>
      <xdr:rowOff>76200</xdr:rowOff>
    </xdr:from>
    <xdr:to>
      <xdr:col>8</xdr:col>
      <xdr:colOff>504825</xdr:colOff>
      <xdr:row>168</xdr:row>
      <xdr:rowOff>104775</xdr:rowOff>
    </xdr:to>
    <xdr:graphicFrame>
      <xdr:nvGraphicFramePr>
        <xdr:cNvPr id="1" name="Chart 9"/>
        <xdr:cNvGraphicFramePr/>
      </xdr:nvGraphicFramePr>
      <xdr:xfrm>
        <a:off x="0" y="22774275"/>
        <a:ext cx="763905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171</xdr:row>
      <xdr:rowOff>19050</xdr:rowOff>
    </xdr:from>
    <xdr:to>
      <xdr:col>8</xdr:col>
      <xdr:colOff>495300</xdr:colOff>
      <xdr:row>190</xdr:row>
      <xdr:rowOff>152400</xdr:rowOff>
    </xdr:to>
    <xdr:graphicFrame>
      <xdr:nvGraphicFramePr>
        <xdr:cNvPr id="2" name="Chart 10"/>
        <xdr:cNvGraphicFramePr/>
      </xdr:nvGraphicFramePr>
      <xdr:xfrm>
        <a:off x="0" y="28222575"/>
        <a:ext cx="76295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workbookViewId="0" topLeftCell="A1">
      <selection activeCell="J131" sqref="D5:J131"/>
    </sheetView>
  </sheetViews>
  <sheetFormatPr defaultColWidth="9.00390625" defaultRowHeight="12.75"/>
  <cols>
    <col min="1" max="1" width="10.375" style="0" customWidth="1"/>
    <col min="2" max="2" width="31.75390625" style="0" customWidth="1"/>
    <col min="3" max="3" width="6.125" style="0" customWidth="1"/>
    <col min="4" max="4" width="5.875" style="0" customWidth="1"/>
    <col min="5" max="5" width="4.00390625" style="0" customWidth="1"/>
    <col min="6" max="6" width="5.125" style="0" customWidth="1"/>
    <col min="7" max="7" width="5.25390625" style="0" customWidth="1"/>
    <col min="8" max="8" width="5.125" style="0" customWidth="1"/>
    <col min="9" max="9" width="5.875" style="0" customWidth="1"/>
    <col min="10" max="11" width="7.00390625" style="0" customWidth="1"/>
  </cols>
  <sheetData>
    <row r="1" spans="1:11" ht="12.75">
      <c r="A1" s="132" t="s">
        <v>269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ht="13.5" thickBot="1">
      <c r="C2" s="1"/>
    </row>
    <row r="3" spans="1:11" ht="12.75">
      <c r="A3" s="134" t="s">
        <v>1</v>
      </c>
      <c r="B3" s="136" t="s">
        <v>2</v>
      </c>
      <c r="C3" s="83" t="s">
        <v>3</v>
      </c>
      <c r="D3" s="2" t="s">
        <v>5</v>
      </c>
      <c r="E3" s="138" t="s">
        <v>120</v>
      </c>
      <c r="F3" s="139"/>
      <c r="G3" s="139"/>
      <c r="H3" s="139"/>
      <c r="I3" s="140"/>
      <c r="J3" s="141" t="s">
        <v>121</v>
      </c>
      <c r="K3" s="3" t="s">
        <v>6</v>
      </c>
    </row>
    <row r="4" spans="1:11" ht="13.5" thickBot="1">
      <c r="A4" s="135"/>
      <c r="B4" s="137"/>
      <c r="C4" s="84" t="s">
        <v>4</v>
      </c>
      <c r="D4" s="6" t="s">
        <v>35</v>
      </c>
      <c r="E4" s="7" t="s">
        <v>30</v>
      </c>
      <c r="F4" s="7" t="s">
        <v>31</v>
      </c>
      <c r="G4" s="7" t="s">
        <v>32</v>
      </c>
      <c r="H4" s="7" t="s">
        <v>33</v>
      </c>
      <c r="I4" s="7" t="s">
        <v>34</v>
      </c>
      <c r="J4" s="142"/>
      <c r="K4" s="8" t="s">
        <v>36</v>
      </c>
    </row>
    <row r="5" spans="1:11" ht="12.75">
      <c r="A5" s="17" t="s">
        <v>42</v>
      </c>
      <c r="B5" s="78" t="s">
        <v>248</v>
      </c>
      <c r="C5" s="85">
        <v>2</v>
      </c>
      <c r="D5" s="122">
        <v>17</v>
      </c>
      <c r="E5" s="122"/>
      <c r="F5" s="122"/>
      <c r="G5" s="122"/>
      <c r="H5" s="122">
        <v>1</v>
      </c>
      <c r="I5" s="122"/>
      <c r="J5" s="122">
        <f>SUM(E5:I5)</f>
        <v>1</v>
      </c>
      <c r="K5" s="4">
        <f>ROUND(J5/D5,3)</f>
        <v>0.059</v>
      </c>
    </row>
    <row r="6" spans="1:11" ht="12.75">
      <c r="A6" s="10" t="s">
        <v>154</v>
      </c>
      <c r="B6" s="23" t="s">
        <v>155</v>
      </c>
      <c r="C6" s="86" t="s">
        <v>247</v>
      </c>
      <c r="D6" s="118" t="s">
        <v>258</v>
      </c>
      <c r="E6" s="118"/>
      <c r="F6" s="118"/>
      <c r="G6" s="118"/>
      <c r="H6" s="118"/>
      <c r="I6" s="118"/>
      <c r="J6" s="122" t="s">
        <v>258</v>
      </c>
      <c r="K6" s="18" t="s">
        <v>258</v>
      </c>
    </row>
    <row r="7" spans="1:11" ht="12.75">
      <c r="A7" s="10" t="s">
        <v>249</v>
      </c>
      <c r="B7" s="23" t="s">
        <v>250</v>
      </c>
      <c r="C7" s="86">
        <v>3</v>
      </c>
      <c r="D7" s="118">
        <v>19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22">
        <f aca="true" t="shared" si="0" ref="J7:J68">SUM(E7:I7)</f>
        <v>0</v>
      </c>
      <c r="K7" s="4">
        <f>ROUND(J7/D7,3)</f>
        <v>0</v>
      </c>
    </row>
    <row r="8" spans="1:11" ht="12.75">
      <c r="A8" s="10" t="s">
        <v>181</v>
      </c>
      <c r="B8" s="23" t="s">
        <v>182</v>
      </c>
      <c r="C8" s="86">
        <v>2</v>
      </c>
      <c r="D8" s="118">
        <v>17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22">
        <f t="shared" si="0"/>
        <v>0</v>
      </c>
      <c r="K8" s="4">
        <f>ROUND(J8/D8,3)</f>
        <v>0</v>
      </c>
    </row>
    <row r="9" spans="1:11" ht="12.75">
      <c r="A9" s="10" t="s">
        <v>184</v>
      </c>
      <c r="B9" s="23" t="s">
        <v>185</v>
      </c>
      <c r="C9" s="87" t="s">
        <v>247</v>
      </c>
      <c r="D9" s="118">
        <v>37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22">
        <f t="shared" si="0"/>
        <v>0</v>
      </c>
      <c r="K9" s="4">
        <f>ROUND(J9/D9,3)</f>
        <v>0</v>
      </c>
    </row>
    <row r="10" spans="1:11" ht="12.75">
      <c r="A10" s="10" t="s">
        <v>204</v>
      </c>
      <c r="B10" s="23" t="s">
        <v>246</v>
      </c>
      <c r="C10" s="87">
        <v>2</v>
      </c>
      <c r="D10" s="118">
        <v>50</v>
      </c>
      <c r="E10" s="118">
        <v>1</v>
      </c>
      <c r="F10" s="118">
        <v>1</v>
      </c>
      <c r="G10" s="118">
        <v>0</v>
      </c>
      <c r="H10" s="118">
        <v>0</v>
      </c>
      <c r="I10" s="118">
        <v>0</v>
      </c>
      <c r="J10" s="122">
        <f t="shared" si="0"/>
        <v>2</v>
      </c>
      <c r="K10" s="4">
        <f aca="true" t="shared" si="1" ref="K10:K73">ROUND(J10/D10,3)</f>
        <v>0.04</v>
      </c>
    </row>
    <row r="11" spans="1:11" ht="12.75">
      <c r="A11" s="10" t="s">
        <v>54</v>
      </c>
      <c r="B11" s="23" t="s">
        <v>55</v>
      </c>
      <c r="C11" s="86">
        <v>2</v>
      </c>
      <c r="D11" s="118">
        <v>29</v>
      </c>
      <c r="E11" s="118">
        <v>0</v>
      </c>
      <c r="F11" s="118">
        <v>0</v>
      </c>
      <c r="G11" s="118">
        <v>0</v>
      </c>
      <c r="H11" s="118">
        <v>1</v>
      </c>
      <c r="I11" s="118">
        <v>0</v>
      </c>
      <c r="J11" s="122">
        <f t="shared" si="0"/>
        <v>1</v>
      </c>
      <c r="K11" s="4">
        <f t="shared" si="1"/>
        <v>0.034</v>
      </c>
    </row>
    <row r="12" spans="1:11" ht="12.75">
      <c r="A12" s="10" t="s">
        <v>206</v>
      </c>
      <c r="B12" s="23" t="s">
        <v>205</v>
      </c>
      <c r="C12" s="87" t="s">
        <v>247</v>
      </c>
      <c r="D12" s="118">
        <v>307</v>
      </c>
      <c r="E12" s="118">
        <v>1</v>
      </c>
      <c r="F12" s="118">
        <v>2</v>
      </c>
      <c r="G12" s="118">
        <v>0</v>
      </c>
      <c r="H12" s="118">
        <v>7</v>
      </c>
      <c r="I12" s="118">
        <v>2</v>
      </c>
      <c r="J12" s="122">
        <f t="shared" si="0"/>
        <v>12</v>
      </c>
      <c r="K12" s="4">
        <f t="shared" si="1"/>
        <v>0.039</v>
      </c>
    </row>
    <row r="13" spans="1:11" ht="12.75">
      <c r="A13" s="10" t="s">
        <v>129</v>
      </c>
      <c r="B13" s="23" t="s">
        <v>130</v>
      </c>
      <c r="C13" s="87" t="s">
        <v>247</v>
      </c>
      <c r="D13" s="118">
        <v>30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22">
        <f t="shared" si="0"/>
        <v>0</v>
      </c>
      <c r="K13" s="4">
        <f t="shared" si="1"/>
        <v>0</v>
      </c>
    </row>
    <row r="14" spans="1:11" ht="13.5" thickBot="1">
      <c r="A14" s="11" t="s">
        <v>49</v>
      </c>
      <c r="B14" s="79" t="s">
        <v>131</v>
      </c>
      <c r="C14" s="88">
        <v>2</v>
      </c>
      <c r="D14" s="119">
        <v>52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29">
        <f t="shared" si="0"/>
        <v>0</v>
      </c>
      <c r="K14" s="98">
        <f t="shared" si="1"/>
        <v>0</v>
      </c>
    </row>
    <row r="15" spans="1:11" ht="13.5" thickBot="1">
      <c r="A15" s="77">
        <v>1</v>
      </c>
      <c r="B15" s="80" t="s">
        <v>239</v>
      </c>
      <c r="C15" s="89"/>
      <c r="D15" s="120">
        <f aca="true" t="shared" si="2" ref="D15:I15">SUM(D5:D14)</f>
        <v>558</v>
      </c>
      <c r="E15" s="120">
        <f t="shared" si="2"/>
        <v>2</v>
      </c>
      <c r="F15" s="120">
        <f t="shared" si="2"/>
        <v>3</v>
      </c>
      <c r="G15" s="120">
        <f t="shared" si="2"/>
        <v>0</v>
      </c>
      <c r="H15" s="120">
        <f t="shared" si="2"/>
        <v>9</v>
      </c>
      <c r="I15" s="120">
        <f t="shared" si="2"/>
        <v>2</v>
      </c>
      <c r="J15" s="121">
        <f t="shared" si="0"/>
        <v>16</v>
      </c>
      <c r="K15" s="29">
        <f t="shared" si="1"/>
        <v>0.029</v>
      </c>
    </row>
    <row r="16" spans="1:11" ht="12.75">
      <c r="A16" s="13" t="s">
        <v>147</v>
      </c>
      <c r="B16" s="81" t="s">
        <v>148</v>
      </c>
      <c r="C16" s="85">
        <v>3</v>
      </c>
      <c r="D16" s="122" t="s">
        <v>258</v>
      </c>
      <c r="E16" s="122"/>
      <c r="F16" s="122"/>
      <c r="G16" s="122"/>
      <c r="H16" s="122"/>
      <c r="I16" s="122"/>
      <c r="J16" s="122" t="s">
        <v>258</v>
      </c>
      <c r="K16" s="18" t="s">
        <v>258</v>
      </c>
    </row>
    <row r="17" spans="1:11" ht="12.75">
      <c r="A17" s="12" t="s">
        <v>99</v>
      </c>
      <c r="B17" s="24" t="s">
        <v>100</v>
      </c>
      <c r="C17" s="86">
        <v>3</v>
      </c>
      <c r="D17" s="118">
        <v>14</v>
      </c>
      <c r="E17" s="118">
        <v>0</v>
      </c>
      <c r="F17" s="118">
        <v>0</v>
      </c>
      <c r="G17" s="118">
        <v>0</v>
      </c>
      <c r="H17" s="118">
        <v>0</v>
      </c>
      <c r="I17" s="118">
        <v>1</v>
      </c>
      <c r="J17" s="122">
        <f t="shared" si="0"/>
        <v>1</v>
      </c>
      <c r="K17" s="4">
        <f t="shared" si="1"/>
        <v>0.071</v>
      </c>
    </row>
    <row r="18" spans="1:11" ht="12.75">
      <c r="A18" s="12" t="s">
        <v>52</v>
      </c>
      <c r="B18" s="24" t="s">
        <v>53</v>
      </c>
      <c r="C18" s="86">
        <v>3</v>
      </c>
      <c r="D18" s="118">
        <v>7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22">
        <f t="shared" si="0"/>
        <v>0</v>
      </c>
      <c r="K18" s="4">
        <f t="shared" si="1"/>
        <v>0</v>
      </c>
    </row>
    <row r="19" spans="1:11" ht="12.75">
      <c r="A19" s="12" t="s">
        <v>37</v>
      </c>
      <c r="B19" s="24" t="s">
        <v>126</v>
      </c>
      <c r="C19" s="86">
        <v>3</v>
      </c>
      <c r="D19" s="118">
        <v>44</v>
      </c>
      <c r="E19" s="118">
        <v>0</v>
      </c>
      <c r="F19" s="118">
        <v>0</v>
      </c>
      <c r="G19" s="118">
        <v>0</v>
      </c>
      <c r="H19" s="118">
        <v>1</v>
      </c>
      <c r="I19" s="118">
        <v>0</v>
      </c>
      <c r="J19" s="122">
        <f t="shared" si="0"/>
        <v>1</v>
      </c>
      <c r="K19" s="4">
        <f t="shared" si="1"/>
        <v>0.023</v>
      </c>
    </row>
    <row r="20" spans="1:11" ht="12.75">
      <c r="A20" s="12" t="s">
        <v>19</v>
      </c>
      <c r="B20" s="24" t="s">
        <v>20</v>
      </c>
      <c r="C20" s="86">
        <v>3</v>
      </c>
      <c r="D20" s="118">
        <v>195</v>
      </c>
      <c r="E20" s="118">
        <v>0</v>
      </c>
      <c r="F20" s="118">
        <v>2</v>
      </c>
      <c r="G20" s="118">
        <v>1</v>
      </c>
      <c r="H20" s="118">
        <v>9</v>
      </c>
      <c r="I20" s="118">
        <v>2</v>
      </c>
      <c r="J20" s="122">
        <f t="shared" si="0"/>
        <v>14</v>
      </c>
      <c r="K20" s="4">
        <f t="shared" si="1"/>
        <v>0.072</v>
      </c>
    </row>
    <row r="21" spans="1:11" ht="12.75">
      <c r="A21" s="12" t="s">
        <v>183</v>
      </c>
      <c r="B21" s="24" t="s">
        <v>251</v>
      </c>
      <c r="C21" s="86">
        <v>3</v>
      </c>
      <c r="D21" s="118">
        <v>30</v>
      </c>
      <c r="E21" s="118">
        <v>0</v>
      </c>
      <c r="F21" s="118">
        <v>0</v>
      </c>
      <c r="G21" s="118">
        <v>0</v>
      </c>
      <c r="H21" s="118">
        <v>1</v>
      </c>
      <c r="I21" s="118">
        <v>0</v>
      </c>
      <c r="J21" s="122">
        <f t="shared" si="0"/>
        <v>1</v>
      </c>
      <c r="K21" s="4">
        <f t="shared" si="1"/>
        <v>0.033</v>
      </c>
    </row>
    <row r="22" spans="1:11" ht="12.75">
      <c r="A22" s="12" t="s">
        <v>115</v>
      </c>
      <c r="B22" s="24" t="s">
        <v>116</v>
      </c>
      <c r="C22" s="86">
        <v>3</v>
      </c>
      <c r="D22" s="118">
        <v>39</v>
      </c>
      <c r="E22" s="118">
        <v>0</v>
      </c>
      <c r="F22" s="118">
        <v>1</v>
      </c>
      <c r="G22" s="118">
        <v>0</v>
      </c>
      <c r="H22" s="118">
        <v>0</v>
      </c>
      <c r="I22" s="118">
        <v>1</v>
      </c>
      <c r="J22" s="122">
        <f t="shared" si="0"/>
        <v>2</v>
      </c>
      <c r="K22" s="4">
        <f t="shared" si="1"/>
        <v>0.051</v>
      </c>
    </row>
    <row r="23" spans="1:11" ht="12.75">
      <c r="A23" s="12" t="s">
        <v>95</v>
      </c>
      <c r="B23" s="24" t="s">
        <v>96</v>
      </c>
      <c r="C23" s="86">
        <v>3</v>
      </c>
      <c r="D23" s="123">
        <v>54</v>
      </c>
      <c r="E23" s="123">
        <v>1</v>
      </c>
      <c r="F23" s="123">
        <v>2</v>
      </c>
      <c r="G23" s="123">
        <v>0</v>
      </c>
      <c r="H23" s="123">
        <v>3</v>
      </c>
      <c r="I23" s="123">
        <v>2</v>
      </c>
      <c r="J23" s="122">
        <f t="shared" si="0"/>
        <v>8</v>
      </c>
      <c r="K23" s="4">
        <f t="shared" si="1"/>
        <v>0.148</v>
      </c>
    </row>
    <row r="24" spans="1:11" ht="12.75">
      <c r="A24" s="12" t="s">
        <v>97</v>
      </c>
      <c r="B24" s="24" t="s">
        <v>98</v>
      </c>
      <c r="C24" s="86">
        <v>3</v>
      </c>
      <c r="D24" s="118">
        <v>13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22">
        <f t="shared" si="0"/>
        <v>0</v>
      </c>
      <c r="K24" s="4">
        <f t="shared" si="1"/>
        <v>0</v>
      </c>
    </row>
    <row r="25" spans="1:11" ht="12.75">
      <c r="A25" s="12" t="s">
        <v>50</v>
      </c>
      <c r="B25" s="24" t="s">
        <v>51</v>
      </c>
      <c r="C25" s="86">
        <v>3</v>
      </c>
      <c r="D25" s="118">
        <v>74</v>
      </c>
      <c r="E25" s="118">
        <v>0</v>
      </c>
      <c r="F25" s="118">
        <v>0</v>
      </c>
      <c r="G25" s="118">
        <v>0</v>
      </c>
      <c r="H25" s="118">
        <v>3</v>
      </c>
      <c r="I25" s="118">
        <v>0</v>
      </c>
      <c r="J25" s="122">
        <f t="shared" si="0"/>
        <v>3</v>
      </c>
      <c r="K25" s="4">
        <f t="shared" si="1"/>
        <v>0.041</v>
      </c>
    </row>
    <row r="26" spans="1:11" ht="12.75">
      <c r="A26" s="12" t="s">
        <v>223</v>
      </c>
      <c r="B26" s="24" t="s">
        <v>190</v>
      </c>
      <c r="C26" s="86">
        <v>3</v>
      </c>
      <c r="D26" s="118">
        <v>112</v>
      </c>
      <c r="E26" s="118">
        <v>0</v>
      </c>
      <c r="F26" s="118">
        <v>0</v>
      </c>
      <c r="G26" s="118">
        <v>0</v>
      </c>
      <c r="H26" s="118">
        <v>5</v>
      </c>
      <c r="I26" s="118">
        <v>0</v>
      </c>
      <c r="J26" s="122">
        <f t="shared" si="0"/>
        <v>5</v>
      </c>
      <c r="K26" s="4">
        <f t="shared" si="1"/>
        <v>0.045</v>
      </c>
    </row>
    <row r="27" spans="1:11" ht="12.75">
      <c r="A27" s="12" t="s">
        <v>193</v>
      </c>
      <c r="B27" s="24" t="s">
        <v>194</v>
      </c>
      <c r="C27" s="86">
        <v>3</v>
      </c>
      <c r="D27" s="123">
        <v>5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2">
        <f t="shared" si="0"/>
        <v>0</v>
      </c>
      <c r="K27" s="4">
        <f t="shared" si="1"/>
        <v>0</v>
      </c>
    </row>
    <row r="28" spans="1:11" ht="12.75">
      <c r="A28" s="12" t="s">
        <v>137</v>
      </c>
      <c r="B28" s="24" t="s">
        <v>138</v>
      </c>
      <c r="C28" s="86">
        <v>3</v>
      </c>
      <c r="D28" s="118">
        <v>32</v>
      </c>
      <c r="E28" s="118">
        <v>0</v>
      </c>
      <c r="F28" s="118">
        <v>0</v>
      </c>
      <c r="G28" s="118">
        <v>0</v>
      </c>
      <c r="H28" s="118">
        <v>5</v>
      </c>
      <c r="I28" s="118">
        <v>0</v>
      </c>
      <c r="J28" s="122">
        <f t="shared" si="0"/>
        <v>5</v>
      </c>
      <c r="K28" s="4">
        <f t="shared" si="1"/>
        <v>0.156</v>
      </c>
    </row>
    <row r="29" spans="1:11" ht="12.75">
      <c r="A29" s="12" t="s">
        <v>229</v>
      </c>
      <c r="B29" s="24" t="s">
        <v>88</v>
      </c>
      <c r="C29" s="86">
        <v>4</v>
      </c>
      <c r="D29" s="118">
        <v>141</v>
      </c>
      <c r="E29" s="118">
        <v>1</v>
      </c>
      <c r="F29" s="118">
        <v>1</v>
      </c>
      <c r="G29" s="118">
        <v>0</v>
      </c>
      <c r="H29" s="118">
        <v>3</v>
      </c>
      <c r="I29" s="118">
        <v>2</v>
      </c>
      <c r="J29" s="122">
        <f t="shared" si="0"/>
        <v>7</v>
      </c>
      <c r="K29" s="4">
        <f t="shared" si="1"/>
        <v>0.05</v>
      </c>
    </row>
    <row r="30" spans="1:11" ht="12.75">
      <c r="A30" s="12" t="s">
        <v>156</v>
      </c>
      <c r="B30" s="24" t="s">
        <v>145</v>
      </c>
      <c r="C30" s="86">
        <v>3</v>
      </c>
      <c r="D30" s="118">
        <v>17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22">
        <f t="shared" si="0"/>
        <v>0</v>
      </c>
      <c r="K30" s="4">
        <f t="shared" si="1"/>
        <v>0</v>
      </c>
    </row>
    <row r="31" spans="1:11" ht="12.75">
      <c r="A31" s="13" t="s">
        <v>225</v>
      </c>
      <c r="B31" s="24" t="s">
        <v>224</v>
      </c>
      <c r="C31" s="86">
        <v>3</v>
      </c>
      <c r="D31" s="118">
        <v>22</v>
      </c>
      <c r="E31" s="118">
        <v>0</v>
      </c>
      <c r="F31" s="118">
        <v>1</v>
      </c>
      <c r="G31" s="118">
        <v>0</v>
      </c>
      <c r="H31" s="118">
        <v>2</v>
      </c>
      <c r="I31" s="118">
        <v>1</v>
      </c>
      <c r="J31" s="122">
        <f t="shared" si="0"/>
        <v>4</v>
      </c>
      <c r="K31" s="4">
        <f t="shared" si="1"/>
        <v>0.182</v>
      </c>
    </row>
    <row r="32" spans="1:11" ht="12.75">
      <c r="A32" s="12" t="s">
        <v>38</v>
      </c>
      <c r="B32" s="24" t="s">
        <v>39</v>
      </c>
      <c r="C32" s="86">
        <v>3</v>
      </c>
      <c r="D32" s="118">
        <v>68</v>
      </c>
      <c r="E32" s="118">
        <v>0</v>
      </c>
      <c r="F32" s="118">
        <v>0</v>
      </c>
      <c r="G32" s="118">
        <v>0</v>
      </c>
      <c r="H32" s="118">
        <v>1</v>
      </c>
      <c r="I32" s="118">
        <v>1</v>
      </c>
      <c r="J32" s="122">
        <f t="shared" si="0"/>
        <v>2</v>
      </c>
      <c r="K32" s="4">
        <f>ROUND(J32/D32,3)</f>
        <v>0.029</v>
      </c>
    </row>
    <row r="33" spans="1:11" ht="12.75">
      <c r="A33" s="12" t="s">
        <v>127</v>
      </c>
      <c r="B33" s="24" t="s">
        <v>128</v>
      </c>
      <c r="C33" s="86">
        <v>3</v>
      </c>
      <c r="D33" s="118">
        <v>27</v>
      </c>
      <c r="E33" s="118">
        <v>1</v>
      </c>
      <c r="F33" s="118">
        <v>1</v>
      </c>
      <c r="G33" s="118">
        <v>0</v>
      </c>
      <c r="H33" s="118">
        <v>0</v>
      </c>
      <c r="I33" s="118">
        <v>0</v>
      </c>
      <c r="J33" s="122">
        <f t="shared" si="0"/>
        <v>2</v>
      </c>
      <c r="K33" s="4">
        <f t="shared" si="1"/>
        <v>0.074</v>
      </c>
    </row>
    <row r="34" spans="1:11" ht="12.75">
      <c r="A34" s="12" t="s">
        <v>160</v>
      </c>
      <c r="B34" s="24" t="s">
        <v>161</v>
      </c>
      <c r="C34" s="86">
        <v>3</v>
      </c>
      <c r="D34" s="118">
        <v>20</v>
      </c>
      <c r="E34" s="118">
        <v>3</v>
      </c>
      <c r="F34" s="118">
        <v>0</v>
      </c>
      <c r="G34" s="118">
        <v>1</v>
      </c>
      <c r="H34" s="118">
        <v>4</v>
      </c>
      <c r="I34" s="118">
        <v>0</v>
      </c>
      <c r="J34" s="122">
        <f t="shared" si="0"/>
        <v>8</v>
      </c>
      <c r="K34" s="4">
        <f t="shared" si="1"/>
        <v>0.4</v>
      </c>
    </row>
    <row r="35" spans="1:11" ht="13.5" thickBot="1">
      <c r="A35" s="14" t="s">
        <v>191</v>
      </c>
      <c r="B35" s="38" t="s">
        <v>192</v>
      </c>
      <c r="C35" s="88">
        <v>3</v>
      </c>
      <c r="D35" s="119">
        <v>5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29">
        <f t="shared" si="0"/>
        <v>0</v>
      </c>
      <c r="K35" s="98">
        <f t="shared" si="1"/>
        <v>0</v>
      </c>
    </row>
    <row r="36" spans="1:11" ht="13.5" thickBot="1">
      <c r="A36" s="76">
        <v>2</v>
      </c>
      <c r="B36" s="80" t="s">
        <v>238</v>
      </c>
      <c r="C36" s="90"/>
      <c r="D36" s="120">
        <f aca="true" t="shared" si="3" ref="D36:I36">SUM(D16:D35)</f>
        <v>919</v>
      </c>
      <c r="E36" s="120">
        <f t="shared" si="3"/>
        <v>6</v>
      </c>
      <c r="F36" s="120">
        <f t="shared" si="3"/>
        <v>8</v>
      </c>
      <c r="G36" s="120">
        <f t="shared" si="3"/>
        <v>2</v>
      </c>
      <c r="H36" s="120">
        <f t="shared" si="3"/>
        <v>37</v>
      </c>
      <c r="I36" s="120">
        <f t="shared" si="3"/>
        <v>10</v>
      </c>
      <c r="J36" s="121">
        <f t="shared" si="0"/>
        <v>63</v>
      </c>
      <c r="K36" s="29">
        <f t="shared" si="1"/>
        <v>0.069</v>
      </c>
    </row>
    <row r="37" spans="1:11" ht="12.75">
      <c r="A37" s="9" t="s">
        <v>17</v>
      </c>
      <c r="B37" s="42" t="s">
        <v>18</v>
      </c>
      <c r="C37" s="85">
        <v>3</v>
      </c>
      <c r="D37" s="124">
        <v>9</v>
      </c>
      <c r="E37" s="124">
        <v>0</v>
      </c>
      <c r="F37" s="124">
        <v>0</v>
      </c>
      <c r="G37" s="124">
        <v>0</v>
      </c>
      <c r="H37" s="124">
        <v>0</v>
      </c>
      <c r="I37" s="124">
        <v>1</v>
      </c>
      <c r="J37" s="122">
        <f t="shared" si="0"/>
        <v>1</v>
      </c>
      <c r="K37" s="4">
        <f t="shared" si="1"/>
        <v>0.111</v>
      </c>
    </row>
    <row r="38" spans="1:11" ht="12.75">
      <c r="A38" s="10" t="s">
        <v>227</v>
      </c>
      <c r="B38" s="25" t="s">
        <v>178</v>
      </c>
      <c r="C38" s="86">
        <v>3</v>
      </c>
      <c r="D38" s="118">
        <v>50</v>
      </c>
      <c r="E38" s="118">
        <v>0</v>
      </c>
      <c r="F38" s="118">
        <v>1</v>
      </c>
      <c r="G38" s="118">
        <v>1</v>
      </c>
      <c r="H38" s="118">
        <v>2</v>
      </c>
      <c r="I38" s="118">
        <v>3</v>
      </c>
      <c r="J38" s="122">
        <f t="shared" si="0"/>
        <v>7</v>
      </c>
      <c r="K38" s="4">
        <f t="shared" si="1"/>
        <v>0.14</v>
      </c>
    </row>
    <row r="39" spans="1:11" ht="12.75">
      <c r="A39" s="12" t="s">
        <v>218</v>
      </c>
      <c r="B39" s="24" t="s">
        <v>0</v>
      </c>
      <c r="C39" s="86">
        <v>3</v>
      </c>
      <c r="D39" s="118" t="s">
        <v>258</v>
      </c>
      <c r="E39" s="118"/>
      <c r="F39" s="118"/>
      <c r="G39" s="118"/>
      <c r="H39" s="118"/>
      <c r="I39" s="118"/>
      <c r="J39" s="122" t="s">
        <v>258</v>
      </c>
      <c r="K39" s="18" t="s">
        <v>258</v>
      </c>
    </row>
    <row r="40" spans="1:11" ht="12.75">
      <c r="A40" s="13" t="s">
        <v>198</v>
      </c>
      <c r="B40" s="24" t="s">
        <v>199</v>
      </c>
      <c r="C40" s="86">
        <v>3</v>
      </c>
      <c r="D40" s="118">
        <v>19</v>
      </c>
      <c r="E40" s="118">
        <v>0</v>
      </c>
      <c r="F40" s="118">
        <v>0</v>
      </c>
      <c r="G40" s="118">
        <v>0</v>
      </c>
      <c r="H40" s="118">
        <v>0</v>
      </c>
      <c r="I40" s="118">
        <v>1</v>
      </c>
      <c r="J40" s="122">
        <f t="shared" si="0"/>
        <v>1</v>
      </c>
      <c r="K40" s="4">
        <f t="shared" si="1"/>
        <v>0.053</v>
      </c>
    </row>
    <row r="41" spans="1:11" ht="12.75">
      <c r="A41" s="12" t="s">
        <v>70</v>
      </c>
      <c r="B41" s="24" t="s">
        <v>71</v>
      </c>
      <c r="C41" s="86">
        <v>3</v>
      </c>
      <c r="D41" s="118">
        <v>29</v>
      </c>
      <c r="E41" s="118">
        <v>0</v>
      </c>
      <c r="F41" s="118">
        <v>1</v>
      </c>
      <c r="G41" s="118">
        <v>1</v>
      </c>
      <c r="H41" s="118">
        <v>3</v>
      </c>
      <c r="I41" s="118">
        <v>0</v>
      </c>
      <c r="J41" s="122">
        <f t="shared" si="0"/>
        <v>5</v>
      </c>
      <c r="K41" s="4">
        <f t="shared" si="1"/>
        <v>0.172</v>
      </c>
    </row>
    <row r="42" spans="1:11" ht="12.75">
      <c r="A42" s="12" t="s">
        <v>108</v>
      </c>
      <c r="B42" s="24" t="s">
        <v>109</v>
      </c>
      <c r="C42" s="86">
        <v>3</v>
      </c>
      <c r="D42" s="118">
        <v>35</v>
      </c>
      <c r="E42" s="118">
        <v>0</v>
      </c>
      <c r="F42" s="118">
        <v>0</v>
      </c>
      <c r="G42" s="118">
        <v>0</v>
      </c>
      <c r="H42" s="118">
        <v>0</v>
      </c>
      <c r="I42" s="118">
        <v>1</v>
      </c>
      <c r="J42" s="122">
        <f t="shared" si="0"/>
        <v>1</v>
      </c>
      <c r="K42" s="4">
        <f t="shared" si="1"/>
        <v>0.029</v>
      </c>
    </row>
    <row r="43" spans="1:11" ht="12.75">
      <c r="A43" s="12" t="s">
        <v>232</v>
      </c>
      <c r="B43" s="26" t="s">
        <v>231</v>
      </c>
      <c r="C43" s="86">
        <v>3</v>
      </c>
      <c r="D43" s="118">
        <v>131</v>
      </c>
      <c r="E43" s="118">
        <v>0</v>
      </c>
      <c r="F43" s="118">
        <v>0</v>
      </c>
      <c r="G43" s="118">
        <v>2</v>
      </c>
      <c r="H43" s="118">
        <v>6</v>
      </c>
      <c r="I43" s="118">
        <v>0</v>
      </c>
      <c r="J43" s="122">
        <f t="shared" si="0"/>
        <v>8</v>
      </c>
      <c r="K43" s="4">
        <f t="shared" si="1"/>
        <v>0.061</v>
      </c>
    </row>
    <row r="44" spans="1:11" ht="12.75">
      <c r="A44" s="12" t="s">
        <v>228</v>
      </c>
      <c r="B44" s="24" t="s">
        <v>219</v>
      </c>
      <c r="C44" s="86">
        <v>3</v>
      </c>
      <c r="D44" s="118">
        <v>155</v>
      </c>
      <c r="E44" s="118">
        <v>0</v>
      </c>
      <c r="F44" s="118">
        <v>2</v>
      </c>
      <c r="G44" s="118">
        <v>0</v>
      </c>
      <c r="H44" s="118">
        <v>2</v>
      </c>
      <c r="I44" s="118">
        <v>1</v>
      </c>
      <c r="J44" s="122">
        <f t="shared" si="0"/>
        <v>5</v>
      </c>
      <c r="K44" s="4">
        <f t="shared" si="1"/>
        <v>0.032</v>
      </c>
    </row>
    <row r="45" spans="1:11" ht="12.75">
      <c r="A45" s="12" t="s">
        <v>233</v>
      </c>
      <c r="B45" s="24" t="s">
        <v>46</v>
      </c>
      <c r="C45" s="86">
        <v>3</v>
      </c>
      <c r="D45" s="118">
        <v>116</v>
      </c>
      <c r="E45" s="118">
        <v>1</v>
      </c>
      <c r="F45" s="118">
        <v>2</v>
      </c>
      <c r="G45" s="118">
        <v>0</v>
      </c>
      <c r="H45" s="118">
        <v>6</v>
      </c>
      <c r="I45" s="118">
        <v>4</v>
      </c>
      <c r="J45" s="122">
        <f t="shared" si="0"/>
        <v>13</v>
      </c>
      <c r="K45" s="4">
        <f t="shared" si="1"/>
        <v>0.112</v>
      </c>
    </row>
    <row r="46" spans="1:11" ht="12.75">
      <c r="A46" s="12" t="s">
        <v>226</v>
      </c>
      <c r="B46" s="24" t="s">
        <v>123</v>
      </c>
      <c r="C46" s="86">
        <v>3</v>
      </c>
      <c r="D46" s="118">
        <v>110</v>
      </c>
      <c r="E46" s="118">
        <v>1</v>
      </c>
      <c r="F46" s="118">
        <v>2</v>
      </c>
      <c r="G46" s="118">
        <v>0</v>
      </c>
      <c r="H46" s="118">
        <v>4</v>
      </c>
      <c r="I46" s="118">
        <v>3</v>
      </c>
      <c r="J46" s="122">
        <f t="shared" si="0"/>
        <v>10</v>
      </c>
      <c r="K46" s="4">
        <f t="shared" si="1"/>
        <v>0.091</v>
      </c>
    </row>
    <row r="47" spans="1:11" ht="12.75">
      <c r="A47" s="12" t="s">
        <v>93</v>
      </c>
      <c r="B47" s="24" t="s">
        <v>94</v>
      </c>
      <c r="C47" s="86">
        <v>3</v>
      </c>
      <c r="D47" s="118">
        <v>14</v>
      </c>
      <c r="E47" s="118">
        <v>0</v>
      </c>
      <c r="F47" s="118">
        <v>0</v>
      </c>
      <c r="G47" s="118">
        <v>0</v>
      </c>
      <c r="H47" s="118">
        <v>0</v>
      </c>
      <c r="I47" s="118">
        <v>1</v>
      </c>
      <c r="J47" s="122">
        <f t="shared" si="0"/>
        <v>1</v>
      </c>
      <c r="K47" s="4">
        <f t="shared" si="1"/>
        <v>0.071</v>
      </c>
    </row>
    <row r="48" spans="1:11" ht="12.75">
      <c r="A48" s="13" t="s">
        <v>230</v>
      </c>
      <c r="B48" s="24" t="s">
        <v>21</v>
      </c>
      <c r="C48" s="86">
        <v>3</v>
      </c>
      <c r="D48" s="118">
        <v>242</v>
      </c>
      <c r="E48" s="118">
        <v>1</v>
      </c>
      <c r="F48" s="118">
        <v>2</v>
      </c>
      <c r="G48" s="118">
        <v>0</v>
      </c>
      <c r="H48" s="118">
        <v>12</v>
      </c>
      <c r="I48" s="118">
        <v>9</v>
      </c>
      <c r="J48" s="122">
        <f t="shared" si="0"/>
        <v>24</v>
      </c>
      <c r="K48" s="4">
        <f t="shared" si="1"/>
        <v>0.099</v>
      </c>
    </row>
    <row r="49" spans="1:11" ht="12.75">
      <c r="A49" s="12" t="s">
        <v>252</v>
      </c>
      <c r="B49" s="24" t="s">
        <v>253</v>
      </c>
      <c r="C49" s="86">
        <v>3</v>
      </c>
      <c r="D49" s="118" t="s">
        <v>258</v>
      </c>
      <c r="E49" s="118"/>
      <c r="F49" s="118"/>
      <c r="G49" s="118"/>
      <c r="H49" s="118"/>
      <c r="I49" s="118"/>
      <c r="J49" s="122" t="s">
        <v>258</v>
      </c>
      <c r="K49" s="5" t="s">
        <v>258</v>
      </c>
    </row>
    <row r="50" spans="1:11" ht="12.75">
      <c r="A50" s="12" t="s">
        <v>29</v>
      </c>
      <c r="B50" s="24" t="s">
        <v>110</v>
      </c>
      <c r="C50" s="86">
        <v>3</v>
      </c>
      <c r="D50" s="118">
        <v>101</v>
      </c>
      <c r="E50" s="118">
        <v>0</v>
      </c>
      <c r="F50" s="118">
        <v>3</v>
      </c>
      <c r="G50" s="118">
        <v>0</v>
      </c>
      <c r="H50" s="118">
        <v>11</v>
      </c>
      <c r="I50" s="118">
        <v>2</v>
      </c>
      <c r="J50" s="122">
        <v>13</v>
      </c>
      <c r="K50" s="4">
        <f t="shared" si="1"/>
        <v>0.129</v>
      </c>
    </row>
    <row r="51" spans="1:11" ht="12.75">
      <c r="A51" s="10" t="s">
        <v>200</v>
      </c>
      <c r="B51" s="26" t="s">
        <v>157</v>
      </c>
      <c r="C51" s="86">
        <v>3</v>
      </c>
      <c r="D51" s="118">
        <v>9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22">
        <f t="shared" si="0"/>
        <v>0</v>
      </c>
      <c r="K51" s="4">
        <f t="shared" si="1"/>
        <v>0</v>
      </c>
    </row>
    <row r="52" spans="1:11" ht="12.75">
      <c r="A52" s="12" t="s">
        <v>68</v>
      </c>
      <c r="B52" s="24" t="s">
        <v>69</v>
      </c>
      <c r="C52" s="86">
        <v>3</v>
      </c>
      <c r="D52" s="118">
        <v>17</v>
      </c>
      <c r="E52" s="118">
        <v>0</v>
      </c>
      <c r="F52" s="118">
        <v>1</v>
      </c>
      <c r="G52" s="118">
        <v>0</v>
      </c>
      <c r="H52" s="118">
        <v>1</v>
      </c>
      <c r="I52" s="118">
        <v>0</v>
      </c>
      <c r="J52" s="122">
        <f t="shared" si="0"/>
        <v>2</v>
      </c>
      <c r="K52" s="4">
        <f t="shared" si="1"/>
        <v>0.118</v>
      </c>
    </row>
    <row r="53" spans="1:11" ht="12.75">
      <c r="A53" s="12" t="s">
        <v>188</v>
      </c>
      <c r="B53" s="24" t="s">
        <v>189</v>
      </c>
      <c r="C53" s="86">
        <v>3</v>
      </c>
      <c r="D53" s="118">
        <v>14</v>
      </c>
      <c r="E53" s="118">
        <v>0</v>
      </c>
      <c r="F53" s="118">
        <v>0</v>
      </c>
      <c r="G53" s="118">
        <v>0</v>
      </c>
      <c r="H53" s="118">
        <v>1</v>
      </c>
      <c r="I53" s="118">
        <v>0</v>
      </c>
      <c r="J53" s="122">
        <f t="shared" si="0"/>
        <v>1</v>
      </c>
      <c r="K53" s="4">
        <f t="shared" si="1"/>
        <v>0.071</v>
      </c>
    </row>
    <row r="54" spans="1:11" ht="13.5" thickBot="1">
      <c r="A54" s="14" t="s">
        <v>44</v>
      </c>
      <c r="B54" s="38" t="s">
        <v>45</v>
      </c>
      <c r="C54" s="88">
        <v>3</v>
      </c>
      <c r="D54" s="125">
        <v>15</v>
      </c>
      <c r="E54" s="125">
        <v>0</v>
      </c>
      <c r="F54" s="125">
        <v>0</v>
      </c>
      <c r="G54" s="125">
        <v>0</v>
      </c>
      <c r="H54" s="125">
        <v>1</v>
      </c>
      <c r="I54" s="125">
        <v>0</v>
      </c>
      <c r="J54" s="129">
        <f t="shared" si="0"/>
        <v>1</v>
      </c>
      <c r="K54" s="98">
        <f t="shared" si="1"/>
        <v>0.067</v>
      </c>
    </row>
    <row r="55" spans="1:11" ht="13.5" thickBot="1">
      <c r="A55" s="76">
        <v>3</v>
      </c>
      <c r="B55" s="80" t="s">
        <v>240</v>
      </c>
      <c r="C55" s="89"/>
      <c r="D55" s="120">
        <f aca="true" t="shared" si="4" ref="D55:I55">SUM(D37:D54)</f>
        <v>1066</v>
      </c>
      <c r="E55" s="120">
        <f t="shared" si="4"/>
        <v>3</v>
      </c>
      <c r="F55" s="120">
        <f t="shared" si="4"/>
        <v>14</v>
      </c>
      <c r="G55" s="120">
        <f t="shared" si="4"/>
        <v>4</v>
      </c>
      <c r="H55" s="120">
        <f t="shared" si="4"/>
        <v>49</v>
      </c>
      <c r="I55" s="120">
        <f t="shared" si="4"/>
        <v>26</v>
      </c>
      <c r="J55" s="121">
        <f t="shared" si="0"/>
        <v>96</v>
      </c>
      <c r="K55" s="29">
        <f t="shared" si="1"/>
        <v>0.09</v>
      </c>
    </row>
    <row r="56" spans="1:11" ht="12.75">
      <c r="A56" s="15" t="s">
        <v>149</v>
      </c>
      <c r="B56" s="44" t="s">
        <v>187</v>
      </c>
      <c r="C56" s="91">
        <v>4</v>
      </c>
      <c r="D56" s="124">
        <v>24</v>
      </c>
      <c r="E56" s="124"/>
      <c r="F56" s="124"/>
      <c r="G56" s="124"/>
      <c r="H56" s="124"/>
      <c r="I56" s="124">
        <v>2</v>
      </c>
      <c r="J56" s="122">
        <f t="shared" si="0"/>
        <v>2</v>
      </c>
      <c r="K56" s="4">
        <f t="shared" si="1"/>
        <v>0.083</v>
      </c>
    </row>
    <row r="57" spans="1:11" ht="12.75">
      <c r="A57" s="12" t="s">
        <v>176</v>
      </c>
      <c r="B57" s="27" t="s">
        <v>177</v>
      </c>
      <c r="C57" s="92">
        <v>4</v>
      </c>
      <c r="D57" s="123">
        <v>11</v>
      </c>
      <c r="E57" s="123">
        <v>1</v>
      </c>
      <c r="F57" s="123">
        <v>0</v>
      </c>
      <c r="G57" s="123">
        <v>0</v>
      </c>
      <c r="H57" s="123">
        <v>2</v>
      </c>
      <c r="I57" s="123">
        <v>0</v>
      </c>
      <c r="J57" s="122">
        <v>3</v>
      </c>
      <c r="K57" s="4">
        <f t="shared" si="1"/>
        <v>0.273</v>
      </c>
    </row>
    <row r="58" spans="1:11" ht="12.75">
      <c r="A58" s="12" t="s">
        <v>117</v>
      </c>
      <c r="B58" s="27" t="s">
        <v>118</v>
      </c>
      <c r="C58" s="92">
        <v>4</v>
      </c>
      <c r="D58" s="123">
        <v>26</v>
      </c>
      <c r="E58" s="123">
        <v>0</v>
      </c>
      <c r="F58" s="123">
        <v>1</v>
      </c>
      <c r="G58" s="123">
        <v>0</v>
      </c>
      <c r="H58" s="123">
        <v>1</v>
      </c>
      <c r="I58" s="123">
        <v>0</v>
      </c>
      <c r="J58" s="122">
        <f t="shared" si="0"/>
        <v>2</v>
      </c>
      <c r="K58" s="4">
        <f t="shared" si="1"/>
        <v>0.077</v>
      </c>
    </row>
    <row r="59" spans="1:11" ht="12.75">
      <c r="A59" s="12" t="s">
        <v>122</v>
      </c>
      <c r="B59" s="27" t="s">
        <v>24</v>
      </c>
      <c r="C59" s="92">
        <v>4</v>
      </c>
      <c r="D59" s="123">
        <v>39</v>
      </c>
      <c r="E59" s="123">
        <v>0</v>
      </c>
      <c r="F59" s="123">
        <v>1</v>
      </c>
      <c r="G59" s="123">
        <v>0</v>
      </c>
      <c r="H59" s="123">
        <v>1</v>
      </c>
      <c r="I59" s="123">
        <v>0</v>
      </c>
      <c r="J59" s="122">
        <f t="shared" si="0"/>
        <v>2</v>
      </c>
      <c r="K59" s="4">
        <f t="shared" si="1"/>
        <v>0.051</v>
      </c>
    </row>
    <row r="60" spans="1:11" ht="12.75">
      <c r="A60" s="12" t="s">
        <v>179</v>
      </c>
      <c r="B60" s="27" t="s">
        <v>180</v>
      </c>
      <c r="C60" s="92">
        <v>4</v>
      </c>
      <c r="D60" s="123" t="s">
        <v>258</v>
      </c>
      <c r="E60" s="123"/>
      <c r="F60" s="123"/>
      <c r="G60" s="123"/>
      <c r="H60" s="123"/>
      <c r="I60" s="123"/>
      <c r="J60" s="122" t="s">
        <v>258</v>
      </c>
      <c r="K60" s="18" t="s">
        <v>258</v>
      </c>
    </row>
    <row r="61" spans="1:11" ht="12.75">
      <c r="A61" s="12" t="s">
        <v>150</v>
      </c>
      <c r="B61" s="27" t="s">
        <v>207</v>
      </c>
      <c r="C61" s="92">
        <v>4</v>
      </c>
      <c r="D61" s="123">
        <v>107</v>
      </c>
      <c r="E61" s="123">
        <v>0</v>
      </c>
      <c r="F61" s="123">
        <v>1</v>
      </c>
      <c r="G61" s="123">
        <v>0</v>
      </c>
      <c r="H61" s="123">
        <v>0</v>
      </c>
      <c r="I61" s="123">
        <v>3</v>
      </c>
      <c r="J61" s="122">
        <f t="shared" si="0"/>
        <v>4</v>
      </c>
      <c r="K61" s="4">
        <f t="shared" si="1"/>
        <v>0.037</v>
      </c>
    </row>
    <row r="62" spans="1:11" ht="12.75">
      <c r="A62" s="12" t="s">
        <v>135</v>
      </c>
      <c r="B62" s="27" t="s">
        <v>136</v>
      </c>
      <c r="C62" s="92">
        <v>4</v>
      </c>
      <c r="D62" s="123">
        <v>43</v>
      </c>
      <c r="E62" s="123">
        <v>0</v>
      </c>
      <c r="F62" s="123">
        <v>0</v>
      </c>
      <c r="G62" s="123">
        <v>0</v>
      </c>
      <c r="H62" s="123">
        <v>4</v>
      </c>
      <c r="I62" s="123">
        <v>0</v>
      </c>
      <c r="J62" s="122">
        <f t="shared" si="0"/>
        <v>4</v>
      </c>
      <c r="K62" s="4">
        <f t="shared" si="1"/>
        <v>0.093</v>
      </c>
    </row>
    <row r="63" spans="1:11" ht="12.75">
      <c r="A63" s="12" t="s">
        <v>212</v>
      </c>
      <c r="B63" s="27" t="s">
        <v>213</v>
      </c>
      <c r="C63" s="92">
        <v>4</v>
      </c>
      <c r="D63" s="123">
        <v>42</v>
      </c>
      <c r="E63" s="123">
        <v>0</v>
      </c>
      <c r="F63" s="123">
        <v>1</v>
      </c>
      <c r="G63" s="123">
        <v>0</v>
      </c>
      <c r="H63" s="123">
        <v>0</v>
      </c>
      <c r="I63" s="123">
        <v>0</v>
      </c>
      <c r="J63" s="122">
        <f t="shared" si="0"/>
        <v>1</v>
      </c>
      <c r="K63" s="4">
        <f t="shared" si="1"/>
        <v>0.024</v>
      </c>
    </row>
    <row r="64" spans="1:11" ht="12.75">
      <c r="A64" s="12" t="s">
        <v>197</v>
      </c>
      <c r="B64" s="27" t="s">
        <v>235</v>
      </c>
      <c r="C64" s="92">
        <v>4</v>
      </c>
      <c r="D64" s="123">
        <v>40</v>
      </c>
      <c r="E64" s="123">
        <v>3</v>
      </c>
      <c r="F64" s="123">
        <v>0</v>
      </c>
      <c r="G64" s="123">
        <v>0</v>
      </c>
      <c r="H64" s="123">
        <v>0</v>
      </c>
      <c r="I64" s="123">
        <v>0</v>
      </c>
      <c r="J64" s="122">
        <f t="shared" si="0"/>
        <v>3</v>
      </c>
      <c r="K64" s="4">
        <f t="shared" si="1"/>
        <v>0.075</v>
      </c>
    </row>
    <row r="65" spans="1:11" ht="12.75">
      <c r="A65" s="12" t="s">
        <v>165</v>
      </c>
      <c r="B65" s="27" t="s">
        <v>166</v>
      </c>
      <c r="C65" s="92">
        <v>4</v>
      </c>
      <c r="D65" s="123">
        <v>33</v>
      </c>
      <c r="E65" s="123">
        <v>0</v>
      </c>
      <c r="F65" s="123">
        <v>0</v>
      </c>
      <c r="G65" s="123">
        <v>0</v>
      </c>
      <c r="H65" s="123">
        <v>0</v>
      </c>
      <c r="I65" s="123">
        <v>2</v>
      </c>
      <c r="J65" s="122">
        <f t="shared" si="0"/>
        <v>2</v>
      </c>
      <c r="K65" s="4">
        <f t="shared" si="1"/>
        <v>0.061</v>
      </c>
    </row>
    <row r="66" spans="1:11" ht="12.75">
      <c r="A66" s="12" t="s">
        <v>104</v>
      </c>
      <c r="B66" s="27" t="s">
        <v>105</v>
      </c>
      <c r="C66" s="92">
        <v>4</v>
      </c>
      <c r="D66" s="123">
        <v>50</v>
      </c>
      <c r="E66" s="123">
        <v>0</v>
      </c>
      <c r="F66" s="123">
        <v>0</v>
      </c>
      <c r="G66" s="123">
        <v>0</v>
      </c>
      <c r="H66" s="123">
        <v>4</v>
      </c>
      <c r="I66" s="123">
        <v>0</v>
      </c>
      <c r="J66" s="122">
        <f t="shared" si="0"/>
        <v>4</v>
      </c>
      <c r="K66" s="4">
        <f t="shared" si="1"/>
        <v>0.08</v>
      </c>
    </row>
    <row r="67" spans="1:11" ht="12.75">
      <c r="A67" s="12" t="s">
        <v>85</v>
      </c>
      <c r="B67" s="27" t="s">
        <v>86</v>
      </c>
      <c r="C67" s="92">
        <v>4</v>
      </c>
      <c r="D67" s="123">
        <v>81</v>
      </c>
      <c r="E67" s="123">
        <v>0</v>
      </c>
      <c r="F67" s="123">
        <v>0</v>
      </c>
      <c r="G67" s="123">
        <v>0</v>
      </c>
      <c r="H67" s="123">
        <v>3</v>
      </c>
      <c r="I67" s="123">
        <v>0</v>
      </c>
      <c r="J67" s="122">
        <f t="shared" si="0"/>
        <v>3</v>
      </c>
      <c r="K67" s="4">
        <f t="shared" si="1"/>
        <v>0.037</v>
      </c>
    </row>
    <row r="68" spans="1:11" ht="12.75">
      <c r="A68" s="12" t="s">
        <v>83</v>
      </c>
      <c r="B68" s="27" t="s">
        <v>84</v>
      </c>
      <c r="C68" s="92">
        <v>4</v>
      </c>
      <c r="D68" s="123">
        <v>34</v>
      </c>
      <c r="E68" s="123">
        <v>0</v>
      </c>
      <c r="F68" s="123">
        <v>2</v>
      </c>
      <c r="G68" s="123">
        <v>0</v>
      </c>
      <c r="H68" s="123">
        <v>0</v>
      </c>
      <c r="I68" s="123">
        <v>0</v>
      </c>
      <c r="J68" s="122">
        <f t="shared" si="0"/>
        <v>2</v>
      </c>
      <c r="K68" s="4">
        <f t="shared" si="1"/>
        <v>0.059</v>
      </c>
    </row>
    <row r="69" spans="1:11" ht="12.75">
      <c r="A69" s="12" t="s">
        <v>262</v>
      </c>
      <c r="B69" s="27" t="s">
        <v>257</v>
      </c>
      <c r="C69" s="92">
        <v>4</v>
      </c>
      <c r="D69" s="123" t="s">
        <v>258</v>
      </c>
      <c r="E69" s="123"/>
      <c r="F69" s="123"/>
      <c r="G69" s="123"/>
      <c r="H69" s="123"/>
      <c r="I69" s="123"/>
      <c r="J69" s="122" t="s">
        <v>258</v>
      </c>
      <c r="K69" s="18" t="s">
        <v>258</v>
      </c>
    </row>
    <row r="70" spans="1:11" ht="12.75">
      <c r="A70" s="12" t="s">
        <v>8</v>
      </c>
      <c r="B70" s="27" t="s">
        <v>9</v>
      </c>
      <c r="C70" s="92">
        <v>4</v>
      </c>
      <c r="D70" s="123">
        <v>121</v>
      </c>
      <c r="E70" s="123">
        <v>1</v>
      </c>
      <c r="F70" s="123">
        <v>3</v>
      </c>
      <c r="G70" s="123">
        <v>1</v>
      </c>
      <c r="H70" s="123">
        <v>0</v>
      </c>
      <c r="I70" s="123">
        <v>0</v>
      </c>
      <c r="J70" s="122">
        <f aca="true" t="shared" si="5" ref="J70:J130">SUM(E70:I70)</f>
        <v>5</v>
      </c>
      <c r="K70" s="4">
        <f t="shared" si="1"/>
        <v>0.041</v>
      </c>
    </row>
    <row r="71" spans="1:11" ht="12.75">
      <c r="A71" s="12" t="s">
        <v>27</v>
      </c>
      <c r="B71" s="27" t="s">
        <v>25</v>
      </c>
      <c r="C71" s="92">
        <v>4</v>
      </c>
      <c r="D71" s="123">
        <v>134</v>
      </c>
      <c r="E71" s="123">
        <v>1</v>
      </c>
      <c r="F71" s="123">
        <v>0</v>
      </c>
      <c r="G71" s="123">
        <v>0</v>
      </c>
      <c r="H71" s="123">
        <v>2</v>
      </c>
      <c r="I71" s="123">
        <v>2</v>
      </c>
      <c r="J71" s="122">
        <f t="shared" si="5"/>
        <v>5</v>
      </c>
      <c r="K71" s="4">
        <f t="shared" si="1"/>
        <v>0.037</v>
      </c>
    </row>
    <row r="72" spans="1:11" ht="12.75">
      <c r="A72" s="12" t="s">
        <v>234</v>
      </c>
      <c r="B72" s="27" t="s">
        <v>55</v>
      </c>
      <c r="C72" s="92">
        <v>4</v>
      </c>
      <c r="D72" s="123">
        <v>32</v>
      </c>
      <c r="E72" s="123">
        <v>0</v>
      </c>
      <c r="F72" s="123">
        <v>0</v>
      </c>
      <c r="G72" s="123">
        <v>0</v>
      </c>
      <c r="H72" s="123">
        <v>0</v>
      </c>
      <c r="I72" s="123">
        <v>0</v>
      </c>
      <c r="J72" s="122">
        <f t="shared" si="5"/>
        <v>0</v>
      </c>
      <c r="K72" s="4">
        <f t="shared" si="1"/>
        <v>0</v>
      </c>
    </row>
    <row r="73" spans="1:11" ht="12.75">
      <c r="A73" s="12" t="s">
        <v>195</v>
      </c>
      <c r="B73" s="27" t="s">
        <v>196</v>
      </c>
      <c r="C73" s="92">
        <v>4</v>
      </c>
      <c r="D73" s="123">
        <v>14</v>
      </c>
      <c r="E73" s="123">
        <v>0</v>
      </c>
      <c r="F73" s="123">
        <v>0</v>
      </c>
      <c r="G73" s="123">
        <v>0</v>
      </c>
      <c r="H73" s="123">
        <v>0</v>
      </c>
      <c r="I73" s="123">
        <v>0</v>
      </c>
      <c r="J73" s="122">
        <f t="shared" si="5"/>
        <v>0</v>
      </c>
      <c r="K73" s="4">
        <f t="shared" si="1"/>
        <v>0</v>
      </c>
    </row>
    <row r="74" spans="1:11" ht="13.5" thickBot="1">
      <c r="A74" s="14" t="s">
        <v>146</v>
      </c>
      <c r="B74" s="45" t="s">
        <v>134</v>
      </c>
      <c r="C74" s="93">
        <v>4</v>
      </c>
      <c r="D74" s="125">
        <v>24</v>
      </c>
      <c r="E74" s="125">
        <v>0</v>
      </c>
      <c r="F74" s="125">
        <v>0</v>
      </c>
      <c r="G74" s="125">
        <v>0</v>
      </c>
      <c r="H74" s="125">
        <v>0</v>
      </c>
      <c r="I74" s="125">
        <v>1</v>
      </c>
      <c r="J74" s="129">
        <f t="shared" si="5"/>
        <v>1</v>
      </c>
      <c r="K74" s="98">
        <f aca="true" t="shared" si="6" ref="K74:K131">ROUND(J74/D74,3)</f>
        <v>0.042</v>
      </c>
    </row>
    <row r="75" spans="1:11" ht="13.5" thickBot="1">
      <c r="A75" s="76">
        <v>4</v>
      </c>
      <c r="B75" s="82" t="s">
        <v>241</v>
      </c>
      <c r="C75" s="90"/>
      <c r="D75" s="120">
        <f aca="true" t="shared" si="7" ref="D75:I75">SUM(D56:D74)</f>
        <v>855</v>
      </c>
      <c r="E75" s="120">
        <f t="shared" si="7"/>
        <v>6</v>
      </c>
      <c r="F75" s="120">
        <f t="shared" si="7"/>
        <v>9</v>
      </c>
      <c r="G75" s="120">
        <f t="shared" si="7"/>
        <v>1</v>
      </c>
      <c r="H75" s="120">
        <f t="shared" si="7"/>
        <v>17</v>
      </c>
      <c r="I75" s="120">
        <f t="shared" si="7"/>
        <v>10</v>
      </c>
      <c r="J75" s="121">
        <f t="shared" si="5"/>
        <v>43</v>
      </c>
      <c r="K75" s="29">
        <f t="shared" si="6"/>
        <v>0.05</v>
      </c>
    </row>
    <row r="76" spans="1:11" ht="12.75">
      <c r="A76" s="15" t="s">
        <v>132</v>
      </c>
      <c r="B76" s="44" t="s">
        <v>133</v>
      </c>
      <c r="C76" s="91">
        <v>4</v>
      </c>
      <c r="D76" s="124">
        <v>8</v>
      </c>
      <c r="E76" s="124">
        <v>0</v>
      </c>
      <c r="F76" s="124">
        <v>0</v>
      </c>
      <c r="G76" s="124">
        <v>0</v>
      </c>
      <c r="H76" s="124">
        <v>0</v>
      </c>
      <c r="I76" s="124">
        <v>0</v>
      </c>
      <c r="J76" s="122">
        <f t="shared" si="5"/>
        <v>0</v>
      </c>
      <c r="K76" s="4">
        <f t="shared" si="6"/>
        <v>0</v>
      </c>
    </row>
    <row r="77" spans="1:11" ht="12.75">
      <c r="A77" s="12" t="s">
        <v>72</v>
      </c>
      <c r="B77" s="27" t="s">
        <v>119</v>
      </c>
      <c r="C77" s="92">
        <v>4</v>
      </c>
      <c r="D77" s="123" t="s">
        <v>258</v>
      </c>
      <c r="E77" s="123"/>
      <c r="F77" s="123"/>
      <c r="G77" s="123"/>
      <c r="H77" s="123"/>
      <c r="I77" s="123"/>
      <c r="J77" s="122" t="s">
        <v>258</v>
      </c>
      <c r="K77" s="18" t="s">
        <v>258</v>
      </c>
    </row>
    <row r="78" spans="1:11" ht="12.75">
      <c r="A78" s="12" t="s">
        <v>14</v>
      </c>
      <c r="B78" s="27" t="s">
        <v>15</v>
      </c>
      <c r="C78" s="92">
        <v>4</v>
      </c>
      <c r="D78" s="123">
        <v>36</v>
      </c>
      <c r="E78" s="123">
        <v>2</v>
      </c>
      <c r="F78" s="123">
        <v>1</v>
      </c>
      <c r="G78" s="123">
        <v>0</v>
      </c>
      <c r="H78" s="123">
        <v>0</v>
      </c>
      <c r="I78" s="123">
        <v>1</v>
      </c>
      <c r="J78" s="122">
        <f t="shared" si="5"/>
        <v>4</v>
      </c>
      <c r="K78" s="4">
        <f t="shared" si="6"/>
        <v>0.111</v>
      </c>
    </row>
    <row r="79" spans="1:11" ht="12.75">
      <c r="A79" s="12" t="s">
        <v>77</v>
      </c>
      <c r="B79" s="27" t="s">
        <v>78</v>
      </c>
      <c r="C79" s="92">
        <v>4</v>
      </c>
      <c r="D79" s="123">
        <v>98</v>
      </c>
      <c r="E79" s="123">
        <v>0</v>
      </c>
      <c r="F79" s="123">
        <v>1</v>
      </c>
      <c r="G79" s="123">
        <v>0</v>
      </c>
      <c r="H79" s="123">
        <v>5</v>
      </c>
      <c r="I79" s="123">
        <v>2</v>
      </c>
      <c r="J79" s="122">
        <f t="shared" si="5"/>
        <v>8</v>
      </c>
      <c r="K79" s="4">
        <f t="shared" si="6"/>
        <v>0.082</v>
      </c>
    </row>
    <row r="80" spans="1:11" ht="12.75">
      <c r="A80" s="16" t="s">
        <v>140</v>
      </c>
      <c r="B80" s="28" t="s">
        <v>141</v>
      </c>
      <c r="C80" s="94">
        <v>4</v>
      </c>
      <c r="D80" s="126">
        <v>28</v>
      </c>
      <c r="E80" s="126">
        <v>0</v>
      </c>
      <c r="F80" s="126">
        <v>1</v>
      </c>
      <c r="G80" s="126">
        <v>0</v>
      </c>
      <c r="H80" s="126">
        <v>0</v>
      </c>
      <c r="I80" s="126">
        <v>0</v>
      </c>
      <c r="J80" s="122">
        <f t="shared" si="5"/>
        <v>1</v>
      </c>
      <c r="K80" s="4">
        <f t="shared" si="6"/>
        <v>0.036</v>
      </c>
    </row>
    <row r="81" spans="1:11" ht="12.75">
      <c r="A81" s="12" t="s">
        <v>164</v>
      </c>
      <c r="B81" s="27" t="s">
        <v>169</v>
      </c>
      <c r="C81" s="92">
        <v>4</v>
      </c>
      <c r="D81" s="123" t="s">
        <v>258</v>
      </c>
      <c r="E81" s="123"/>
      <c r="F81" s="123"/>
      <c r="G81" s="123"/>
      <c r="H81" s="123"/>
      <c r="I81" s="123"/>
      <c r="J81" s="122" t="s">
        <v>258</v>
      </c>
      <c r="K81" s="18" t="s">
        <v>258</v>
      </c>
    </row>
    <row r="82" spans="1:11" ht="13.5" thickBot="1">
      <c r="A82" s="14" t="s">
        <v>58</v>
      </c>
      <c r="B82" s="45" t="s">
        <v>59</v>
      </c>
      <c r="C82" s="93">
        <v>4</v>
      </c>
      <c r="D82" s="125">
        <v>12</v>
      </c>
      <c r="E82" s="125">
        <v>1</v>
      </c>
      <c r="F82" s="125">
        <v>0</v>
      </c>
      <c r="G82" s="125">
        <v>0</v>
      </c>
      <c r="H82" s="125">
        <v>0</v>
      </c>
      <c r="I82" s="125">
        <v>0</v>
      </c>
      <c r="J82" s="129">
        <f t="shared" si="5"/>
        <v>1</v>
      </c>
      <c r="K82" s="98">
        <f t="shared" si="6"/>
        <v>0.083</v>
      </c>
    </row>
    <row r="83" spans="1:11" ht="13.5" thickBot="1">
      <c r="A83" s="76">
        <v>5</v>
      </c>
      <c r="B83" s="82" t="s">
        <v>259</v>
      </c>
      <c r="C83" s="90"/>
      <c r="D83" s="120">
        <f aca="true" t="shared" si="8" ref="D83:I83">SUM(D76:D82)</f>
        <v>182</v>
      </c>
      <c r="E83" s="120">
        <f t="shared" si="8"/>
        <v>3</v>
      </c>
      <c r="F83" s="120">
        <f t="shared" si="8"/>
        <v>3</v>
      </c>
      <c r="G83" s="120">
        <f t="shared" si="8"/>
        <v>0</v>
      </c>
      <c r="H83" s="120">
        <f t="shared" si="8"/>
        <v>5</v>
      </c>
      <c r="I83" s="120">
        <f t="shared" si="8"/>
        <v>3</v>
      </c>
      <c r="J83" s="121">
        <f t="shared" si="5"/>
        <v>14</v>
      </c>
      <c r="K83" s="29">
        <f t="shared" si="6"/>
        <v>0.077</v>
      </c>
    </row>
    <row r="84" spans="1:11" ht="12.75">
      <c r="A84" s="12" t="s">
        <v>261</v>
      </c>
      <c r="B84" s="44" t="s">
        <v>256</v>
      </c>
      <c r="C84" s="91">
        <v>4</v>
      </c>
      <c r="D84" s="124" t="s">
        <v>258</v>
      </c>
      <c r="E84" s="124"/>
      <c r="F84" s="124"/>
      <c r="G84" s="124"/>
      <c r="H84" s="124"/>
      <c r="I84" s="124"/>
      <c r="J84" s="122" t="s">
        <v>258</v>
      </c>
      <c r="K84" s="18" t="s">
        <v>258</v>
      </c>
    </row>
    <row r="85" spans="1:11" ht="12.75">
      <c r="A85" s="12" t="s">
        <v>106</v>
      </c>
      <c r="B85" s="27" t="s">
        <v>107</v>
      </c>
      <c r="C85" s="92">
        <v>4</v>
      </c>
      <c r="D85" s="123">
        <v>76</v>
      </c>
      <c r="E85" s="123">
        <v>0</v>
      </c>
      <c r="F85" s="123">
        <v>6</v>
      </c>
      <c r="G85" s="123">
        <v>0</v>
      </c>
      <c r="H85" s="123">
        <v>6</v>
      </c>
      <c r="I85" s="123">
        <v>0</v>
      </c>
      <c r="J85" s="122">
        <f t="shared" si="5"/>
        <v>12</v>
      </c>
      <c r="K85" s="4">
        <f t="shared" si="6"/>
        <v>0.158</v>
      </c>
    </row>
    <row r="86" spans="1:11" ht="12.75">
      <c r="A86" s="12" t="s">
        <v>158</v>
      </c>
      <c r="B86" s="27" t="s">
        <v>159</v>
      </c>
      <c r="C86" s="92">
        <v>4</v>
      </c>
      <c r="D86" s="123">
        <v>21</v>
      </c>
      <c r="E86" s="123">
        <v>0</v>
      </c>
      <c r="F86" s="123">
        <v>0</v>
      </c>
      <c r="G86" s="123">
        <v>0</v>
      </c>
      <c r="H86" s="123">
        <v>0</v>
      </c>
      <c r="I86" s="123">
        <v>0</v>
      </c>
      <c r="J86" s="122">
        <f t="shared" si="5"/>
        <v>0</v>
      </c>
      <c r="K86" s="4">
        <f t="shared" si="6"/>
        <v>0</v>
      </c>
    </row>
    <row r="87" spans="1:11" ht="12.75">
      <c r="A87" s="12" t="s">
        <v>151</v>
      </c>
      <c r="B87" s="27" t="s">
        <v>152</v>
      </c>
      <c r="C87" s="92">
        <v>4</v>
      </c>
      <c r="D87" s="123">
        <v>24</v>
      </c>
      <c r="E87" s="123">
        <v>1</v>
      </c>
      <c r="F87" s="123">
        <v>2</v>
      </c>
      <c r="G87" s="123">
        <v>0</v>
      </c>
      <c r="H87" s="123">
        <v>1</v>
      </c>
      <c r="I87" s="123">
        <v>2</v>
      </c>
      <c r="J87" s="122">
        <f t="shared" si="5"/>
        <v>6</v>
      </c>
      <c r="K87" s="4">
        <f t="shared" si="6"/>
        <v>0.25</v>
      </c>
    </row>
    <row r="88" spans="1:11" ht="12.75">
      <c r="A88" s="12" t="s">
        <v>139</v>
      </c>
      <c r="B88" s="27" t="s">
        <v>153</v>
      </c>
      <c r="C88" s="92">
        <v>4</v>
      </c>
      <c r="D88" s="123">
        <v>86</v>
      </c>
      <c r="E88" s="123">
        <v>0</v>
      </c>
      <c r="F88" s="123">
        <v>1</v>
      </c>
      <c r="G88" s="123">
        <v>0</v>
      </c>
      <c r="H88" s="123">
        <v>14</v>
      </c>
      <c r="I88" s="123">
        <v>1</v>
      </c>
      <c r="J88" s="122">
        <f t="shared" si="5"/>
        <v>16</v>
      </c>
      <c r="K88" s="4">
        <f t="shared" si="6"/>
        <v>0.186</v>
      </c>
    </row>
    <row r="89" spans="1:11" ht="12.75">
      <c r="A89" s="12" t="s">
        <v>113</v>
      </c>
      <c r="B89" s="27" t="s">
        <v>114</v>
      </c>
      <c r="C89" s="86">
        <v>4</v>
      </c>
      <c r="D89" s="123">
        <v>112</v>
      </c>
      <c r="E89" s="123">
        <v>1</v>
      </c>
      <c r="F89" s="123">
        <v>3</v>
      </c>
      <c r="G89" s="123">
        <v>2</v>
      </c>
      <c r="H89" s="123">
        <v>6</v>
      </c>
      <c r="I89" s="123">
        <v>0</v>
      </c>
      <c r="J89" s="122">
        <f t="shared" si="5"/>
        <v>12</v>
      </c>
      <c r="K89" s="4">
        <f t="shared" si="6"/>
        <v>0.107</v>
      </c>
    </row>
    <row r="90" spans="1:11" ht="12.75">
      <c r="A90" s="12" t="s">
        <v>208</v>
      </c>
      <c r="B90" s="27" t="s">
        <v>209</v>
      </c>
      <c r="C90" s="92">
        <v>4</v>
      </c>
      <c r="D90" s="123">
        <v>24</v>
      </c>
      <c r="E90" s="123">
        <v>0</v>
      </c>
      <c r="F90" s="123">
        <v>0</v>
      </c>
      <c r="G90" s="123">
        <v>0</v>
      </c>
      <c r="H90" s="123">
        <v>0</v>
      </c>
      <c r="I90" s="123">
        <v>1</v>
      </c>
      <c r="J90" s="122">
        <f t="shared" si="5"/>
        <v>1</v>
      </c>
      <c r="K90" s="4">
        <f t="shared" si="6"/>
        <v>0.042</v>
      </c>
    </row>
    <row r="91" spans="1:11" ht="12.75">
      <c r="A91" s="12" t="s">
        <v>91</v>
      </c>
      <c r="B91" s="27" t="s">
        <v>92</v>
      </c>
      <c r="C91" s="92">
        <v>4</v>
      </c>
      <c r="D91" s="123" t="s">
        <v>258</v>
      </c>
      <c r="E91" s="123"/>
      <c r="F91" s="123"/>
      <c r="G91" s="123"/>
      <c r="H91" s="123"/>
      <c r="I91" s="123"/>
      <c r="J91" s="122" t="s">
        <v>258</v>
      </c>
      <c r="K91" s="18" t="s">
        <v>258</v>
      </c>
    </row>
    <row r="92" spans="1:11" ht="12.75">
      <c r="A92" s="12" t="s">
        <v>167</v>
      </c>
      <c r="B92" s="27" t="s">
        <v>168</v>
      </c>
      <c r="C92" s="92">
        <v>4</v>
      </c>
      <c r="D92" s="123">
        <v>49</v>
      </c>
      <c r="E92" s="123">
        <v>1</v>
      </c>
      <c r="F92" s="123">
        <v>0</v>
      </c>
      <c r="G92" s="123">
        <v>0</v>
      </c>
      <c r="H92" s="123">
        <v>0</v>
      </c>
      <c r="I92" s="123">
        <v>0</v>
      </c>
      <c r="J92" s="122">
        <f t="shared" si="5"/>
        <v>1</v>
      </c>
      <c r="K92" s="4">
        <f t="shared" si="6"/>
        <v>0.02</v>
      </c>
    </row>
    <row r="93" spans="1:11" ht="12.75">
      <c r="A93" s="12" t="s">
        <v>186</v>
      </c>
      <c r="B93" s="27" t="s">
        <v>47</v>
      </c>
      <c r="C93" s="92">
        <v>4</v>
      </c>
      <c r="D93" s="123">
        <v>46</v>
      </c>
      <c r="E93" s="123">
        <v>0</v>
      </c>
      <c r="F93" s="123">
        <v>0</v>
      </c>
      <c r="G93" s="123">
        <v>0</v>
      </c>
      <c r="H93" s="123">
        <v>2</v>
      </c>
      <c r="I93" s="123">
        <v>4</v>
      </c>
      <c r="J93" s="122">
        <f t="shared" si="5"/>
        <v>6</v>
      </c>
      <c r="K93" s="4">
        <f t="shared" si="6"/>
        <v>0.13</v>
      </c>
    </row>
    <row r="94" spans="1:11" ht="12.75">
      <c r="A94" s="12" t="s">
        <v>162</v>
      </c>
      <c r="B94" s="27" t="s">
        <v>163</v>
      </c>
      <c r="C94" s="92">
        <v>4</v>
      </c>
      <c r="D94" s="123">
        <v>61</v>
      </c>
      <c r="E94" s="123">
        <v>1</v>
      </c>
      <c r="F94" s="123">
        <v>0</v>
      </c>
      <c r="G94" s="123">
        <v>0</v>
      </c>
      <c r="H94" s="123">
        <v>3</v>
      </c>
      <c r="I94" s="123">
        <v>0</v>
      </c>
      <c r="J94" s="122">
        <f t="shared" si="5"/>
        <v>4</v>
      </c>
      <c r="K94" s="4">
        <f t="shared" si="6"/>
        <v>0.066</v>
      </c>
    </row>
    <row r="95" spans="1:11" ht="12.75">
      <c r="A95" s="16" t="s">
        <v>89</v>
      </c>
      <c r="B95" s="28" t="s">
        <v>90</v>
      </c>
      <c r="C95" s="94">
        <v>4</v>
      </c>
      <c r="D95" s="126">
        <v>109</v>
      </c>
      <c r="E95" s="126">
        <v>0</v>
      </c>
      <c r="F95" s="126">
        <v>2</v>
      </c>
      <c r="G95" s="126">
        <v>0</v>
      </c>
      <c r="H95" s="126">
        <v>0</v>
      </c>
      <c r="I95" s="126">
        <v>6</v>
      </c>
      <c r="J95" s="122">
        <f t="shared" si="5"/>
        <v>8</v>
      </c>
      <c r="K95" s="4">
        <f t="shared" si="6"/>
        <v>0.073</v>
      </c>
    </row>
    <row r="96" spans="1:11" ht="12.75">
      <c r="A96" s="12" t="s">
        <v>124</v>
      </c>
      <c r="B96" s="27" t="s">
        <v>125</v>
      </c>
      <c r="C96" s="92">
        <v>4</v>
      </c>
      <c r="D96" s="123">
        <v>25</v>
      </c>
      <c r="E96" s="123">
        <v>0</v>
      </c>
      <c r="F96" s="123">
        <v>1</v>
      </c>
      <c r="G96" s="123">
        <v>0</v>
      </c>
      <c r="H96" s="123">
        <v>0</v>
      </c>
      <c r="I96" s="123">
        <v>0</v>
      </c>
      <c r="J96" s="122">
        <f t="shared" si="5"/>
        <v>1</v>
      </c>
      <c r="K96" s="4">
        <f t="shared" si="6"/>
        <v>0.04</v>
      </c>
    </row>
    <row r="97" spans="1:11" ht="12.75">
      <c r="A97" s="12" t="s">
        <v>66</v>
      </c>
      <c r="B97" s="27" t="s">
        <v>67</v>
      </c>
      <c r="C97" s="92">
        <v>4</v>
      </c>
      <c r="D97" s="123">
        <v>172</v>
      </c>
      <c r="E97" s="123">
        <v>1</v>
      </c>
      <c r="F97" s="123">
        <v>2</v>
      </c>
      <c r="G97" s="123">
        <v>0</v>
      </c>
      <c r="H97" s="123">
        <v>4</v>
      </c>
      <c r="I97" s="123">
        <v>2</v>
      </c>
      <c r="J97" s="122">
        <f t="shared" si="5"/>
        <v>9</v>
      </c>
      <c r="K97" s="4">
        <f t="shared" si="6"/>
        <v>0.052</v>
      </c>
    </row>
    <row r="98" spans="1:11" ht="12.75">
      <c r="A98" s="12" t="s">
        <v>222</v>
      </c>
      <c r="B98" s="27" t="s">
        <v>87</v>
      </c>
      <c r="C98" s="92">
        <v>4</v>
      </c>
      <c r="D98" s="123">
        <v>50</v>
      </c>
      <c r="E98" s="123">
        <v>0</v>
      </c>
      <c r="F98" s="123">
        <v>2</v>
      </c>
      <c r="G98" s="123">
        <v>1</v>
      </c>
      <c r="H98" s="123">
        <v>1</v>
      </c>
      <c r="I98" s="123">
        <v>0</v>
      </c>
      <c r="J98" s="122">
        <f t="shared" si="5"/>
        <v>4</v>
      </c>
      <c r="K98" s="4">
        <f t="shared" si="6"/>
        <v>0.08</v>
      </c>
    </row>
    <row r="99" spans="1:11" ht="12.75">
      <c r="A99" s="12" t="s">
        <v>62</v>
      </c>
      <c r="B99" s="27" t="s">
        <v>63</v>
      </c>
      <c r="C99" s="92">
        <v>4</v>
      </c>
      <c r="D99" s="123">
        <v>46</v>
      </c>
      <c r="E99" s="123">
        <v>0</v>
      </c>
      <c r="F99" s="123">
        <v>1</v>
      </c>
      <c r="G99" s="123">
        <v>1</v>
      </c>
      <c r="H99" s="123">
        <v>0</v>
      </c>
      <c r="I99" s="123">
        <v>0</v>
      </c>
      <c r="J99" s="122">
        <f t="shared" si="5"/>
        <v>2</v>
      </c>
      <c r="K99" s="4">
        <f t="shared" si="6"/>
        <v>0.043</v>
      </c>
    </row>
    <row r="100" spans="1:11" ht="12.75">
      <c r="A100" s="12" t="s">
        <v>22</v>
      </c>
      <c r="B100" s="27" t="s">
        <v>23</v>
      </c>
      <c r="C100" s="92">
        <v>4</v>
      </c>
      <c r="D100" s="123">
        <v>21</v>
      </c>
      <c r="E100" s="123">
        <v>2</v>
      </c>
      <c r="F100" s="123">
        <v>0</v>
      </c>
      <c r="G100" s="123">
        <v>0</v>
      </c>
      <c r="H100" s="123">
        <v>0</v>
      </c>
      <c r="I100" s="123">
        <v>0</v>
      </c>
      <c r="J100" s="122">
        <f t="shared" si="5"/>
        <v>2</v>
      </c>
      <c r="K100" s="4">
        <f t="shared" si="6"/>
        <v>0.095</v>
      </c>
    </row>
    <row r="101" spans="1:11" ht="12.75">
      <c r="A101" s="12" t="s">
        <v>214</v>
      </c>
      <c r="B101" s="27" t="s">
        <v>215</v>
      </c>
      <c r="C101" s="92">
        <v>4</v>
      </c>
      <c r="D101" s="123">
        <v>11</v>
      </c>
      <c r="E101" s="123">
        <v>0</v>
      </c>
      <c r="F101" s="123">
        <v>0</v>
      </c>
      <c r="G101" s="123">
        <v>0</v>
      </c>
      <c r="H101" s="123">
        <v>0</v>
      </c>
      <c r="I101" s="123">
        <v>0</v>
      </c>
      <c r="J101" s="122">
        <f t="shared" si="5"/>
        <v>0</v>
      </c>
      <c r="K101" s="4">
        <f t="shared" si="6"/>
        <v>0</v>
      </c>
    </row>
    <row r="102" spans="1:11" ht="12.75">
      <c r="A102" s="12" t="s">
        <v>111</v>
      </c>
      <c r="B102" s="27" t="s">
        <v>112</v>
      </c>
      <c r="C102" s="92">
        <v>4</v>
      </c>
      <c r="D102" s="123">
        <v>24</v>
      </c>
      <c r="E102" s="123">
        <v>0</v>
      </c>
      <c r="F102" s="123">
        <v>1</v>
      </c>
      <c r="G102" s="123">
        <v>0</v>
      </c>
      <c r="H102" s="123">
        <v>0</v>
      </c>
      <c r="I102" s="123">
        <v>0</v>
      </c>
      <c r="J102" s="122">
        <f t="shared" si="5"/>
        <v>1</v>
      </c>
      <c r="K102" s="4">
        <f t="shared" si="6"/>
        <v>0.042</v>
      </c>
    </row>
    <row r="103" spans="1:11" ht="12.75">
      <c r="A103" s="12" t="s">
        <v>60</v>
      </c>
      <c r="B103" s="27" t="s">
        <v>61</v>
      </c>
      <c r="C103" s="92">
        <v>4</v>
      </c>
      <c r="D103" s="123">
        <v>76</v>
      </c>
      <c r="E103" s="123">
        <v>1</v>
      </c>
      <c r="F103" s="123">
        <v>0</v>
      </c>
      <c r="G103" s="123">
        <v>0</v>
      </c>
      <c r="H103" s="123">
        <v>0</v>
      </c>
      <c r="I103" s="123">
        <v>1</v>
      </c>
      <c r="J103" s="122">
        <f t="shared" si="5"/>
        <v>2</v>
      </c>
      <c r="K103" s="4">
        <f t="shared" si="6"/>
        <v>0.026</v>
      </c>
    </row>
    <row r="104" spans="1:11" ht="12.75">
      <c r="A104" s="12" t="s">
        <v>56</v>
      </c>
      <c r="B104" s="27" t="s">
        <v>57</v>
      </c>
      <c r="C104" s="92">
        <v>4</v>
      </c>
      <c r="D104" s="123">
        <v>25</v>
      </c>
      <c r="E104" s="123">
        <v>1</v>
      </c>
      <c r="F104" s="123">
        <v>2</v>
      </c>
      <c r="G104" s="123">
        <v>1</v>
      </c>
      <c r="H104" s="123">
        <v>1</v>
      </c>
      <c r="I104" s="123">
        <v>2</v>
      </c>
      <c r="J104" s="122">
        <f t="shared" si="5"/>
        <v>7</v>
      </c>
      <c r="K104" s="4">
        <f t="shared" si="6"/>
        <v>0.28</v>
      </c>
    </row>
    <row r="105" spans="1:11" ht="12.75">
      <c r="A105" s="12" t="s">
        <v>11</v>
      </c>
      <c r="B105" s="27" t="s">
        <v>10</v>
      </c>
      <c r="C105" s="92">
        <v>4</v>
      </c>
      <c r="D105" s="123">
        <v>419</v>
      </c>
      <c r="E105" s="123">
        <v>0</v>
      </c>
      <c r="F105" s="123">
        <v>4</v>
      </c>
      <c r="G105" s="123">
        <v>1</v>
      </c>
      <c r="H105" s="123">
        <v>8</v>
      </c>
      <c r="I105" s="123">
        <v>5</v>
      </c>
      <c r="J105" s="122">
        <f t="shared" si="5"/>
        <v>18</v>
      </c>
      <c r="K105" s="4">
        <f t="shared" si="6"/>
        <v>0.043</v>
      </c>
    </row>
    <row r="106" spans="1:11" ht="12.75">
      <c r="A106" s="12" t="s">
        <v>103</v>
      </c>
      <c r="B106" s="27" t="s">
        <v>254</v>
      </c>
      <c r="C106" s="92">
        <v>4</v>
      </c>
      <c r="D106" s="123" t="s">
        <v>258</v>
      </c>
      <c r="E106" s="123"/>
      <c r="F106" s="123"/>
      <c r="G106" s="123"/>
      <c r="H106" s="123"/>
      <c r="I106" s="123"/>
      <c r="J106" s="122" t="s">
        <v>258</v>
      </c>
      <c r="K106" s="18" t="s">
        <v>258</v>
      </c>
    </row>
    <row r="107" spans="1:11" ht="12.75">
      <c r="A107" s="12" t="s">
        <v>210</v>
      </c>
      <c r="B107" s="27" t="s">
        <v>211</v>
      </c>
      <c r="C107" s="92">
        <v>4</v>
      </c>
      <c r="D107" s="123" t="s">
        <v>258</v>
      </c>
      <c r="E107" s="123"/>
      <c r="F107" s="123"/>
      <c r="G107" s="123"/>
      <c r="H107" s="123"/>
      <c r="I107" s="123"/>
      <c r="J107" s="122" t="s">
        <v>258</v>
      </c>
      <c r="K107" s="18" t="s">
        <v>258</v>
      </c>
    </row>
    <row r="108" spans="1:11" ht="12.75">
      <c r="A108" s="12" t="s">
        <v>201</v>
      </c>
      <c r="B108" s="27" t="s">
        <v>202</v>
      </c>
      <c r="C108" s="92">
        <v>4</v>
      </c>
      <c r="D108" s="123">
        <v>212</v>
      </c>
      <c r="E108" s="123">
        <v>0</v>
      </c>
      <c r="F108" s="123">
        <v>1</v>
      </c>
      <c r="G108" s="123">
        <v>0</v>
      </c>
      <c r="H108" s="123">
        <v>3</v>
      </c>
      <c r="I108" s="123">
        <v>4</v>
      </c>
      <c r="J108" s="122">
        <f t="shared" si="5"/>
        <v>8</v>
      </c>
      <c r="K108" s="4">
        <f t="shared" si="6"/>
        <v>0.038</v>
      </c>
    </row>
    <row r="109" spans="1:11" ht="12.75">
      <c r="A109" s="12" t="s">
        <v>260</v>
      </c>
      <c r="B109" s="27" t="s">
        <v>255</v>
      </c>
      <c r="C109" s="92">
        <v>4</v>
      </c>
      <c r="D109" s="123">
        <v>21</v>
      </c>
      <c r="E109" s="123">
        <v>0</v>
      </c>
      <c r="F109" s="123">
        <v>0</v>
      </c>
      <c r="G109" s="123">
        <v>0</v>
      </c>
      <c r="H109" s="123">
        <v>1</v>
      </c>
      <c r="I109" s="123">
        <v>0</v>
      </c>
      <c r="J109" s="122">
        <f t="shared" si="5"/>
        <v>1</v>
      </c>
      <c r="K109" s="4">
        <f t="shared" si="6"/>
        <v>0.048</v>
      </c>
    </row>
    <row r="110" spans="1:11" ht="13.5" thickBot="1">
      <c r="A110" s="12" t="s">
        <v>216</v>
      </c>
      <c r="B110" s="45" t="s">
        <v>217</v>
      </c>
      <c r="C110" s="93">
        <v>4</v>
      </c>
      <c r="D110" s="125" t="s">
        <v>258</v>
      </c>
      <c r="E110" s="125"/>
      <c r="F110" s="125"/>
      <c r="G110" s="125"/>
      <c r="H110" s="125"/>
      <c r="I110" s="125"/>
      <c r="J110" s="129" t="s">
        <v>258</v>
      </c>
      <c r="K110" s="99" t="s">
        <v>258</v>
      </c>
    </row>
    <row r="111" spans="1:11" ht="13.5" thickBot="1">
      <c r="A111" s="76">
        <v>6</v>
      </c>
      <c r="B111" s="80" t="s">
        <v>242</v>
      </c>
      <c r="C111" s="89"/>
      <c r="D111" s="120">
        <f aca="true" t="shared" si="9" ref="D111:I111">SUM(D84:D110)</f>
        <v>1710</v>
      </c>
      <c r="E111" s="120">
        <f t="shared" si="9"/>
        <v>9</v>
      </c>
      <c r="F111" s="120">
        <f t="shared" si="9"/>
        <v>28</v>
      </c>
      <c r="G111" s="120">
        <f t="shared" si="9"/>
        <v>6</v>
      </c>
      <c r="H111" s="120">
        <f t="shared" si="9"/>
        <v>50</v>
      </c>
      <c r="I111" s="120">
        <f t="shared" si="9"/>
        <v>28</v>
      </c>
      <c r="J111" s="121">
        <f t="shared" si="5"/>
        <v>121</v>
      </c>
      <c r="K111" s="29">
        <f t="shared" si="6"/>
        <v>0.071</v>
      </c>
    </row>
    <row r="112" spans="1:11" ht="12.75">
      <c r="A112" s="9" t="s">
        <v>170</v>
      </c>
      <c r="B112" s="42" t="s">
        <v>171</v>
      </c>
      <c r="C112" s="95">
        <v>4</v>
      </c>
      <c r="D112" s="122">
        <v>20</v>
      </c>
      <c r="E112" s="122">
        <v>0</v>
      </c>
      <c r="F112" s="122">
        <v>0</v>
      </c>
      <c r="G112" s="122">
        <v>1</v>
      </c>
      <c r="H112" s="122">
        <v>0</v>
      </c>
      <c r="I112" s="122">
        <v>0</v>
      </c>
      <c r="J112" s="122">
        <f t="shared" si="5"/>
        <v>1</v>
      </c>
      <c r="K112" s="4">
        <f t="shared" si="6"/>
        <v>0.05</v>
      </c>
    </row>
    <row r="113" spans="1:11" ht="12.75">
      <c r="A113" s="9" t="s">
        <v>172</v>
      </c>
      <c r="B113" s="42" t="s">
        <v>173</v>
      </c>
      <c r="C113" s="95" t="s">
        <v>48</v>
      </c>
      <c r="D113" s="122">
        <v>121</v>
      </c>
      <c r="E113" s="122">
        <v>0</v>
      </c>
      <c r="F113" s="122">
        <v>0</v>
      </c>
      <c r="G113" s="122">
        <v>0</v>
      </c>
      <c r="H113" s="122">
        <v>3</v>
      </c>
      <c r="I113" s="122">
        <v>3</v>
      </c>
      <c r="J113" s="122">
        <f t="shared" si="5"/>
        <v>6</v>
      </c>
      <c r="K113" s="4">
        <f t="shared" si="6"/>
        <v>0.05</v>
      </c>
    </row>
    <row r="114" spans="1:11" ht="12.75">
      <c r="A114" s="10" t="s">
        <v>203</v>
      </c>
      <c r="B114" s="26" t="s">
        <v>7</v>
      </c>
      <c r="C114" s="96">
        <v>4</v>
      </c>
      <c r="D114" s="118">
        <v>789</v>
      </c>
      <c r="E114" s="118">
        <v>6</v>
      </c>
      <c r="F114" s="118">
        <v>9</v>
      </c>
      <c r="G114" s="118">
        <v>1</v>
      </c>
      <c r="H114" s="118">
        <v>13</v>
      </c>
      <c r="I114" s="118">
        <v>10</v>
      </c>
      <c r="J114" s="122">
        <f t="shared" si="5"/>
        <v>39</v>
      </c>
      <c r="K114" s="4">
        <f t="shared" si="6"/>
        <v>0.049</v>
      </c>
    </row>
    <row r="115" spans="1:11" ht="13.5" thickBot="1">
      <c r="A115" s="10" t="s">
        <v>237</v>
      </c>
      <c r="B115" s="47" t="s">
        <v>7</v>
      </c>
      <c r="C115" s="97" t="s">
        <v>236</v>
      </c>
      <c r="D115" s="119">
        <v>655</v>
      </c>
      <c r="E115" s="119">
        <v>1</v>
      </c>
      <c r="F115" s="119">
        <v>5</v>
      </c>
      <c r="G115" s="119">
        <v>1</v>
      </c>
      <c r="H115" s="119">
        <v>4</v>
      </c>
      <c r="I115" s="119">
        <v>9</v>
      </c>
      <c r="J115" s="129">
        <f t="shared" si="5"/>
        <v>20</v>
      </c>
      <c r="K115" s="98">
        <f t="shared" si="6"/>
        <v>0.031</v>
      </c>
    </row>
    <row r="116" spans="1:11" ht="13.5" thickBot="1">
      <c r="A116" s="76">
        <v>7</v>
      </c>
      <c r="B116" s="80" t="s">
        <v>243</v>
      </c>
      <c r="C116" s="89"/>
      <c r="D116" s="120">
        <f aca="true" t="shared" si="10" ref="D116:I116">SUM(D112:D115)</f>
        <v>1585</v>
      </c>
      <c r="E116" s="120">
        <f t="shared" si="10"/>
        <v>7</v>
      </c>
      <c r="F116" s="120">
        <f t="shared" si="10"/>
        <v>14</v>
      </c>
      <c r="G116" s="120">
        <f t="shared" si="10"/>
        <v>3</v>
      </c>
      <c r="H116" s="120">
        <f t="shared" si="10"/>
        <v>20</v>
      </c>
      <c r="I116" s="120">
        <f t="shared" si="10"/>
        <v>22</v>
      </c>
      <c r="J116" s="121">
        <f t="shared" si="5"/>
        <v>66</v>
      </c>
      <c r="K116" s="29">
        <f t="shared" si="6"/>
        <v>0.042</v>
      </c>
    </row>
    <row r="117" spans="1:11" ht="13.5" thickBot="1">
      <c r="A117" s="76">
        <v>8</v>
      </c>
      <c r="B117" s="80" t="s">
        <v>244</v>
      </c>
      <c r="C117" s="89"/>
      <c r="D117" s="120">
        <f aca="true" t="shared" si="11" ref="D117:I117">SUM(D116,D111,D83,D75)</f>
        <v>4332</v>
      </c>
      <c r="E117" s="120">
        <f t="shared" si="11"/>
        <v>25</v>
      </c>
      <c r="F117" s="120">
        <f t="shared" si="11"/>
        <v>54</v>
      </c>
      <c r="G117" s="120">
        <f t="shared" si="11"/>
        <v>10</v>
      </c>
      <c r="H117" s="120">
        <f t="shared" si="11"/>
        <v>92</v>
      </c>
      <c r="I117" s="120">
        <f t="shared" si="11"/>
        <v>63</v>
      </c>
      <c r="J117" s="121">
        <f t="shared" si="5"/>
        <v>244</v>
      </c>
      <c r="K117" s="29">
        <f t="shared" si="6"/>
        <v>0.056</v>
      </c>
    </row>
    <row r="118" spans="1:11" ht="12.75">
      <c r="A118" s="9" t="s">
        <v>80</v>
      </c>
      <c r="B118" s="42" t="s">
        <v>82</v>
      </c>
      <c r="C118" s="95" t="s">
        <v>43</v>
      </c>
      <c r="D118" s="122">
        <v>17</v>
      </c>
      <c r="E118" s="122">
        <v>0</v>
      </c>
      <c r="F118" s="122">
        <v>0</v>
      </c>
      <c r="G118" s="122">
        <v>0</v>
      </c>
      <c r="H118" s="122">
        <v>1</v>
      </c>
      <c r="I118" s="122">
        <v>0</v>
      </c>
      <c r="J118" s="122">
        <f t="shared" si="5"/>
        <v>1</v>
      </c>
      <c r="K118" s="4">
        <f t="shared" si="6"/>
        <v>0.059</v>
      </c>
    </row>
    <row r="119" spans="1:11" ht="12.75">
      <c r="A119" s="9" t="s">
        <v>12</v>
      </c>
      <c r="B119" s="42" t="s">
        <v>13</v>
      </c>
      <c r="C119" s="95">
        <v>3</v>
      </c>
      <c r="D119" s="122">
        <v>15</v>
      </c>
      <c r="E119" s="122">
        <v>0</v>
      </c>
      <c r="F119" s="122">
        <v>0</v>
      </c>
      <c r="G119" s="122">
        <v>0</v>
      </c>
      <c r="H119" s="122">
        <v>0</v>
      </c>
      <c r="I119" s="122">
        <v>0</v>
      </c>
      <c r="J119" s="122">
        <f t="shared" si="5"/>
        <v>0</v>
      </c>
      <c r="K119" s="4">
        <f t="shared" si="6"/>
        <v>0</v>
      </c>
    </row>
    <row r="120" spans="1:11" ht="12.75">
      <c r="A120" s="10" t="s">
        <v>79</v>
      </c>
      <c r="B120" s="26" t="s">
        <v>81</v>
      </c>
      <c r="C120" s="96" t="s">
        <v>43</v>
      </c>
      <c r="D120" s="118">
        <v>72</v>
      </c>
      <c r="E120" s="118">
        <v>0</v>
      </c>
      <c r="F120" s="118">
        <v>3</v>
      </c>
      <c r="G120" s="118">
        <v>0</v>
      </c>
      <c r="H120" s="118">
        <v>1</v>
      </c>
      <c r="I120" s="118">
        <v>0</v>
      </c>
      <c r="J120" s="122">
        <f t="shared" si="5"/>
        <v>4</v>
      </c>
      <c r="K120" s="4">
        <f t="shared" si="6"/>
        <v>0.056</v>
      </c>
    </row>
    <row r="121" spans="1:11" ht="12.75">
      <c r="A121" s="10" t="s">
        <v>143</v>
      </c>
      <c r="B121" s="26" t="s">
        <v>144</v>
      </c>
      <c r="C121" s="96" t="s">
        <v>43</v>
      </c>
      <c r="D121" s="118">
        <v>16</v>
      </c>
      <c r="E121" s="118">
        <v>0</v>
      </c>
      <c r="F121" s="118">
        <v>0</v>
      </c>
      <c r="G121" s="118">
        <v>0</v>
      </c>
      <c r="H121" s="118">
        <v>3</v>
      </c>
      <c r="I121" s="118">
        <v>0</v>
      </c>
      <c r="J121" s="122">
        <f t="shared" si="5"/>
        <v>3</v>
      </c>
      <c r="K121" s="4">
        <f t="shared" si="6"/>
        <v>0.188</v>
      </c>
    </row>
    <row r="122" spans="1:11" ht="12.75">
      <c r="A122" s="10" t="s">
        <v>101</v>
      </c>
      <c r="B122" s="26" t="s">
        <v>102</v>
      </c>
      <c r="C122" s="96" t="s">
        <v>43</v>
      </c>
      <c r="D122" s="118">
        <v>9</v>
      </c>
      <c r="E122" s="118">
        <v>0</v>
      </c>
      <c r="F122" s="118">
        <v>0</v>
      </c>
      <c r="G122" s="118">
        <v>0</v>
      </c>
      <c r="H122" s="118">
        <v>0</v>
      </c>
      <c r="I122" s="118">
        <v>0</v>
      </c>
      <c r="J122" s="122">
        <f t="shared" si="5"/>
        <v>0</v>
      </c>
      <c r="K122" s="4">
        <f t="shared" si="6"/>
        <v>0</v>
      </c>
    </row>
    <row r="123" spans="1:11" ht="12.75">
      <c r="A123" s="10" t="s">
        <v>220</v>
      </c>
      <c r="B123" s="26" t="s">
        <v>221</v>
      </c>
      <c r="C123" s="96" t="s">
        <v>43</v>
      </c>
      <c r="D123" s="118">
        <v>12</v>
      </c>
      <c r="E123" s="118">
        <v>0</v>
      </c>
      <c r="F123" s="118">
        <v>1</v>
      </c>
      <c r="G123" s="118">
        <v>0</v>
      </c>
      <c r="H123" s="118">
        <v>0</v>
      </c>
      <c r="I123" s="118">
        <v>0</v>
      </c>
      <c r="J123" s="122">
        <f t="shared" si="5"/>
        <v>1</v>
      </c>
      <c r="K123" s="4">
        <f t="shared" si="6"/>
        <v>0.083</v>
      </c>
    </row>
    <row r="124" spans="1:11" ht="12.75">
      <c r="A124" s="10" t="s">
        <v>28</v>
      </c>
      <c r="B124" s="26" t="s">
        <v>26</v>
      </c>
      <c r="C124" s="96" t="s">
        <v>43</v>
      </c>
      <c r="D124" s="118">
        <v>50</v>
      </c>
      <c r="E124" s="118">
        <v>1</v>
      </c>
      <c r="F124" s="118">
        <v>0</v>
      </c>
      <c r="G124" s="118">
        <v>0</v>
      </c>
      <c r="H124" s="118">
        <v>0</v>
      </c>
      <c r="I124" s="118">
        <v>0</v>
      </c>
      <c r="J124" s="122">
        <f t="shared" si="5"/>
        <v>1</v>
      </c>
      <c r="K124" s="4">
        <f t="shared" si="6"/>
        <v>0.02</v>
      </c>
    </row>
    <row r="125" spans="1:11" ht="12.75">
      <c r="A125" s="10" t="s">
        <v>174</v>
      </c>
      <c r="B125" s="26" t="s">
        <v>175</v>
      </c>
      <c r="C125" s="96" t="s">
        <v>43</v>
      </c>
      <c r="D125" s="118">
        <v>19</v>
      </c>
      <c r="E125" s="118">
        <v>0</v>
      </c>
      <c r="F125" s="118">
        <v>0</v>
      </c>
      <c r="G125" s="118">
        <v>0</v>
      </c>
      <c r="H125" s="118">
        <v>1</v>
      </c>
      <c r="I125" s="118">
        <v>0</v>
      </c>
      <c r="J125" s="122">
        <f t="shared" si="5"/>
        <v>1</v>
      </c>
      <c r="K125" s="4">
        <f t="shared" si="6"/>
        <v>0.053</v>
      </c>
    </row>
    <row r="126" spans="1:11" ht="12.75">
      <c r="A126" s="10" t="s">
        <v>75</v>
      </c>
      <c r="B126" s="26" t="s">
        <v>76</v>
      </c>
      <c r="C126" s="96" t="s">
        <v>43</v>
      </c>
      <c r="D126" s="118">
        <v>17</v>
      </c>
      <c r="E126" s="118">
        <v>0</v>
      </c>
      <c r="F126" s="118">
        <v>0</v>
      </c>
      <c r="G126" s="118">
        <v>0</v>
      </c>
      <c r="H126" s="118">
        <v>0</v>
      </c>
      <c r="I126" s="118">
        <v>0</v>
      </c>
      <c r="J126" s="122">
        <f t="shared" si="5"/>
        <v>0</v>
      </c>
      <c r="K126" s="4">
        <f t="shared" si="6"/>
        <v>0</v>
      </c>
    </row>
    <row r="127" spans="1:11" ht="12.75">
      <c r="A127" s="10" t="s">
        <v>64</v>
      </c>
      <c r="B127" s="26" t="s">
        <v>65</v>
      </c>
      <c r="C127" s="96" t="s">
        <v>43</v>
      </c>
      <c r="D127" s="118">
        <v>38</v>
      </c>
      <c r="E127" s="118">
        <v>0</v>
      </c>
      <c r="F127" s="118">
        <v>0</v>
      </c>
      <c r="G127" s="118">
        <v>0</v>
      </c>
      <c r="H127" s="118">
        <v>0</v>
      </c>
      <c r="I127" s="118">
        <v>0</v>
      </c>
      <c r="J127" s="122">
        <f t="shared" si="5"/>
        <v>0</v>
      </c>
      <c r="K127" s="4">
        <f t="shared" si="6"/>
        <v>0</v>
      </c>
    </row>
    <row r="128" spans="1:11" ht="12.75">
      <c r="A128" s="10" t="s">
        <v>73</v>
      </c>
      <c r="B128" s="26" t="s">
        <v>74</v>
      </c>
      <c r="C128" s="96" t="s">
        <v>43</v>
      </c>
      <c r="D128" s="118">
        <v>21</v>
      </c>
      <c r="E128" s="118">
        <v>0</v>
      </c>
      <c r="F128" s="118">
        <v>1</v>
      </c>
      <c r="G128" s="118">
        <v>0</v>
      </c>
      <c r="H128" s="118">
        <v>0</v>
      </c>
      <c r="I128" s="118">
        <v>0</v>
      </c>
      <c r="J128" s="122">
        <f t="shared" si="5"/>
        <v>1</v>
      </c>
      <c r="K128" s="4">
        <f t="shared" si="6"/>
        <v>0.048</v>
      </c>
    </row>
    <row r="129" spans="1:11" ht="13.5" thickBot="1">
      <c r="A129" s="10" t="s">
        <v>16</v>
      </c>
      <c r="B129" s="47" t="s">
        <v>142</v>
      </c>
      <c r="C129" s="97" t="s">
        <v>43</v>
      </c>
      <c r="D129" s="119">
        <v>110</v>
      </c>
      <c r="E129" s="119">
        <v>0</v>
      </c>
      <c r="F129" s="119">
        <v>0</v>
      </c>
      <c r="G129" s="119">
        <v>0</v>
      </c>
      <c r="H129" s="119">
        <v>2</v>
      </c>
      <c r="I129" s="119">
        <v>0</v>
      </c>
      <c r="J129" s="129">
        <f t="shared" si="5"/>
        <v>2</v>
      </c>
      <c r="K129" s="98">
        <f t="shared" si="6"/>
        <v>0.018</v>
      </c>
    </row>
    <row r="130" spans="1:11" ht="13.5" thickBot="1">
      <c r="A130" s="77">
        <v>9</v>
      </c>
      <c r="B130" s="111" t="s">
        <v>245</v>
      </c>
      <c r="C130" s="112"/>
      <c r="D130" s="128">
        <f aca="true" t="shared" si="12" ref="D130:I130">SUM(D118:D129)</f>
        <v>396</v>
      </c>
      <c r="E130" s="128">
        <f t="shared" si="12"/>
        <v>1</v>
      </c>
      <c r="F130" s="128">
        <f t="shared" si="12"/>
        <v>5</v>
      </c>
      <c r="G130" s="128">
        <f t="shared" si="12"/>
        <v>0</v>
      </c>
      <c r="H130" s="128">
        <f t="shared" si="12"/>
        <v>8</v>
      </c>
      <c r="I130" s="128">
        <f t="shared" si="12"/>
        <v>0</v>
      </c>
      <c r="J130" s="130">
        <f t="shared" si="5"/>
        <v>14</v>
      </c>
      <c r="K130" s="115">
        <f t="shared" si="6"/>
        <v>0.035</v>
      </c>
    </row>
    <row r="131" spans="1:11" ht="13.5" thickBot="1">
      <c r="A131" s="116"/>
      <c r="B131" s="113" t="s">
        <v>273</v>
      </c>
      <c r="C131" s="117"/>
      <c r="D131" s="127">
        <f>SUM(D130,D116,D111,D83,D75,D55,D36,D15)</f>
        <v>7271</v>
      </c>
      <c r="E131" s="127">
        <f aca="true" t="shared" si="13" ref="E131:J131">SUM(E130,E116,E111,E83,E75,E55,E36,E15)</f>
        <v>37</v>
      </c>
      <c r="F131" s="127">
        <f t="shared" si="13"/>
        <v>84</v>
      </c>
      <c r="G131" s="127">
        <f t="shared" si="13"/>
        <v>16</v>
      </c>
      <c r="H131" s="127">
        <f t="shared" si="13"/>
        <v>195</v>
      </c>
      <c r="I131" s="127">
        <f t="shared" si="13"/>
        <v>101</v>
      </c>
      <c r="J131" s="127">
        <f t="shared" si="13"/>
        <v>433</v>
      </c>
      <c r="K131" s="114">
        <f t="shared" si="6"/>
        <v>0.06</v>
      </c>
    </row>
  </sheetData>
  <mergeCells count="5">
    <mergeCell ref="A1:K1"/>
    <mergeCell ref="A3:A4"/>
    <mergeCell ref="B3:B4"/>
    <mergeCell ref="E3:I3"/>
    <mergeCell ref="J3:J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10.375" style="0" customWidth="1"/>
    <col min="2" max="2" width="35.125" style="0" customWidth="1"/>
    <col min="3" max="3" width="8.75390625" style="19" customWidth="1"/>
    <col min="4" max="7" width="7.875" style="19" customWidth="1"/>
    <col min="8" max="9" width="7.875" style="0" customWidth="1"/>
  </cols>
  <sheetData>
    <row r="1" spans="1:9" ht="12.75">
      <c r="A1" s="143" t="s">
        <v>274</v>
      </c>
      <c r="B1" s="143"/>
      <c r="C1" s="143"/>
      <c r="D1" s="143"/>
      <c r="E1" s="143"/>
      <c r="F1" s="143"/>
      <c r="G1" s="143"/>
      <c r="H1" s="144"/>
      <c r="I1" s="144"/>
    </row>
    <row r="2" spans="3:9" ht="15">
      <c r="C2" s="20"/>
      <c r="D2" s="20"/>
      <c r="E2" s="20"/>
      <c r="F2" s="20"/>
      <c r="G2" s="20"/>
      <c r="I2" s="131" t="s">
        <v>276</v>
      </c>
    </row>
    <row r="3" spans="3:9" ht="15.75" thickBot="1">
      <c r="C3" s="20"/>
      <c r="D3" s="20"/>
      <c r="E3" s="20"/>
      <c r="F3" s="20"/>
      <c r="G3" s="20"/>
      <c r="I3" s="131" t="s">
        <v>275</v>
      </c>
    </row>
    <row r="4" spans="1:9" ht="12.75" customHeight="1">
      <c r="A4" s="155" t="s">
        <v>1</v>
      </c>
      <c r="B4" s="155" t="s">
        <v>2</v>
      </c>
      <c r="C4" s="145" t="s">
        <v>270</v>
      </c>
      <c r="D4" s="151" t="s">
        <v>263</v>
      </c>
      <c r="E4" s="151" t="s">
        <v>264</v>
      </c>
      <c r="F4" s="151" t="s">
        <v>265</v>
      </c>
      <c r="G4" s="153" t="s">
        <v>266</v>
      </c>
      <c r="H4" s="149" t="s">
        <v>267</v>
      </c>
      <c r="I4" s="147" t="s">
        <v>268</v>
      </c>
    </row>
    <row r="5" spans="1:9" ht="33.75" customHeight="1" thickBot="1">
      <c r="A5" s="156"/>
      <c r="B5" s="156"/>
      <c r="C5" s="146"/>
      <c r="D5" s="152"/>
      <c r="E5" s="152"/>
      <c r="F5" s="152"/>
      <c r="G5" s="154"/>
      <c r="H5" s="150"/>
      <c r="I5" s="148"/>
    </row>
    <row r="6" spans="1:9" ht="12.75">
      <c r="A6" s="49" t="s">
        <v>204</v>
      </c>
      <c r="B6" s="55" t="s">
        <v>246</v>
      </c>
      <c r="C6" s="107">
        <v>0.04</v>
      </c>
      <c r="D6" s="35">
        <f>ROUND(30.5555555555556%,3)</f>
        <v>0.306</v>
      </c>
      <c r="E6" s="21">
        <v>0</v>
      </c>
      <c r="F6" s="31">
        <v>0.1111111111111111</v>
      </c>
      <c r="G6" s="71">
        <v>0.037037037037037035</v>
      </c>
      <c r="H6" s="36">
        <v>0.4230769230769231</v>
      </c>
      <c r="I6" s="58">
        <v>0.19230769230769232</v>
      </c>
    </row>
    <row r="7" spans="1:9" ht="12.75">
      <c r="A7" s="50" t="s">
        <v>206</v>
      </c>
      <c r="B7" s="57" t="s">
        <v>205</v>
      </c>
      <c r="C7" s="107">
        <v>0.039</v>
      </c>
      <c r="D7" s="32">
        <f>ROUND(28.8537549407115%,3)</f>
        <v>0.289</v>
      </c>
      <c r="E7" s="22">
        <v>0.05533596837944664</v>
      </c>
      <c r="F7" s="32">
        <v>0.22509225092250923</v>
      </c>
      <c r="G7" s="72">
        <v>0.1033210332103321</v>
      </c>
      <c r="H7" s="36">
        <v>0.3911290322580645</v>
      </c>
      <c r="I7" s="56">
        <v>0.21370967741935484</v>
      </c>
    </row>
    <row r="8" spans="1:9" ht="12.75">
      <c r="A8" s="51" t="s">
        <v>181</v>
      </c>
      <c r="B8" s="57" t="s">
        <v>182</v>
      </c>
      <c r="C8" s="107">
        <v>0</v>
      </c>
      <c r="D8" s="32">
        <f>ROUND(23.0769230769231%,3)</f>
        <v>0.231</v>
      </c>
      <c r="E8" s="22">
        <v>0.07692307692307693</v>
      </c>
      <c r="F8" s="32">
        <v>0.29411764705882354</v>
      </c>
      <c r="G8" s="72">
        <v>0</v>
      </c>
      <c r="H8" s="36">
        <v>0.5714285714285714</v>
      </c>
      <c r="I8" s="56">
        <v>0.42857142857142855</v>
      </c>
    </row>
    <row r="9" spans="1:9" ht="12.75">
      <c r="A9" s="50" t="s">
        <v>129</v>
      </c>
      <c r="B9" s="57" t="s">
        <v>130</v>
      </c>
      <c r="C9" s="107">
        <v>0</v>
      </c>
      <c r="D9" s="32">
        <v>0.2</v>
      </c>
      <c r="E9" s="22">
        <v>0</v>
      </c>
      <c r="F9" s="32">
        <v>0.15384615384615385</v>
      </c>
      <c r="G9" s="72">
        <v>0.038461538461538464</v>
      </c>
      <c r="H9" s="36">
        <v>0.358974358974359</v>
      </c>
      <c r="I9" s="56">
        <v>0.28205128205128205</v>
      </c>
    </row>
    <row r="10" spans="1:9" ht="12.75">
      <c r="A10" s="50" t="s">
        <v>154</v>
      </c>
      <c r="B10" s="57" t="s">
        <v>155</v>
      </c>
      <c r="C10" s="107" t="s">
        <v>258</v>
      </c>
      <c r="D10" s="32">
        <v>0.2</v>
      </c>
      <c r="E10" s="22">
        <v>0</v>
      </c>
      <c r="F10" s="32">
        <v>0</v>
      </c>
      <c r="G10" s="72">
        <v>0</v>
      </c>
      <c r="H10" s="36" t="s">
        <v>258</v>
      </c>
      <c r="I10" s="56" t="s">
        <v>258</v>
      </c>
    </row>
    <row r="11" spans="1:9" ht="12.75">
      <c r="A11" s="50" t="s">
        <v>49</v>
      </c>
      <c r="B11" s="57" t="s">
        <v>131</v>
      </c>
      <c r="C11" s="107">
        <v>0</v>
      </c>
      <c r="D11" s="32">
        <f>ROUND(14.2857142857143%,3)</f>
        <v>0.143</v>
      </c>
      <c r="E11" s="22">
        <v>0</v>
      </c>
      <c r="F11" s="32">
        <v>0.2857142857142857</v>
      </c>
      <c r="G11" s="72">
        <v>0.2857142857142857</v>
      </c>
      <c r="H11" s="36">
        <v>0.2</v>
      </c>
      <c r="I11" s="56">
        <v>0.1</v>
      </c>
    </row>
    <row r="12" spans="1:9" ht="12.75">
      <c r="A12" s="50" t="s">
        <v>42</v>
      </c>
      <c r="B12" s="57" t="s">
        <v>248</v>
      </c>
      <c r="C12" s="107">
        <v>0.059</v>
      </c>
      <c r="D12" s="32">
        <v>0.125</v>
      </c>
      <c r="E12" s="22">
        <v>0</v>
      </c>
      <c r="F12" s="32" t="s">
        <v>258</v>
      </c>
      <c r="G12" s="72" t="s">
        <v>258</v>
      </c>
      <c r="H12" s="36" t="s">
        <v>258</v>
      </c>
      <c r="I12" s="56" t="s">
        <v>258</v>
      </c>
    </row>
    <row r="13" spans="1:9" ht="12.75">
      <c r="A13" s="50" t="s">
        <v>54</v>
      </c>
      <c r="B13" s="57" t="s">
        <v>55</v>
      </c>
      <c r="C13" s="107">
        <v>0.034</v>
      </c>
      <c r="D13" s="32">
        <f>ROUND(8.57142857142857%,3)</f>
        <v>0.086</v>
      </c>
      <c r="E13" s="22">
        <v>0.05714285714285714</v>
      </c>
      <c r="F13" s="32">
        <v>0.22727272727272727</v>
      </c>
      <c r="G13" s="72">
        <v>0.045454545454545456</v>
      </c>
      <c r="H13" s="36">
        <v>0.42105263157894735</v>
      </c>
      <c r="I13" s="56">
        <v>0.3157894736842105</v>
      </c>
    </row>
    <row r="14" spans="1:9" ht="12.75">
      <c r="A14" s="50" t="s">
        <v>184</v>
      </c>
      <c r="B14" s="57" t="s">
        <v>185</v>
      </c>
      <c r="C14" s="107">
        <v>0</v>
      </c>
      <c r="D14" s="32">
        <f>ROUND(7.14285714285714%,3)</f>
        <v>0.071</v>
      </c>
      <c r="E14" s="22">
        <v>0.03571428571428571</v>
      </c>
      <c r="F14" s="32">
        <v>0.1</v>
      </c>
      <c r="G14" s="72">
        <v>0.05</v>
      </c>
      <c r="H14" s="36">
        <v>0.5555555555555556</v>
      </c>
      <c r="I14" s="56">
        <v>0.1111111111111111</v>
      </c>
    </row>
    <row r="15" spans="1:9" ht="13.5" thickBot="1">
      <c r="A15" s="100" t="s">
        <v>249</v>
      </c>
      <c r="B15" s="104" t="s">
        <v>250</v>
      </c>
      <c r="C15" s="108">
        <v>0</v>
      </c>
      <c r="D15" s="33">
        <v>0</v>
      </c>
      <c r="E15" s="39">
        <v>0</v>
      </c>
      <c r="F15" s="40">
        <v>0</v>
      </c>
      <c r="G15" s="74">
        <v>0</v>
      </c>
      <c r="H15" s="105" t="s">
        <v>258</v>
      </c>
      <c r="I15" s="61" t="s">
        <v>258</v>
      </c>
    </row>
    <row r="16" spans="1:9" ht="13.5" thickBot="1">
      <c r="A16" s="159" t="s">
        <v>239</v>
      </c>
      <c r="B16" s="158"/>
      <c r="C16" s="109">
        <v>0.029</v>
      </c>
      <c r="D16" s="30">
        <f>ROUND(23.5697940503432%,3)</f>
        <v>0.236</v>
      </c>
      <c r="E16" s="34">
        <v>0.041189931350114416</v>
      </c>
      <c r="F16" s="30">
        <v>0.20098039215686275</v>
      </c>
      <c r="G16" s="73">
        <v>0.08333333333333333</v>
      </c>
      <c r="H16" s="43">
        <v>0.3972602739726027</v>
      </c>
      <c r="I16" s="75">
        <v>0.227</v>
      </c>
    </row>
    <row r="17" spans="1:9" ht="12.75">
      <c r="A17" s="103" t="s">
        <v>160</v>
      </c>
      <c r="B17" s="106" t="s">
        <v>161</v>
      </c>
      <c r="C17" s="107">
        <v>0.4</v>
      </c>
      <c r="D17" s="31">
        <v>0.6666666666666666</v>
      </c>
      <c r="E17" s="21">
        <v>0.2222222222222222</v>
      </c>
      <c r="F17" s="31">
        <v>0</v>
      </c>
      <c r="G17" s="71">
        <v>0</v>
      </c>
      <c r="H17" s="36">
        <v>0</v>
      </c>
      <c r="I17" s="58">
        <v>0.2</v>
      </c>
    </row>
    <row r="18" spans="1:9" ht="12.75">
      <c r="A18" s="52" t="s">
        <v>37</v>
      </c>
      <c r="B18" s="59" t="s">
        <v>126</v>
      </c>
      <c r="C18" s="107">
        <v>0.023</v>
      </c>
      <c r="D18" s="32">
        <v>0.23809523809523808</v>
      </c>
      <c r="E18" s="22">
        <v>0</v>
      </c>
      <c r="F18" s="32">
        <v>0.1951219512195122</v>
      </c>
      <c r="G18" s="72">
        <v>0.0975609756097561</v>
      </c>
      <c r="H18" s="36">
        <v>0.46153846153846156</v>
      </c>
      <c r="I18" s="56">
        <v>0.28205128205128205</v>
      </c>
    </row>
    <row r="19" spans="1:9" ht="12.75">
      <c r="A19" s="52" t="s">
        <v>95</v>
      </c>
      <c r="B19" s="59" t="s">
        <v>96</v>
      </c>
      <c r="C19" s="107">
        <v>0.148</v>
      </c>
      <c r="D19" s="32">
        <v>0.22033898305084745</v>
      </c>
      <c r="E19" s="22">
        <v>0.01694915254237288</v>
      </c>
      <c r="F19" s="32">
        <v>0.13846153846153847</v>
      </c>
      <c r="G19" s="72">
        <v>0.03076923076923077</v>
      </c>
      <c r="H19" s="36">
        <v>0.38235294117647056</v>
      </c>
      <c r="I19" s="56">
        <v>0.35294117647058826</v>
      </c>
    </row>
    <row r="20" spans="1:9" ht="12.75">
      <c r="A20" s="52" t="s">
        <v>193</v>
      </c>
      <c r="B20" s="59" t="s">
        <v>194</v>
      </c>
      <c r="C20" s="107">
        <v>0</v>
      </c>
      <c r="D20" s="32">
        <v>0.2</v>
      </c>
      <c r="E20" s="22">
        <v>0.2</v>
      </c>
      <c r="F20" s="32">
        <v>0</v>
      </c>
      <c r="G20" s="72">
        <v>0.2</v>
      </c>
      <c r="H20" s="36">
        <v>0.25</v>
      </c>
      <c r="I20" s="56">
        <v>0.25</v>
      </c>
    </row>
    <row r="21" spans="1:9" ht="12.75">
      <c r="A21" s="52" t="s">
        <v>38</v>
      </c>
      <c r="B21" s="59" t="s">
        <v>39</v>
      </c>
      <c r="C21" s="107">
        <v>0.029</v>
      </c>
      <c r="D21" s="32">
        <v>0.1896551724137931</v>
      </c>
      <c r="E21" s="22">
        <v>0.017241379310344827</v>
      </c>
      <c r="F21" s="32">
        <v>0.08823529411764706</v>
      </c>
      <c r="G21" s="72">
        <v>0.058823529411764705</v>
      </c>
      <c r="H21" s="36">
        <v>0.16666666666666666</v>
      </c>
      <c r="I21" s="56">
        <v>0.1388888888888889</v>
      </c>
    </row>
    <row r="22" spans="1:9" ht="12.75">
      <c r="A22" s="52" t="s">
        <v>19</v>
      </c>
      <c r="B22" s="59" t="s">
        <v>20</v>
      </c>
      <c r="C22" s="107">
        <v>0.072</v>
      </c>
      <c r="D22" s="32">
        <v>0.18556701030927836</v>
      </c>
      <c r="E22" s="22">
        <v>0.02577319587628866</v>
      </c>
      <c r="F22" s="32">
        <v>0.19254658385093168</v>
      </c>
      <c r="G22" s="72">
        <v>0.11180124223602485</v>
      </c>
      <c r="H22" s="36">
        <v>0.4411764705882353</v>
      </c>
      <c r="I22" s="56">
        <v>0.2647058823529412</v>
      </c>
    </row>
    <row r="23" spans="1:9" ht="12.75">
      <c r="A23" s="53" t="s">
        <v>127</v>
      </c>
      <c r="B23" s="59" t="s">
        <v>128</v>
      </c>
      <c r="C23" s="107">
        <v>0.074</v>
      </c>
      <c r="D23" s="32">
        <v>0.18181818181818182</v>
      </c>
      <c r="E23" s="22">
        <v>0.13636363636363635</v>
      </c>
      <c r="F23" s="32">
        <v>0</v>
      </c>
      <c r="G23" s="72">
        <v>0</v>
      </c>
      <c r="H23" s="36">
        <v>0.125</v>
      </c>
      <c r="I23" s="56">
        <v>0.25</v>
      </c>
    </row>
    <row r="24" spans="1:9" ht="12.75">
      <c r="A24" s="52" t="s">
        <v>225</v>
      </c>
      <c r="B24" s="59" t="s">
        <v>224</v>
      </c>
      <c r="C24" s="107">
        <v>0.182</v>
      </c>
      <c r="D24" s="32">
        <v>0.18181818181818182</v>
      </c>
      <c r="E24" s="22">
        <v>0</v>
      </c>
      <c r="F24" s="32">
        <v>0.125</v>
      </c>
      <c r="G24" s="72">
        <v>0.125</v>
      </c>
      <c r="H24" s="36">
        <v>0.18181818181818182</v>
      </c>
      <c r="I24" s="56">
        <v>0.22727272727272727</v>
      </c>
    </row>
    <row r="25" spans="1:9" ht="12.75">
      <c r="A25" s="52" t="s">
        <v>229</v>
      </c>
      <c r="B25" s="59" t="s">
        <v>88</v>
      </c>
      <c r="C25" s="107">
        <v>0.05</v>
      </c>
      <c r="D25" s="32">
        <v>0.13793103448275862</v>
      </c>
      <c r="E25" s="22">
        <v>0.05172413793103448</v>
      </c>
      <c r="F25" s="32">
        <v>0.10638297872340426</v>
      </c>
      <c r="G25" s="72">
        <v>0.07446808510638298</v>
      </c>
      <c r="H25" s="36">
        <v>0.23931623931623933</v>
      </c>
      <c r="I25" s="56">
        <v>0.17094017094017094</v>
      </c>
    </row>
    <row r="26" spans="1:9" ht="12.75">
      <c r="A26" s="52" t="s">
        <v>223</v>
      </c>
      <c r="B26" s="59" t="s">
        <v>190</v>
      </c>
      <c r="C26" s="107">
        <v>0.045</v>
      </c>
      <c r="D26" s="32">
        <v>0.13392857142857142</v>
      </c>
      <c r="E26" s="22">
        <v>0.008928571428571428</v>
      </c>
      <c r="F26" s="32">
        <v>0.0673076923076923</v>
      </c>
      <c r="G26" s="72">
        <v>0.038461538461538464</v>
      </c>
      <c r="H26" s="36">
        <v>0.2765957446808511</v>
      </c>
      <c r="I26" s="56">
        <v>0.18085106382978725</v>
      </c>
    </row>
    <row r="27" spans="1:9" ht="12.75">
      <c r="A27" s="52" t="s">
        <v>137</v>
      </c>
      <c r="B27" s="59" t="s">
        <v>138</v>
      </c>
      <c r="C27" s="107">
        <v>0.156</v>
      </c>
      <c r="D27" s="32">
        <v>0.1282051282051282</v>
      </c>
      <c r="E27" s="22">
        <v>0</v>
      </c>
      <c r="F27" s="32">
        <v>0.11363636363636363</v>
      </c>
      <c r="G27" s="72">
        <v>0.022727272727272728</v>
      </c>
      <c r="H27" s="36">
        <v>0.25</v>
      </c>
      <c r="I27" s="56">
        <v>0.2916666666666667</v>
      </c>
    </row>
    <row r="28" spans="1:9" ht="12.75">
      <c r="A28" s="52" t="s">
        <v>99</v>
      </c>
      <c r="B28" s="59" t="s">
        <v>100</v>
      </c>
      <c r="C28" s="107">
        <v>0.071</v>
      </c>
      <c r="D28" s="32">
        <v>0.125</v>
      </c>
      <c r="E28" s="22">
        <v>0</v>
      </c>
      <c r="F28" s="32">
        <v>0.4</v>
      </c>
      <c r="G28" s="72">
        <v>0.2</v>
      </c>
      <c r="H28" s="36">
        <v>0.8571428571428571</v>
      </c>
      <c r="I28" s="56">
        <v>0.42857142857142855</v>
      </c>
    </row>
    <row r="29" spans="1:9" ht="12.75">
      <c r="A29" s="52" t="s">
        <v>115</v>
      </c>
      <c r="B29" s="59" t="s">
        <v>116</v>
      </c>
      <c r="C29" s="107">
        <v>0.051</v>
      </c>
      <c r="D29" s="32">
        <v>0.11940298507462686</v>
      </c>
      <c r="E29" s="22">
        <v>0.04477611940298507</v>
      </c>
      <c r="F29" s="32">
        <v>0.15714285714285714</v>
      </c>
      <c r="G29" s="72">
        <v>0.07142857142857142</v>
      </c>
      <c r="H29" s="36">
        <v>0.4264705882352941</v>
      </c>
      <c r="I29" s="56">
        <v>0.3235294117647059</v>
      </c>
    </row>
    <row r="30" spans="1:9" ht="12.75">
      <c r="A30" s="52" t="s">
        <v>183</v>
      </c>
      <c r="B30" s="59" t="s">
        <v>251</v>
      </c>
      <c r="C30" s="107">
        <v>0.033</v>
      </c>
      <c r="D30" s="32">
        <v>0.11764705882352941</v>
      </c>
      <c r="E30" s="22">
        <v>0</v>
      </c>
      <c r="F30" s="32">
        <v>0</v>
      </c>
      <c r="G30" s="72">
        <v>0</v>
      </c>
      <c r="H30" s="36">
        <v>0.42857142857142855</v>
      </c>
      <c r="I30" s="56">
        <v>0.35714285714285715</v>
      </c>
    </row>
    <row r="31" spans="1:9" ht="12.75">
      <c r="A31" s="52" t="s">
        <v>52</v>
      </c>
      <c r="B31" s="59" t="s">
        <v>53</v>
      </c>
      <c r="C31" s="107">
        <v>0</v>
      </c>
      <c r="D31" s="32">
        <v>0.1</v>
      </c>
      <c r="E31" s="22">
        <v>0</v>
      </c>
      <c r="F31" s="32">
        <v>0</v>
      </c>
      <c r="G31" s="72">
        <v>0</v>
      </c>
      <c r="H31" s="36">
        <v>0.6470588235294118</v>
      </c>
      <c r="I31" s="56">
        <v>0.11764705882352941</v>
      </c>
    </row>
    <row r="32" spans="1:9" ht="12.75">
      <c r="A32" s="52" t="s">
        <v>50</v>
      </c>
      <c r="B32" s="59" t="s">
        <v>51</v>
      </c>
      <c r="C32" s="107">
        <v>0.041</v>
      </c>
      <c r="D32" s="32">
        <v>0.07142857142857142</v>
      </c>
      <c r="E32" s="22">
        <v>0.023809523809523808</v>
      </c>
      <c r="F32" s="32">
        <v>0.12359550561797752</v>
      </c>
      <c r="G32" s="72">
        <v>0.033707865168539325</v>
      </c>
      <c r="H32" s="36">
        <v>0.358974358974359</v>
      </c>
      <c r="I32" s="56">
        <v>0.358974358974359</v>
      </c>
    </row>
    <row r="33" spans="1:9" ht="12.75">
      <c r="A33" s="52" t="s">
        <v>97</v>
      </c>
      <c r="B33" s="59" t="s">
        <v>98</v>
      </c>
      <c r="C33" s="107">
        <v>0</v>
      </c>
      <c r="D33" s="32">
        <v>0.07142857142857142</v>
      </c>
      <c r="E33" s="22">
        <v>0</v>
      </c>
      <c r="F33" s="32">
        <v>0</v>
      </c>
      <c r="G33" s="72">
        <v>0</v>
      </c>
      <c r="H33" s="36">
        <v>0.36363636363636365</v>
      </c>
      <c r="I33" s="56">
        <v>0.18181818181818182</v>
      </c>
    </row>
    <row r="34" spans="1:9" ht="12.75">
      <c r="A34" s="52" t="s">
        <v>156</v>
      </c>
      <c r="B34" s="59" t="s">
        <v>145</v>
      </c>
      <c r="C34" s="107">
        <v>0</v>
      </c>
      <c r="D34" s="32">
        <v>0.05714285714285714</v>
      </c>
      <c r="E34" s="22">
        <v>0.02857142857142857</v>
      </c>
      <c r="F34" s="32">
        <v>0.10606060606060606</v>
      </c>
      <c r="G34" s="72">
        <v>0.045454545454545456</v>
      </c>
      <c r="H34" s="36">
        <v>0.21052631578947367</v>
      </c>
      <c r="I34" s="56">
        <v>0.09210526315789473</v>
      </c>
    </row>
    <row r="35" spans="1:9" ht="12.75">
      <c r="A35" s="53" t="s">
        <v>147</v>
      </c>
      <c r="B35" s="59" t="s">
        <v>148</v>
      </c>
      <c r="C35" s="107" t="s">
        <v>258</v>
      </c>
      <c r="D35" s="32">
        <v>0</v>
      </c>
      <c r="E35" s="22">
        <v>0</v>
      </c>
      <c r="F35" s="32">
        <v>0.2</v>
      </c>
      <c r="G35" s="72">
        <v>0</v>
      </c>
      <c r="H35" s="36" t="s">
        <v>258</v>
      </c>
      <c r="I35" s="56" t="s">
        <v>258</v>
      </c>
    </row>
    <row r="36" spans="1:9" ht="13.5" thickBot="1">
      <c r="A36" s="102" t="s">
        <v>191</v>
      </c>
      <c r="B36" s="60" t="s">
        <v>192</v>
      </c>
      <c r="C36" s="108">
        <v>0</v>
      </c>
      <c r="D36" s="40">
        <v>0</v>
      </c>
      <c r="E36" s="39">
        <v>0</v>
      </c>
      <c r="F36" s="40">
        <v>0</v>
      </c>
      <c r="G36" s="74">
        <v>0</v>
      </c>
      <c r="H36" s="41">
        <v>0</v>
      </c>
      <c r="I36" s="61">
        <v>0</v>
      </c>
    </row>
    <row r="37" spans="1:9" ht="13.5" thickBot="1">
      <c r="A37" s="159" t="s">
        <v>238</v>
      </c>
      <c r="B37" s="158"/>
      <c r="C37" s="109">
        <v>0.069</v>
      </c>
      <c r="D37" s="30">
        <v>0.15465116279069768</v>
      </c>
      <c r="E37" s="34">
        <v>0.029069767441860465</v>
      </c>
      <c r="F37" s="30">
        <v>0.12217194570135746</v>
      </c>
      <c r="G37" s="73">
        <v>0.05995475113122172</v>
      </c>
      <c r="H37" s="43">
        <v>0.32754342431761785</v>
      </c>
      <c r="I37" s="75">
        <v>0.233</v>
      </c>
    </row>
    <row r="38" spans="1:9" ht="12.75">
      <c r="A38" s="101" t="s">
        <v>252</v>
      </c>
      <c r="B38" s="62" t="s">
        <v>253</v>
      </c>
      <c r="C38" s="107" t="s">
        <v>258</v>
      </c>
      <c r="D38" s="31" t="s">
        <v>258</v>
      </c>
      <c r="E38" s="21" t="s">
        <v>258</v>
      </c>
      <c r="F38" s="31">
        <v>0.23333333333333334</v>
      </c>
      <c r="G38" s="71">
        <v>0.1</v>
      </c>
      <c r="H38" s="36">
        <v>0.3333333333333333</v>
      </c>
      <c r="I38" s="58">
        <v>0.16666666666666666</v>
      </c>
    </row>
    <row r="39" spans="1:9" ht="12.75">
      <c r="A39" s="50" t="s">
        <v>198</v>
      </c>
      <c r="B39" s="63" t="s">
        <v>199</v>
      </c>
      <c r="C39" s="107">
        <v>0.053</v>
      </c>
      <c r="D39" s="32">
        <v>0.5294117647058824</v>
      </c>
      <c r="E39" s="22">
        <v>0.29411764705882354</v>
      </c>
      <c r="F39" s="32">
        <v>0.6363636363636364</v>
      </c>
      <c r="G39" s="72">
        <v>0.2727272727272727</v>
      </c>
      <c r="H39" s="36">
        <v>0.6428571428571429</v>
      </c>
      <c r="I39" s="56">
        <v>0.2857142857142857</v>
      </c>
    </row>
    <row r="40" spans="1:9" ht="12.75">
      <c r="A40" s="52" t="s">
        <v>17</v>
      </c>
      <c r="B40" s="59" t="s">
        <v>18</v>
      </c>
      <c r="C40" s="107">
        <v>0.111</v>
      </c>
      <c r="D40" s="32">
        <v>0.4444444444444444</v>
      </c>
      <c r="E40" s="22">
        <v>0.1111111111111111</v>
      </c>
      <c r="F40" s="32">
        <v>0.4444444444444444</v>
      </c>
      <c r="G40" s="72">
        <v>0.4444444444444444</v>
      </c>
      <c r="H40" s="37" t="s">
        <v>258</v>
      </c>
      <c r="I40" s="56">
        <v>0</v>
      </c>
    </row>
    <row r="41" spans="1:9" ht="12.75">
      <c r="A41" s="53" t="s">
        <v>218</v>
      </c>
      <c r="B41" s="59" t="s">
        <v>0</v>
      </c>
      <c r="C41" s="107" t="s">
        <v>258</v>
      </c>
      <c r="D41" s="32">
        <v>0.375</v>
      </c>
      <c r="E41" s="22">
        <v>0</v>
      </c>
      <c r="F41" s="32">
        <v>0</v>
      </c>
      <c r="G41" s="72">
        <v>0</v>
      </c>
      <c r="H41" s="36">
        <v>0.7272727272727273</v>
      </c>
      <c r="I41" s="56">
        <v>0.36363636363636365</v>
      </c>
    </row>
    <row r="42" spans="1:9" ht="12.75">
      <c r="A42" s="52" t="s">
        <v>227</v>
      </c>
      <c r="B42" s="59" t="s">
        <v>178</v>
      </c>
      <c r="C42" s="107">
        <v>0.14</v>
      </c>
      <c r="D42" s="32">
        <v>0.3684210526315789</v>
      </c>
      <c r="E42" s="22">
        <v>0.07894736842105263</v>
      </c>
      <c r="F42" s="32">
        <v>0.3333333333333333</v>
      </c>
      <c r="G42" s="72">
        <v>0.3888888888888889</v>
      </c>
      <c r="H42" s="36">
        <v>0.7272727272727273</v>
      </c>
      <c r="I42" s="56">
        <v>0.5454545454545454</v>
      </c>
    </row>
    <row r="43" spans="1:9" ht="12.75">
      <c r="A43" s="53" t="s">
        <v>70</v>
      </c>
      <c r="B43" s="59" t="s">
        <v>71</v>
      </c>
      <c r="C43" s="107">
        <v>0.172</v>
      </c>
      <c r="D43" s="32">
        <v>0.35714285714285715</v>
      </c>
      <c r="E43" s="22">
        <v>0.17857142857142858</v>
      </c>
      <c r="F43" s="32">
        <v>0.45454545454545453</v>
      </c>
      <c r="G43" s="72">
        <v>0.13636363636363635</v>
      </c>
      <c r="H43" s="36">
        <v>0.5</v>
      </c>
      <c r="I43" s="56">
        <v>0.4230769230769231</v>
      </c>
    </row>
    <row r="44" spans="1:9" ht="12.75">
      <c r="A44" s="52" t="s">
        <v>233</v>
      </c>
      <c r="B44" s="64" t="s">
        <v>46</v>
      </c>
      <c r="C44" s="107">
        <v>0.112</v>
      </c>
      <c r="D44" s="32">
        <v>0.3130434782608696</v>
      </c>
      <c r="E44" s="22">
        <v>0.10434782608695652</v>
      </c>
      <c r="F44" s="32">
        <v>0.2558139534883721</v>
      </c>
      <c r="G44" s="72">
        <v>0.10077519379844961</v>
      </c>
      <c r="H44" s="36">
        <v>0.373134328358209</v>
      </c>
      <c r="I44" s="56">
        <v>0.11940298507462686</v>
      </c>
    </row>
    <row r="45" spans="1:9" ht="12.75">
      <c r="A45" s="52" t="s">
        <v>29</v>
      </c>
      <c r="B45" s="59" t="s">
        <v>110</v>
      </c>
      <c r="C45" s="107">
        <v>0.129</v>
      </c>
      <c r="D45" s="32">
        <v>0.27472527472527475</v>
      </c>
      <c r="E45" s="22">
        <v>0.06593406593406594</v>
      </c>
      <c r="F45" s="32">
        <v>0.14893617021276595</v>
      </c>
      <c r="G45" s="72">
        <v>0.0851063829787234</v>
      </c>
      <c r="H45" s="36">
        <v>0.30337078651685395</v>
      </c>
      <c r="I45" s="56">
        <v>0.21348314606741572</v>
      </c>
    </row>
    <row r="46" spans="1:9" ht="12.75">
      <c r="A46" s="52" t="s">
        <v>226</v>
      </c>
      <c r="B46" s="59" t="s">
        <v>123</v>
      </c>
      <c r="C46" s="107">
        <v>0.091</v>
      </c>
      <c r="D46" s="32">
        <v>0.24731182795698925</v>
      </c>
      <c r="E46" s="22">
        <v>0.10752688172043011</v>
      </c>
      <c r="F46" s="32">
        <v>0.2222222222222222</v>
      </c>
      <c r="G46" s="72">
        <v>0.08080808080808081</v>
      </c>
      <c r="H46" s="36">
        <v>0.3684210526315789</v>
      </c>
      <c r="I46" s="56">
        <v>0.2719298245614035</v>
      </c>
    </row>
    <row r="47" spans="1:9" ht="12.75">
      <c r="A47" s="52" t="s">
        <v>230</v>
      </c>
      <c r="B47" s="59" t="s">
        <v>21</v>
      </c>
      <c r="C47" s="107">
        <v>0.099</v>
      </c>
      <c r="D47" s="32">
        <v>0.23846153846153847</v>
      </c>
      <c r="E47" s="22">
        <v>0.03076923076923077</v>
      </c>
      <c r="F47" s="32">
        <v>0.25380710659898476</v>
      </c>
      <c r="G47" s="72">
        <v>0.05583756345177665</v>
      </c>
      <c r="H47" s="36">
        <v>0.3488372093023256</v>
      </c>
      <c r="I47" s="56">
        <v>0.16279069767441862</v>
      </c>
    </row>
    <row r="48" spans="1:9" ht="12.75">
      <c r="A48" s="52" t="s">
        <v>108</v>
      </c>
      <c r="B48" s="59" t="s">
        <v>109</v>
      </c>
      <c r="C48" s="107">
        <v>0.029</v>
      </c>
      <c r="D48" s="32">
        <v>0.21052631578947367</v>
      </c>
      <c r="E48" s="22">
        <v>0.13157894736842105</v>
      </c>
      <c r="F48" s="32">
        <v>0.15789473684210525</v>
      </c>
      <c r="G48" s="72">
        <v>0.07894736842105263</v>
      </c>
      <c r="H48" s="36">
        <v>0.48484848484848486</v>
      </c>
      <c r="I48" s="56">
        <v>0.30303030303030304</v>
      </c>
    </row>
    <row r="49" spans="1:9" ht="12.75">
      <c r="A49" s="52" t="s">
        <v>68</v>
      </c>
      <c r="B49" s="59" t="s">
        <v>69</v>
      </c>
      <c r="C49" s="107">
        <v>0.118</v>
      </c>
      <c r="D49" s="32">
        <v>0.2</v>
      </c>
      <c r="E49" s="22">
        <v>0.06666666666666667</v>
      </c>
      <c r="F49" s="32">
        <v>0.16666666666666666</v>
      </c>
      <c r="G49" s="72">
        <v>0.16666666666666666</v>
      </c>
      <c r="H49" s="36">
        <v>0.2</v>
      </c>
      <c r="I49" s="56">
        <v>0</v>
      </c>
    </row>
    <row r="50" spans="1:9" ht="12.75">
      <c r="A50" s="52" t="s">
        <v>232</v>
      </c>
      <c r="B50" s="59" t="s">
        <v>231</v>
      </c>
      <c r="C50" s="107">
        <v>0.061</v>
      </c>
      <c r="D50" s="32">
        <v>0.1532258064516129</v>
      </c>
      <c r="E50" s="22">
        <v>0.056451612903225805</v>
      </c>
      <c r="F50" s="32">
        <v>0.24761904761904763</v>
      </c>
      <c r="G50" s="72">
        <v>0.12380952380952381</v>
      </c>
      <c r="H50" s="36">
        <v>0.3977272727272727</v>
      </c>
      <c r="I50" s="56">
        <v>0.29545454545454547</v>
      </c>
    </row>
    <row r="51" spans="1:9" ht="12.75">
      <c r="A51" s="52" t="s">
        <v>228</v>
      </c>
      <c r="B51" s="59" t="s">
        <v>219</v>
      </c>
      <c r="C51" s="107">
        <v>0.032</v>
      </c>
      <c r="D51" s="32">
        <v>0.13253012048192772</v>
      </c>
      <c r="E51" s="22">
        <v>0.04216867469879518</v>
      </c>
      <c r="F51" s="32">
        <v>0.15789473684210525</v>
      </c>
      <c r="G51" s="72">
        <v>0.06578947368421052</v>
      </c>
      <c r="H51" s="36">
        <v>0.3898305084745763</v>
      </c>
      <c r="I51" s="56">
        <v>0.2288135593220339</v>
      </c>
    </row>
    <row r="52" spans="1:9" ht="12.75">
      <c r="A52" s="52" t="s">
        <v>44</v>
      </c>
      <c r="B52" s="59" t="s">
        <v>45</v>
      </c>
      <c r="C52" s="107">
        <v>0.067</v>
      </c>
      <c r="D52" s="32">
        <v>0.13043478260869565</v>
      </c>
      <c r="E52" s="22">
        <v>0.043478260869565216</v>
      </c>
      <c r="F52" s="32">
        <v>0.0625</v>
      </c>
      <c r="G52" s="72">
        <v>0.125</v>
      </c>
      <c r="H52" s="36">
        <v>0.0625</v>
      </c>
      <c r="I52" s="56">
        <v>0.1875</v>
      </c>
    </row>
    <row r="53" spans="1:9" ht="12.75">
      <c r="A53" s="52" t="s">
        <v>93</v>
      </c>
      <c r="B53" s="59" t="s">
        <v>94</v>
      </c>
      <c r="C53" s="107">
        <v>0.071</v>
      </c>
      <c r="D53" s="32">
        <v>0.13043478260869565</v>
      </c>
      <c r="E53" s="22">
        <v>0</v>
      </c>
      <c r="F53" s="32">
        <v>0.16666666666666666</v>
      </c>
      <c r="G53" s="72">
        <v>0.08333333333333333</v>
      </c>
      <c r="H53" s="36">
        <v>0.36363636363636365</v>
      </c>
      <c r="I53" s="56">
        <v>0.2727272727272727</v>
      </c>
    </row>
    <row r="54" spans="1:9" ht="12.75">
      <c r="A54" s="52" t="s">
        <v>188</v>
      </c>
      <c r="B54" s="59" t="s">
        <v>189</v>
      </c>
      <c r="C54" s="107">
        <v>0.071</v>
      </c>
      <c r="D54" s="32">
        <v>0</v>
      </c>
      <c r="E54" s="22">
        <v>0</v>
      </c>
      <c r="F54" s="32">
        <v>0.09090909090909091</v>
      </c>
      <c r="G54" s="72">
        <v>0</v>
      </c>
      <c r="H54" s="36">
        <v>0.2</v>
      </c>
      <c r="I54" s="56">
        <v>0.1</v>
      </c>
    </row>
    <row r="55" spans="1:9" ht="13.5" thickBot="1">
      <c r="A55" s="102" t="s">
        <v>200</v>
      </c>
      <c r="B55" s="60" t="s">
        <v>157</v>
      </c>
      <c r="C55" s="108">
        <v>0</v>
      </c>
      <c r="D55" s="40">
        <v>0</v>
      </c>
      <c r="E55" s="39">
        <v>0</v>
      </c>
      <c r="F55" s="40">
        <v>0.1</v>
      </c>
      <c r="G55" s="74">
        <v>0</v>
      </c>
      <c r="H55" s="41">
        <v>0.26666666666666666</v>
      </c>
      <c r="I55" s="61">
        <v>0</v>
      </c>
    </row>
    <row r="56" spans="1:9" ht="13.5" thickBot="1">
      <c r="A56" s="159" t="s">
        <v>240</v>
      </c>
      <c r="B56" s="158"/>
      <c r="C56" s="109">
        <v>0.09</v>
      </c>
      <c r="D56" s="30">
        <v>0.23047977422389465</v>
      </c>
      <c r="E56" s="34">
        <v>0.06679209783631232</v>
      </c>
      <c r="F56" s="30">
        <v>0.22279792746113988</v>
      </c>
      <c r="G56" s="73">
        <v>0.09326424870466321</v>
      </c>
      <c r="H56" s="43">
        <v>0.3732470334412082</v>
      </c>
      <c r="I56" s="75">
        <v>0.219</v>
      </c>
    </row>
    <row r="57" spans="1:9" ht="12.75">
      <c r="A57" s="103" t="s">
        <v>179</v>
      </c>
      <c r="B57" s="65" t="s">
        <v>180</v>
      </c>
      <c r="C57" s="107" t="s">
        <v>258</v>
      </c>
      <c r="D57" s="31">
        <v>0.34782608695652173</v>
      </c>
      <c r="E57" s="21">
        <v>0</v>
      </c>
      <c r="F57" s="31">
        <v>0.22727272727272727</v>
      </c>
      <c r="G57" s="71">
        <v>0.045454545454545456</v>
      </c>
      <c r="H57" s="36">
        <v>0.25</v>
      </c>
      <c r="I57" s="58">
        <v>0.1875</v>
      </c>
    </row>
    <row r="58" spans="1:9" ht="12.75">
      <c r="A58" s="52" t="s">
        <v>176</v>
      </c>
      <c r="B58" s="66" t="s">
        <v>177</v>
      </c>
      <c r="C58" s="107">
        <v>0.273</v>
      </c>
      <c r="D58" s="32">
        <v>0.2857142857142857</v>
      </c>
      <c r="E58" s="22">
        <v>0.07142857142857142</v>
      </c>
      <c r="F58" s="32">
        <v>0.4444444444444444</v>
      </c>
      <c r="G58" s="72">
        <v>0.2222222222222222</v>
      </c>
      <c r="H58" s="36">
        <v>0.38461538461538464</v>
      </c>
      <c r="I58" s="56">
        <v>0.5384615384615384</v>
      </c>
    </row>
    <row r="59" spans="1:9" ht="12.75">
      <c r="A59" s="52" t="s">
        <v>135</v>
      </c>
      <c r="B59" s="66" t="s">
        <v>136</v>
      </c>
      <c r="C59" s="107">
        <v>0.093</v>
      </c>
      <c r="D59" s="32">
        <v>0.24324324324324326</v>
      </c>
      <c r="E59" s="22">
        <v>0.08108108108108109</v>
      </c>
      <c r="F59" s="32">
        <v>0.15517241379310345</v>
      </c>
      <c r="G59" s="72">
        <v>0.10344827586206896</v>
      </c>
      <c r="H59" s="36">
        <v>0.21739130434782608</v>
      </c>
      <c r="I59" s="56">
        <v>0.17391304347826086</v>
      </c>
    </row>
    <row r="60" spans="1:9" ht="12.75">
      <c r="A60" s="52" t="s">
        <v>104</v>
      </c>
      <c r="B60" s="66" t="s">
        <v>105</v>
      </c>
      <c r="C60" s="107">
        <v>0.08</v>
      </c>
      <c r="D60" s="32">
        <v>0.24</v>
      </c>
      <c r="E60" s="22">
        <v>0.1</v>
      </c>
      <c r="F60" s="32">
        <v>0.11904761904761904</v>
      </c>
      <c r="G60" s="72">
        <v>0.09523809523809523</v>
      </c>
      <c r="H60" s="36">
        <v>0.17647058823529413</v>
      </c>
      <c r="I60" s="56">
        <v>0.1568627450980392</v>
      </c>
    </row>
    <row r="61" spans="1:9" ht="12.75">
      <c r="A61" s="52" t="s">
        <v>165</v>
      </c>
      <c r="B61" s="66" t="s">
        <v>166</v>
      </c>
      <c r="C61" s="107">
        <v>0.061</v>
      </c>
      <c r="D61" s="32">
        <v>0.19047619047619047</v>
      </c>
      <c r="E61" s="22">
        <v>0.09523809523809523</v>
      </c>
      <c r="F61" s="32">
        <v>0.1</v>
      </c>
      <c r="G61" s="72">
        <v>0.05</v>
      </c>
      <c r="H61" s="36">
        <v>0.18181818181818182</v>
      </c>
      <c r="I61" s="56">
        <v>0.18181818181818182</v>
      </c>
    </row>
    <row r="62" spans="1:9" ht="12.75">
      <c r="A62" s="52" t="s">
        <v>150</v>
      </c>
      <c r="B62" s="66" t="s">
        <v>207</v>
      </c>
      <c r="C62" s="107">
        <v>0.037</v>
      </c>
      <c r="D62" s="32">
        <v>0.1346153846153846</v>
      </c>
      <c r="E62" s="22">
        <v>0.028846153846153848</v>
      </c>
      <c r="F62" s="32">
        <v>0.14864864864864866</v>
      </c>
      <c r="G62" s="72">
        <v>0.04054054054054054</v>
      </c>
      <c r="H62" s="36">
        <v>0.23255813953488372</v>
      </c>
      <c r="I62" s="56">
        <v>0.09302325581395349</v>
      </c>
    </row>
    <row r="63" spans="1:9" ht="12.75">
      <c r="A63" s="52" t="s">
        <v>212</v>
      </c>
      <c r="B63" s="66" t="s">
        <v>213</v>
      </c>
      <c r="C63" s="107">
        <v>0.024</v>
      </c>
      <c r="D63" s="32">
        <v>0.125</v>
      </c>
      <c r="E63" s="22">
        <v>0.0625</v>
      </c>
      <c r="F63" s="32">
        <v>0.07692307692307693</v>
      </c>
      <c r="G63" s="72">
        <v>0.07692307692307693</v>
      </c>
      <c r="H63" s="36">
        <v>0.1875</v>
      </c>
      <c r="I63" s="56">
        <v>0</v>
      </c>
    </row>
    <row r="64" spans="1:9" ht="12.75">
      <c r="A64" s="52" t="s">
        <v>149</v>
      </c>
      <c r="B64" s="66" t="s">
        <v>187</v>
      </c>
      <c r="C64" s="107">
        <v>0.083</v>
      </c>
      <c r="D64" s="32">
        <v>0.1111111111111111</v>
      </c>
      <c r="E64" s="22">
        <v>0.037037037037037035</v>
      </c>
      <c r="F64" s="32" t="s">
        <v>258</v>
      </c>
      <c r="G64" s="72" t="s">
        <v>258</v>
      </c>
      <c r="H64" s="36" t="s">
        <v>258</v>
      </c>
      <c r="I64" s="56" t="s">
        <v>258</v>
      </c>
    </row>
    <row r="65" spans="1:9" ht="12.75">
      <c r="A65" s="52" t="s">
        <v>197</v>
      </c>
      <c r="B65" s="66" t="s">
        <v>235</v>
      </c>
      <c r="C65" s="107">
        <v>0.075</v>
      </c>
      <c r="D65" s="32">
        <v>0.1111111111111111</v>
      </c>
      <c r="E65" s="22">
        <v>0.027777777777777776</v>
      </c>
      <c r="F65" s="32">
        <v>0.2</v>
      </c>
      <c r="G65" s="72">
        <v>0.1</v>
      </c>
      <c r="H65" s="36">
        <v>0.18181818181818182</v>
      </c>
      <c r="I65" s="56">
        <v>0.18181818181818182</v>
      </c>
    </row>
    <row r="66" spans="1:9" ht="12.75">
      <c r="A66" s="52" t="s">
        <v>117</v>
      </c>
      <c r="B66" s="66" t="s">
        <v>118</v>
      </c>
      <c r="C66" s="107">
        <v>0.077</v>
      </c>
      <c r="D66" s="32">
        <v>0.09523809523809523</v>
      </c>
      <c r="E66" s="22">
        <v>0</v>
      </c>
      <c r="F66" s="32">
        <v>0.25</v>
      </c>
      <c r="G66" s="72">
        <v>0.14285714285714285</v>
      </c>
      <c r="H66" s="36">
        <v>0.29411764705882354</v>
      </c>
      <c r="I66" s="56">
        <v>0.11764705882352941</v>
      </c>
    </row>
    <row r="67" spans="1:9" ht="12.75">
      <c r="A67" s="52" t="s">
        <v>122</v>
      </c>
      <c r="B67" s="66" t="s">
        <v>24</v>
      </c>
      <c r="C67" s="107">
        <v>0.051</v>
      </c>
      <c r="D67" s="32">
        <v>0.09090909090909091</v>
      </c>
      <c r="E67" s="22">
        <v>0</v>
      </c>
      <c r="F67" s="32">
        <v>0</v>
      </c>
      <c r="G67" s="72">
        <v>0</v>
      </c>
      <c r="H67" s="36">
        <v>0.26666666666666666</v>
      </c>
      <c r="I67" s="56">
        <v>0.3333333333333333</v>
      </c>
    </row>
    <row r="68" spans="1:9" ht="12.75">
      <c r="A68" s="52" t="s">
        <v>234</v>
      </c>
      <c r="B68" s="66" t="s">
        <v>55</v>
      </c>
      <c r="C68" s="107">
        <v>0</v>
      </c>
      <c r="D68" s="32">
        <v>0.08163265306122448</v>
      </c>
      <c r="E68" s="22">
        <v>0.02040816326530612</v>
      </c>
      <c r="F68" s="32">
        <v>0.09615384615384616</v>
      </c>
      <c r="G68" s="72">
        <v>0.019230769230769232</v>
      </c>
      <c r="H68" s="36">
        <v>0.08</v>
      </c>
      <c r="I68" s="56">
        <v>0.16</v>
      </c>
    </row>
    <row r="69" spans="1:9" ht="12.75">
      <c r="A69" s="52" t="s">
        <v>83</v>
      </c>
      <c r="B69" s="66" t="s">
        <v>84</v>
      </c>
      <c r="C69" s="107">
        <v>0.059</v>
      </c>
      <c r="D69" s="32">
        <v>0.058823529411764705</v>
      </c>
      <c r="E69" s="22">
        <v>0</v>
      </c>
      <c r="F69" s="32">
        <v>0</v>
      </c>
      <c r="G69" s="72">
        <v>0.16666666666666666</v>
      </c>
      <c r="H69" s="36">
        <v>0.1702127659574468</v>
      </c>
      <c r="I69" s="56">
        <v>0.19148936170212766</v>
      </c>
    </row>
    <row r="70" spans="1:9" ht="12.75">
      <c r="A70" s="52" t="s">
        <v>8</v>
      </c>
      <c r="B70" s="66" t="s">
        <v>9</v>
      </c>
      <c r="C70" s="107">
        <v>0.041</v>
      </c>
      <c r="D70" s="32">
        <v>0.05154639175257732</v>
      </c>
      <c r="E70" s="22">
        <v>0.041237113402061855</v>
      </c>
      <c r="F70" s="32">
        <v>0.038461538461538464</v>
      </c>
      <c r="G70" s="72">
        <v>0.02564102564102564</v>
      </c>
      <c r="H70" s="36">
        <v>0.11650485436893204</v>
      </c>
      <c r="I70" s="56">
        <v>0.0970873786407767</v>
      </c>
    </row>
    <row r="71" spans="1:9" ht="12.75">
      <c r="A71" s="52" t="s">
        <v>195</v>
      </c>
      <c r="B71" s="66" t="s">
        <v>196</v>
      </c>
      <c r="C71" s="107">
        <v>0</v>
      </c>
      <c r="D71" s="32">
        <v>0.043478260869565216</v>
      </c>
      <c r="E71" s="22">
        <v>0</v>
      </c>
      <c r="F71" s="32">
        <v>0.05</v>
      </c>
      <c r="G71" s="72">
        <v>0.05</v>
      </c>
      <c r="H71" s="36">
        <v>0.047619047619047616</v>
      </c>
      <c r="I71" s="56">
        <v>0.047619047619047616</v>
      </c>
    </row>
    <row r="72" spans="1:9" ht="12.75">
      <c r="A72" s="52" t="s">
        <v>262</v>
      </c>
      <c r="B72" s="66" t="s">
        <v>257</v>
      </c>
      <c r="C72" s="107" t="s">
        <v>258</v>
      </c>
      <c r="D72" s="32" t="s">
        <v>258</v>
      </c>
      <c r="E72" s="22" t="s">
        <v>258</v>
      </c>
      <c r="F72" s="32">
        <v>0.13333333333333333</v>
      </c>
      <c r="G72" s="72">
        <v>0</v>
      </c>
      <c r="H72" s="36">
        <v>0.14285714285714285</v>
      </c>
      <c r="I72" s="56">
        <v>0.14285714285714285</v>
      </c>
    </row>
    <row r="73" spans="1:9" ht="12.75">
      <c r="A73" s="52" t="s">
        <v>27</v>
      </c>
      <c r="B73" s="66" t="s">
        <v>25</v>
      </c>
      <c r="C73" s="107">
        <v>0.037</v>
      </c>
      <c r="D73" s="32">
        <v>0.0390625</v>
      </c>
      <c r="E73" s="22">
        <v>0.03125</v>
      </c>
      <c r="F73" s="32">
        <v>0.09090909090909091</v>
      </c>
      <c r="G73" s="72">
        <v>0.11818181818181818</v>
      </c>
      <c r="H73" s="36">
        <v>0.0873015873015873</v>
      </c>
      <c r="I73" s="56">
        <v>0.1349206349206349</v>
      </c>
    </row>
    <row r="74" spans="1:9" ht="12.75">
      <c r="A74" s="52" t="s">
        <v>85</v>
      </c>
      <c r="B74" s="66" t="s">
        <v>86</v>
      </c>
      <c r="C74" s="107">
        <v>0.037</v>
      </c>
      <c r="D74" s="32">
        <v>0.0375</v>
      </c>
      <c r="E74" s="22">
        <v>0.0625</v>
      </c>
      <c r="F74" s="32">
        <v>0.06451612903225806</v>
      </c>
      <c r="G74" s="72">
        <v>0.0967741935483871</v>
      </c>
      <c r="H74" s="36">
        <v>0.17307692307692307</v>
      </c>
      <c r="I74" s="56">
        <v>0.17307692307692307</v>
      </c>
    </row>
    <row r="75" spans="1:9" ht="13.5" thickBot="1">
      <c r="A75" s="102" t="s">
        <v>146</v>
      </c>
      <c r="B75" s="67" t="s">
        <v>134</v>
      </c>
      <c r="C75" s="108">
        <v>0.042</v>
      </c>
      <c r="D75" s="40">
        <v>0</v>
      </c>
      <c r="E75" s="39">
        <v>0.06382978723404255</v>
      </c>
      <c r="F75" s="40">
        <v>0.0625</v>
      </c>
      <c r="G75" s="74">
        <v>0.03125</v>
      </c>
      <c r="H75" s="41">
        <v>0.03571428571428571</v>
      </c>
      <c r="I75" s="61">
        <v>0.10714285714285714</v>
      </c>
    </row>
    <row r="76" spans="1:9" ht="13.5" thickBot="1">
      <c r="A76" s="160" t="s">
        <v>241</v>
      </c>
      <c r="B76" s="158"/>
      <c r="C76" s="109">
        <v>0.05</v>
      </c>
      <c r="D76" s="30">
        <v>0.10206561360874848</v>
      </c>
      <c r="E76" s="34">
        <v>0.041312272174969626</v>
      </c>
      <c r="F76" s="30">
        <v>0.10570236439499305</v>
      </c>
      <c r="G76" s="73">
        <v>0.07493188010899182</v>
      </c>
      <c r="H76" s="43">
        <v>0.16071428571428573</v>
      </c>
      <c r="I76" s="75">
        <v>0.144</v>
      </c>
    </row>
    <row r="77" spans="1:9" ht="12.75">
      <c r="A77" s="103" t="s">
        <v>164</v>
      </c>
      <c r="B77" s="65" t="s">
        <v>169</v>
      </c>
      <c r="C77" s="107" t="s">
        <v>258</v>
      </c>
      <c r="D77" s="31">
        <v>0.26666666666666666</v>
      </c>
      <c r="E77" s="21">
        <v>0.26666666666666666</v>
      </c>
      <c r="F77" s="31">
        <v>0.25</v>
      </c>
      <c r="G77" s="71">
        <v>0.2916666666666667</v>
      </c>
      <c r="H77" s="36">
        <v>0.18181818181818182</v>
      </c>
      <c r="I77" s="58">
        <v>0.09090909090909091</v>
      </c>
    </row>
    <row r="78" spans="1:9" ht="12.75">
      <c r="A78" s="52" t="s">
        <v>77</v>
      </c>
      <c r="B78" s="66" t="s">
        <v>78</v>
      </c>
      <c r="C78" s="107">
        <v>0.082</v>
      </c>
      <c r="D78" s="32">
        <v>0.2087912087912088</v>
      </c>
      <c r="E78" s="22">
        <v>0.08791208791208792</v>
      </c>
      <c r="F78" s="32">
        <v>0.17307692307692307</v>
      </c>
      <c r="G78" s="72">
        <v>0.16346153846153846</v>
      </c>
      <c r="H78" s="36">
        <v>0.2602739726027397</v>
      </c>
      <c r="I78" s="56">
        <v>0.1506849315068493</v>
      </c>
    </row>
    <row r="79" spans="1:9" ht="12.75">
      <c r="A79" s="52" t="s">
        <v>14</v>
      </c>
      <c r="B79" s="66" t="s">
        <v>15</v>
      </c>
      <c r="C79" s="107">
        <v>0.111</v>
      </c>
      <c r="D79" s="32">
        <v>0.13043478260869565</v>
      </c>
      <c r="E79" s="22">
        <v>0</v>
      </c>
      <c r="F79" s="32">
        <v>0.1</v>
      </c>
      <c r="G79" s="72">
        <v>0.03333333333333333</v>
      </c>
      <c r="H79" s="36">
        <v>0.36363636363636365</v>
      </c>
      <c r="I79" s="56">
        <v>0.2727272727272727</v>
      </c>
    </row>
    <row r="80" spans="1:9" ht="12.75">
      <c r="A80" s="52" t="s">
        <v>58</v>
      </c>
      <c r="B80" s="66" t="s">
        <v>59</v>
      </c>
      <c r="C80" s="107">
        <v>0.083</v>
      </c>
      <c r="D80" s="32">
        <v>0.07692307692307693</v>
      </c>
      <c r="E80" s="22">
        <v>0.07692307692307693</v>
      </c>
      <c r="F80" s="32">
        <v>0.06666666666666667</v>
      </c>
      <c r="G80" s="72">
        <v>0</v>
      </c>
      <c r="H80" s="36">
        <v>0.047619047619047616</v>
      </c>
      <c r="I80" s="56">
        <v>0.14285714285714285</v>
      </c>
    </row>
    <row r="81" spans="1:9" ht="12.75">
      <c r="A81" s="54" t="s">
        <v>140</v>
      </c>
      <c r="B81" s="68" t="s">
        <v>141</v>
      </c>
      <c r="C81" s="107">
        <v>0.036</v>
      </c>
      <c r="D81" s="32">
        <v>0.07692307692307693</v>
      </c>
      <c r="E81" s="22">
        <v>0</v>
      </c>
      <c r="F81" s="32">
        <v>0.043478260869565216</v>
      </c>
      <c r="G81" s="72">
        <v>0.13043478260869565</v>
      </c>
      <c r="H81" s="36">
        <v>0.20833333333333334</v>
      </c>
      <c r="I81" s="56">
        <v>0.20833333333333334</v>
      </c>
    </row>
    <row r="82" spans="1:9" ht="12.75">
      <c r="A82" s="52" t="s">
        <v>72</v>
      </c>
      <c r="B82" s="66" t="s">
        <v>119</v>
      </c>
      <c r="C82" s="107" t="s">
        <v>258</v>
      </c>
      <c r="D82" s="32">
        <v>0.05263157894736842</v>
      </c>
      <c r="E82" s="22">
        <v>0</v>
      </c>
      <c r="F82" s="32" t="s">
        <v>258</v>
      </c>
      <c r="G82" s="72" t="s">
        <v>258</v>
      </c>
      <c r="H82" s="36" t="s">
        <v>258</v>
      </c>
      <c r="I82" s="56" t="s">
        <v>258</v>
      </c>
    </row>
    <row r="83" spans="1:9" ht="13.5" thickBot="1">
      <c r="A83" s="102" t="s">
        <v>132</v>
      </c>
      <c r="B83" s="67" t="s">
        <v>133</v>
      </c>
      <c r="C83" s="108">
        <v>0</v>
      </c>
      <c r="D83" s="40">
        <v>0</v>
      </c>
      <c r="E83" s="39">
        <v>0</v>
      </c>
      <c r="F83" s="40">
        <v>0.16666666666666666</v>
      </c>
      <c r="G83" s="74">
        <v>0.16666666666666666</v>
      </c>
      <c r="H83" s="46" t="s">
        <v>258</v>
      </c>
      <c r="I83" s="61" t="s">
        <v>258</v>
      </c>
    </row>
    <row r="84" spans="1:9" ht="13.5" thickBot="1">
      <c r="A84" s="160" t="s">
        <v>259</v>
      </c>
      <c r="B84" s="158"/>
      <c r="C84" s="109">
        <v>0.077</v>
      </c>
      <c r="D84" s="30">
        <v>0.15463917525773196</v>
      </c>
      <c r="E84" s="34">
        <v>0.06701030927835051</v>
      </c>
      <c r="F84" s="30">
        <v>0.14903846153846154</v>
      </c>
      <c r="G84" s="73">
        <v>0.14423076923076922</v>
      </c>
      <c r="H84" s="43">
        <v>0.2543352601156069</v>
      </c>
      <c r="I84" s="75">
        <v>0.179</v>
      </c>
    </row>
    <row r="85" spans="1:9" ht="12.75">
      <c r="A85" s="103" t="s">
        <v>260</v>
      </c>
      <c r="B85" s="65" t="s">
        <v>255</v>
      </c>
      <c r="C85" s="107">
        <v>0.048</v>
      </c>
      <c r="D85" s="31" t="s">
        <v>258</v>
      </c>
      <c r="E85" s="21" t="s">
        <v>258</v>
      </c>
      <c r="F85" s="31" t="s">
        <v>258</v>
      </c>
      <c r="G85" s="71" t="s">
        <v>258</v>
      </c>
      <c r="H85" s="36">
        <v>0.04</v>
      </c>
      <c r="I85" s="58">
        <v>0.04</v>
      </c>
    </row>
    <row r="86" spans="1:9" ht="12.75">
      <c r="A86" s="52" t="s">
        <v>261</v>
      </c>
      <c r="B86" s="66" t="s">
        <v>256</v>
      </c>
      <c r="C86" s="107" t="s">
        <v>258</v>
      </c>
      <c r="D86" s="32" t="s">
        <v>258</v>
      </c>
      <c r="E86" s="22" t="s">
        <v>258</v>
      </c>
      <c r="F86" s="32" t="s">
        <v>258</v>
      </c>
      <c r="G86" s="72" t="s">
        <v>258</v>
      </c>
      <c r="H86" s="36" t="s">
        <v>258</v>
      </c>
      <c r="I86" s="56" t="s">
        <v>258</v>
      </c>
    </row>
    <row r="87" spans="1:9" ht="12.75">
      <c r="A87" s="52" t="s">
        <v>106</v>
      </c>
      <c r="B87" s="66" t="s">
        <v>107</v>
      </c>
      <c r="C87" s="107">
        <v>0.158</v>
      </c>
      <c r="D87" s="32">
        <v>0.42857142857142855</v>
      </c>
      <c r="E87" s="22">
        <v>0.19047619047619047</v>
      </c>
      <c r="F87" s="32">
        <v>0.4117647058823529</v>
      </c>
      <c r="G87" s="72">
        <v>0.11764705882352941</v>
      </c>
      <c r="H87" s="36" t="s">
        <v>258</v>
      </c>
      <c r="I87" s="56" t="s">
        <v>258</v>
      </c>
    </row>
    <row r="88" spans="1:9" ht="12.75">
      <c r="A88" s="52" t="s">
        <v>89</v>
      </c>
      <c r="B88" s="66" t="s">
        <v>90</v>
      </c>
      <c r="C88" s="107">
        <v>0.073</v>
      </c>
      <c r="D88" s="32">
        <v>0.3918918918918919</v>
      </c>
      <c r="E88" s="22">
        <v>0.22972972972972974</v>
      </c>
      <c r="F88" s="32">
        <v>0.19117647058823528</v>
      </c>
      <c r="G88" s="72">
        <v>0.1323529411764706</v>
      </c>
      <c r="H88" s="36">
        <v>0.2328767123287671</v>
      </c>
      <c r="I88" s="56">
        <v>0.2602739726027397</v>
      </c>
    </row>
    <row r="89" spans="1:9" ht="12.75">
      <c r="A89" s="52" t="s">
        <v>186</v>
      </c>
      <c r="B89" s="66" t="s">
        <v>47</v>
      </c>
      <c r="C89" s="107">
        <v>0.13</v>
      </c>
      <c r="D89" s="32">
        <v>0.35555555555555557</v>
      </c>
      <c r="E89" s="22">
        <v>0.06666666666666667</v>
      </c>
      <c r="F89" s="32">
        <v>0.21428571428571427</v>
      </c>
      <c r="G89" s="72">
        <v>0.023809523809523808</v>
      </c>
      <c r="H89" s="36">
        <v>0.2553191489361702</v>
      </c>
      <c r="I89" s="56">
        <v>0.19148936170212766</v>
      </c>
    </row>
    <row r="90" spans="1:9" ht="12.75">
      <c r="A90" s="52" t="s">
        <v>208</v>
      </c>
      <c r="B90" s="66" t="s">
        <v>209</v>
      </c>
      <c r="C90" s="107">
        <v>0.042</v>
      </c>
      <c r="D90" s="32">
        <v>0.3225806451612903</v>
      </c>
      <c r="E90" s="22">
        <v>0.06451612903225806</v>
      </c>
      <c r="F90" s="32">
        <v>0.15625</v>
      </c>
      <c r="G90" s="72">
        <v>0.125</v>
      </c>
      <c r="H90" s="36">
        <v>0.3225806451612903</v>
      </c>
      <c r="I90" s="56">
        <v>0.25806451612903225</v>
      </c>
    </row>
    <row r="91" spans="1:9" ht="12.75">
      <c r="A91" s="54" t="s">
        <v>113</v>
      </c>
      <c r="B91" s="68" t="s">
        <v>114</v>
      </c>
      <c r="C91" s="107">
        <v>0.107</v>
      </c>
      <c r="D91" s="32">
        <v>0.30952380952380953</v>
      </c>
      <c r="E91" s="22">
        <v>0.10714285714285714</v>
      </c>
      <c r="F91" s="32">
        <v>0.20175438596491227</v>
      </c>
      <c r="G91" s="72">
        <v>0.13157894736842105</v>
      </c>
      <c r="H91" s="36">
        <v>0.35555555555555557</v>
      </c>
      <c r="I91" s="56">
        <v>0.2</v>
      </c>
    </row>
    <row r="92" spans="1:9" ht="12.75">
      <c r="A92" s="52" t="s">
        <v>124</v>
      </c>
      <c r="B92" s="66" t="s">
        <v>125</v>
      </c>
      <c r="C92" s="107">
        <v>0.04</v>
      </c>
      <c r="D92" s="32">
        <v>0.28</v>
      </c>
      <c r="E92" s="22">
        <v>0.04</v>
      </c>
      <c r="F92" s="32">
        <v>0.125</v>
      </c>
      <c r="G92" s="72">
        <v>0.09375</v>
      </c>
      <c r="H92" s="36">
        <v>0.22727272727272727</v>
      </c>
      <c r="I92" s="56">
        <v>0.18181818181818182</v>
      </c>
    </row>
    <row r="93" spans="1:9" ht="12.75">
      <c r="A93" s="52" t="s">
        <v>214</v>
      </c>
      <c r="B93" s="66" t="s">
        <v>215</v>
      </c>
      <c r="C93" s="107">
        <v>0</v>
      </c>
      <c r="D93" s="32">
        <v>0.24</v>
      </c>
      <c r="E93" s="22">
        <v>0.1</v>
      </c>
      <c r="F93" s="32">
        <v>0.14754098360655737</v>
      </c>
      <c r="G93" s="72">
        <v>0.04918032786885246</v>
      </c>
      <c r="H93" s="36">
        <v>0.18</v>
      </c>
      <c r="I93" s="56">
        <v>0.2</v>
      </c>
    </row>
    <row r="94" spans="1:9" ht="12.75">
      <c r="A94" s="52" t="s">
        <v>216</v>
      </c>
      <c r="B94" s="66" t="s">
        <v>217</v>
      </c>
      <c r="C94" s="107" t="s">
        <v>258</v>
      </c>
      <c r="D94" s="32">
        <v>0.2222222222222222</v>
      </c>
      <c r="E94" s="22">
        <v>0.05555555555555555</v>
      </c>
      <c r="F94" s="32">
        <v>0.5</v>
      </c>
      <c r="G94" s="72">
        <v>0</v>
      </c>
      <c r="H94" s="36">
        <v>0</v>
      </c>
      <c r="I94" s="56">
        <v>0</v>
      </c>
    </row>
    <row r="95" spans="1:9" ht="12.75">
      <c r="A95" s="52" t="s">
        <v>139</v>
      </c>
      <c r="B95" s="66" t="s">
        <v>153</v>
      </c>
      <c r="C95" s="107">
        <v>0.186</v>
      </c>
      <c r="D95" s="32">
        <v>0.2028985507246377</v>
      </c>
      <c r="E95" s="22">
        <v>0.057971014492753624</v>
      </c>
      <c r="F95" s="32">
        <v>0.23255813953488372</v>
      </c>
      <c r="G95" s="72">
        <v>0.12790697674418605</v>
      </c>
      <c r="H95" s="36">
        <v>0.3888888888888889</v>
      </c>
      <c r="I95" s="56">
        <v>0.20833333333333334</v>
      </c>
    </row>
    <row r="96" spans="1:9" ht="12.75">
      <c r="A96" s="52" t="s">
        <v>66</v>
      </c>
      <c r="B96" s="66" t="s">
        <v>67</v>
      </c>
      <c r="C96" s="107">
        <v>0.052</v>
      </c>
      <c r="D96" s="32">
        <v>0.1793478260869565</v>
      </c>
      <c r="E96" s="22">
        <v>0.03804347826086957</v>
      </c>
      <c r="F96" s="32">
        <v>0.13157894736842105</v>
      </c>
      <c r="G96" s="72">
        <v>0.05263157894736842</v>
      </c>
      <c r="H96" s="36">
        <v>0.22560975609756098</v>
      </c>
      <c r="I96" s="56">
        <v>0.1402439024390244</v>
      </c>
    </row>
    <row r="97" spans="1:9" ht="12.75">
      <c r="A97" s="52" t="s">
        <v>158</v>
      </c>
      <c r="B97" s="66" t="s">
        <v>159</v>
      </c>
      <c r="C97" s="107">
        <v>0</v>
      </c>
      <c r="D97" s="32">
        <v>0.16</v>
      </c>
      <c r="E97" s="22">
        <v>0.04</v>
      </c>
      <c r="F97" s="32">
        <v>0.13793103448275862</v>
      </c>
      <c r="G97" s="72">
        <v>0</v>
      </c>
      <c r="H97" s="36" t="s">
        <v>258</v>
      </c>
      <c r="I97" s="56" t="s">
        <v>258</v>
      </c>
    </row>
    <row r="98" spans="1:9" ht="12.75">
      <c r="A98" s="52" t="s">
        <v>151</v>
      </c>
      <c r="B98" s="66" t="s">
        <v>152</v>
      </c>
      <c r="C98" s="107">
        <v>0.25</v>
      </c>
      <c r="D98" s="32">
        <v>0.15</v>
      </c>
      <c r="E98" s="22">
        <v>0.05</v>
      </c>
      <c r="F98" s="32">
        <v>0.17857142857142858</v>
      </c>
      <c r="G98" s="72">
        <v>0.10714285714285714</v>
      </c>
      <c r="H98" s="36">
        <v>0.5</v>
      </c>
      <c r="I98" s="56">
        <v>0.4444444444444444</v>
      </c>
    </row>
    <row r="99" spans="1:9" ht="12.75">
      <c r="A99" s="52" t="s">
        <v>111</v>
      </c>
      <c r="B99" s="66" t="s">
        <v>112</v>
      </c>
      <c r="C99" s="107">
        <v>0.042</v>
      </c>
      <c r="D99" s="32">
        <v>0.14285714285714285</v>
      </c>
      <c r="E99" s="22">
        <v>0</v>
      </c>
      <c r="F99" s="32">
        <v>0.02857142857142857</v>
      </c>
      <c r="G99" s="72">
        <v>0.14285714285714285</v>
      </c>
      <c r="H99" s="36">
        <v>0.17857142857142858</v>
      </c>
      <c r="I99" s="56">
        <v>0</v>
      </c>
    </row>
    <row r="100" spans="1:9" ht="12.75">
      <c r="A100" s="52" t="s">
        <v>222</v>
      </c>
      <c r="B100" s="66" t="s">
        <v>87</v>
      </c>
      <c r="C100" s="107">
        <v>0.08</v>
      </c>
      <c r="D100" s="32">
        <v>0.14</v>
      </c>
      <c r="E100" s="22">
        <v>0.04</v>
      </c>
      <c r="F100" s="32">
        <v>0.1320754716981132</v>
      </c>
      <c r="G100" s="72">
        <v>0.07547169811320754</v>
      </c>
      <c r="H100" s="36">
        <v>0.2037037037037037</v>
      </c>
      <c r="I100" s="56">
        <v>0.12962962962962962</v>
      </c>
    </row>
    <row r="101" spans="1:9" ht="12.75">
      <c r="A101" s="52" t="s">
        <v>162</v>
      </c>
      <c r="B101" s="66" t="s">
        <v>163</v>
      </c>
      <c r="C101" s="107">
        <v>0.066</v>
      </c>
      <c r="D101" s="32">
        <v>0.13636363636363635</v>
      </c>
      <c r="E101" s="22">
        <v>0.06818181818181818</v>
      </c>
      <c r="F101" s="32">
        <v>0.2</v>
      </c>
      <c r="G101" s="72">
        <v>0</v>
      </c>
      <c r="H101" s="36">
        <v>0.23809523809523808</v>
      </c>
      <c r="I101" s="56">
        <v>0.19047619047619047</v>
      </c>
    </row>
    <row r="102" spans="1:9" ht="12.75">
      <c r="A102" s="52" t="s">
        <v>201</v>
      </c>
      <c r="B102" s="66" t="s">
        <v>202</v>
      </c>
      <c r="C102" s="107" t="s">
        <v>258</v>
      </c>
      <c r="D102" s="32">
        <v>0.1111111111111111</v>
      </c>
      <c r="E102" s="22">
        <v>0.022222222222222223</v>
      </c>
      <c r="F102" s="32">
        <v>0.04712041884816754</v>
      </c>
      <c r="G102" s="72">
        <v>0.020942408376963352</v>
      </c>
      <c r="H102" s="36">
        <v>0.047872340425531915</v>
      </c>
      <c r="I102" s="56">
        <v>0.05319148936170213</v>
      </c>
    </row>
    <row r="103" spans="1:9" ht="12.75">
      <c r="A103" s="52" t="s">
        <v>62</v>
      </c>
      <c r="B103" s="66" t="s">
        <v>63</v>
      </c>
      <c r="C103" s="107">
        <v>0.043</v>
      </c>
      <c r="D103" s="32">
        <v>0.10526315789473684</v>
      </c>
      <c r="E103" s="22">
        <v>0.08771929824561403</v>
      </c>
      <c r="F103" s="32">
        <v>0.05454545454545454</v>
      </c>
      <c r="G103" s="72">
        <v>0.07272727272727272</v>
      </c>
      <c r="H103" s="36">
        <v>0.2037037037037037</v>
      </c>
      <c r="I103" s="56">
        <v>0.05555555555555555</v>
      </c>
    </row>
    <row r="104" spans="1:9" ht="12.75">
      <c r="A104" s="52" t="s">
        <v>56</v>
      </c>
      <c r="B104" s="66" t="s">
        <v>57</v>
      </c>
      <c r="C104" s="107">
        <v>0.28</v>
      </c>
      <c r="D104" s="32">
        <v>0.1</v>
      </c>
      <c r="E104" s="22">
        <v>0.15</v>
      </c>
      <c r="F104" s="32">
        <v>0.09090909090909091</v>
      </c>
      <c r="G104" s="72">
        <v>0.09090909090909091</v>
      </c>
      <c r="H104" s="36">
        <v>0.1111111111111111</v>
      </c>
      <c r="I104" s="56">
        <v>0.1111111111111111</v>
      </c>
    </row>
    <row r="105" spans="1:9" ht="12.75">
      <c r="A105" s="52" t="s">
        <v>167</v>
      </c>
      <c r="B105" s="66" t="s">
        <v>168</v>
      </c>
      <c r="C105" s="107">
        <v>0.02</v>
      </c>
      <c r="D105" s="32">
        <v>0.0975609756097561</v>
      </c>
      <c r="E105" s="22">
        <v>0.04878048780487805</v>
      </c>
      <c r="F105" s="32">
        <v>0.10344827586206896</v>
      </c>
      <c r="G105" s="72">
        <v>0.08620689655172414</v>
      </c>
      <c r="H105" s="36">
        <v>0.2857142857142857</v>
      </c>
      <c r="I105" s="56">
        <v>0.21428571428571427</v>
      </c>
    </row>
    <row r="106" spans="1:9" ht="12.75">
      <c r="A106" s="52" t="s">
        <v>11</v>
      </c>
      <c r="B106" s="66" t="s">
        <v>10</v>
      </c>
      <c r="C106" s="107">
        <v>0.043</v>
      </c>
      <c r="D106" s="32">
        <v>0.0783289817232376</v>
      </c>
      <c r="E106" s="22">
        <v>0.04960835509138381</v>
      </c>
      <c r="F106" s="32">
        <v>0.07258064516129033</v>
      </c>
      <c r="G106" s="72">
        <v>0.07258064516129033</v>
      </c>
      <c r="H106" s="36">
        <v>0.10704960835509138</v>
      </c>
      <c r="I106" s="56">
        <v>0.11488250652741515</v>
      </c>
    </row>
    <row r="107" spans="1:9" ht="12.75">
      <c r="A107" s="52" t="s">
        <v>91</v>
      </c>
      <c r="B107" s="66" t="s">
        <v>92</v>
      </c>
      <c r="C107" s="107" t="s">
        <v>258</v>
      </c>
      <c r="D107" s="32">
        <v>0.07692307692307693</v>
      </c>
      <c r="E107" s="22">
        <v>0.07692307692307693</v>
      </c>
      <c r="F107" s="32">
        <v>0.17391304347826086</v>
      </c>
      <c r="G107" s="72">
        <v>0.17391304347826086</v>
      </c>
      <c r="H107" s="36">
        <v>0.29411764705882354</v>
      </c>
      <c r="I107" s="56">
        <v>0.35294117647058826</v>
      </c>
    </row>
    <row r="108" spans="1:9" ht="12.75">
      <c r="A108" s="52" t="s">
        <v>103</v>
      </c>
      <c r="B108" s="66" t="s">
        <v>254</v>
      </c>
      <c r="C108" s="107" t="s">
        <v>258</v>
      </c>
      <c r="D108" s="32">
        <v>0.07692307692307693</v>
      </c>
      <c r="E108" s="22">
        <v>0.038461538461538464</v>
      </c>
      <c r="F108" s="32">
        <v>0.03571428571428571</v>
      </c>
      <c r="G108" s="72">
        <v>0</v>
      </c>
      <c r="H108" s="36">
        <v>0.08</v>
      </c>
      <c r="I108" s="56">
        <v>0.12</v>
      </c>
    </row>
    <row r="109" spans="1:9" ht="12.75">
      <c r="A109" s="52" t="s">
        <v>60</v>
      </c>
      <c r="B109" s="66" t="s">
        <v>61</v>
      </c>
      <c r="C109" s="107">
        <v>0.026</v>
      </c>
      <c r="D109" s="32">
        <v>0.07462686567164178</v>
      </c>
      <c r="E109" s="22">
        <v>0.014925373134328358</v>
      </c>
      <c r="F109" s="32">
        <v>0.06</v>
      </c>
      <c r="G109" s="72">
        <v>0.1</v>
      </c>
      <c r="H109" s="36">
        <v>0.11475409836065574</v>
      </c>
      <c r="I109" s="56">
        <v>0.06557377049180328</v>
      </c>
    </row>
    <row r="110" spans="1:9" ht="12.75">
      <c r="A110" s="52" t="s">
        <v>210</v>
      </c>
      <c r="B110" s="66" t="s">
        <v>211</v>
      </c>
      <c r="C110" s="107" t="s">
        <v>258</v>
      </c>
      <c r="D110" s="32">
        <v>0.058823529411764705</v>
      </c>
      <c r="E110" s="22">
        <v>0</v>
      </c>
      <c r="F110" s="32">
        <v>0.037037037037037035</v>
      </c>
      <c r="G110" s="72">
        <v>0.07407407407407407</v>
      </c>
      <c r="H110" s="36">
        <v>0.058823529411764705</v>
      </c>
      <c r="I110" s="56">
        <v>0.11764705882352941</v>
      </c>
    </row>
    <row r="111" spans="1:9" ht="12.75">
      <c r="A111" s="52" t="s">
        <v>40</v>
      </c>
      <c r="B111" s="66" t="s">
        <v>41</v>
      </c>
      <c r="C111" s="107">
        <v>0.038</v>
      </c>
      <c r="D111" s="32">
        <v>0.05625</v>
      </c>
      <c r="E111" s="22">
        <v>0.01875</v>
      </c>
      <c r="F111" s="32" t="s">
        <v>258</v>
      </c>
      <c r="G111" s="72" t="s">
        <v>258</v>
      </c>
      <c r="H111" s="37" t="s">
        <v>258</v>
      </c>
      <c r="I111" s="69" t="s">
        <v>258</v>
      </c>
    </row>
    <row r="112" spans="1:9" ht="13.5" thickBot="1">
      <c r="A112" s="102" t="s">
        <v>22</v>
      </c>
      <c r="B112" s="67" t="s">
        <v>23</v>
      </c>
      <c r="C112" s="108">
        <v>0.095</v>
      </c>
      <c r="D112" s="40">
        <v>0</v>
      </c>
      <c r="E112" s="39">
        <v>0.05</v>
      </c>
      <c r="F112" s="40">
        <v>0.09090909090909091</v>
      </c>
      <c r="G112" s="74">
        <v>0.13636363636363635</v>
      </c>
      <c r="H112" s="41">
        <v>0.19047619047619047</v>
      </c>
      <c r="I112" s="61">
        <v>0.19047619047619047</v>
      </c>
    </row>
    <row r="113" spans="1:9" ht="13.5" thickBot="1">
      <c r="A113" s="159" t="s">
        <v>242</v>
      </c>
      <c r="B113" s="158"/>
      <c r="C113" s="109">
        <v>0.071</v>
      </c>
      <c r="D113" s="30">
        <v>0.15527950310559005</v>
      </c>
      <c r="E113" s="34">
        <v>0.06024844720496894</v>
      </c>
      <c r="F113" s="30">
        <v>0.11969339622641509</v>
      </c>
      <c r="G113" s="73">
        <v>0.07495538370017847</v>
      </c>
      <c r="H113" s="43">
        <v>0.18164435946462715</v>
      </c>
      <c r="I113" s="75">
        <v>0.141</v>
      </c>
    </row>
    <row r="114" spans="1:9" ht="12.75">
      <c r="A114" s="101" t="s">
        <v>170</v>
      </c>
      <c r="B114" s="62" t="s">
        <v>171</v>
      </c>
      <c r="C114" s="107">
        <v>0.05</v>
      </c>
      <c r="D114" s="31">
        <v>0.15384615384615385</v>
      </c>
      <c r="E114" s="21">
        <v>0.07692307692307693</v>
      </c>
      <c r="F114" s="31">
        <v>0.038461538461538464</v>
      </c>
      <c r="G114" s="71">
        <v>0.15384615384615385</v>
      </c>
      <c r="H114" s="36">
        <v>0.20833333333333334</v>
      </c>
      <c r="I114" s="58">
        <v>0.125</v>
      </c>
    </row>
    <row r="115" spans="1:9" ht="12.75">
      <c r="A115" s="50" t="s">
        <v>172</v>
      </c>
      <c r="B115" s="64" t="s">
        <v>173</v>
      </c>
      <c r="C115" s="107">
        <v>0.05</v>
      </c>
      <c r="D115" s="32">
        <v>0.06201550387596899</v>
      </c>
      <c r="E115" s="22">
        <v>0.06976744186046512</v>
      </c>
      <c r="F115" s="32">
        <v>0.050314465408805034</v>
      </c>
      <c r="G115" s="72">
        <v>0.050314465408805034</v>
      </c>
      <c r="H115" s="36">
        <v>0.04938271604938271</v>
      </c>
      <c r="I115" s="56">
        <v>0.11728395061728394</v>
      </c>
    </row>
    <row r="116" spans="1:9" ht="12.75">
      <c r="A116" s="50" t="s">
        <v>203</v>
      </c>
      <c r="B116" s="64" t="s">
        <v>7</v>
      </c>
      <c r="C116" s="107">
        <v>0.049</v>
      </c>
      <c r="D116" s="32">
        <v>0.03197674418604651</v>
      </c>
      <c r="E116" s="22">
        <v>0.030523255813953487</v>
      </c>
      <c r="F116" s="32">
        <v>0.026905829596412557</v>
      </c>
      <c r="G116" s="72">
        <v>0.03886397608370702</v>
      </c>
      <c r="H116" s="36">
        <v>0.03720238095238095</v>
      </c>
      <c r="I116" s="56">
        <v>0.07142857142857142</v>
      </c>
    </row>
    <row r="117" spans="1:9" ht="13.5" thickBot="1">
      <c r="A117" s="100" t="s">
        <v>237</v>
      </c>
      <c r="B117" s="70" t="s">
        <v>7</v>
      </c>
      <c r="C117" s="108">
        <v>0.031</v>
      </c>
      <c r="D117" s="40">
        <v>0.014056224899598393</v>
      </c>
      <c r="E117" s="39">
        <v>0.01606425702811245</v>
      </c>
      <c r="F117" s="40">
        <v>0.006060606060606061</v>
      </c>
      <c r="G117" s="74">
        <v>0.026262626262626262</v>
      </c>
      <c r="H117" s="41">
        <v>0.027184466019417475</v>
      </c>
      <c r="I117" s="61">
        <v>0.040776699029126215</v>
      </c>
    </row>
    <row r="118" spans="1:9" ht="13.5" thickBot="1">
      <c r="A118" s="159" t="s">
        <v>243</v>
      </c>
      <c r="B118" s="158"/>
      <c r="C118" s="109">
        <v>0.042</v>
      </c>
      <c r="D118" s="30">
        <v>0.030574198359433258</v>
      </c>
      <c r="E118" s="34">
        <v>0.030574198359433258</v>
      </c>
      <c r="F118" s="30">
        <v>0.02223869532987398</v>
      </c>
      <c r="G118" s="73">
        <v>0.03780578206078577</v>
      </c>
      <c r="H118" s="48">
        <v>0.037873270211216316</v>
      </c>
      <c r="I118" s="75">
        <v>0.066</v>
      </c>
    </row>
    <row r="119" spans="1:9" ht="13.5" thickBot="1">
      <c r="A119" s="159" t="s">
        <v>244</v>
      </c>
      <c r="B119" s="158"/>
      <c r="C119" s="109">
        <v>0.056</v>
      </c>
      <c r="D119" s="30">
        <v>0.10206653225806452</v>
      </c>
      <c r="E119" s="34">
        <v>0.04662298387096774</v>
      </c>
      <c r="F119" s="30">
        <v>0.08559919436052367</v>
      </c>
      <c r="G119" s="73">
        <v>0.06596173212487412</v>
      </c>
      <c r="H119" s="43">
        <v>0.1304677623261694</v>
      </c>
      <c r="I119" s="75">
        <v>0.117</v>
      </c>
    </row>
    <row r="120" spans="1:9" ht="12.75">
      <c r="A120" s="101" t="s">
        <v>28</v>
      </c>
      <c r="B120" s="62" t="s">
        <v>26</v>
      </c>
      <c r="C120" s="107">
        <v>0.02</v>
      </c>
      <c r="D120" s="31">
        <v>0.15151515151515152</v>
      </c>
      <c r="E120" s="21">
        <v>0.030303030303030304</v>
      </c>
      <c r="F120" s="31">
        <v>0.11764705882352941</v>
      </c>
      <c r="G120" s="71">
        <v>0.0784313725490196</v>
      </c>
      <c r="H120" s="36">
        <v>0.21052631578947367</v>
      </c>
      <c r="I120" s="58">
        <v>0.08771929824561403</v>
      </c>
    </row>
    <row r="121" spans="1:9" ht="12.75">
      <c r="A121" s="50" t="s">
        <v>143</v>
      </c>
      <c r="B121" s="62" t="s">
        <v>144</v>
      </c>
      <c r="C121" s="107">
        <v>0.188</v>
      </c>
      <c r="D121" s="31">
        <v>0.14285714285714285</v>
      </c>
      <c r="E121" s="21">
        <v>0.047619047619047616</v>
      </c>
      <c r="F121" s="31">
        <v>0.1111111111111111</v>
      </c>
      <c r="G121" s="71">
        <v>0.05555555555555555</v>
      </c>
      <c r="H121" s="36">
        <v>0.25</v>
      </c>
      <c r="I121" s="58">
        <v>0.125</v>
      </c>
    </row>
    <row r="122" spans="1:9" ht="12.75">
      <c r="A122" s="50" t="s">
        <v>75</v>
      </c>
      <c r="B122" s="64" t="s">
        <v>76</v>
      </c>
      <c r="C122" s="107">
        <v>0</v>
      </c>
      <c r="D122" s="32">
        <v>0.14285714285714285</v>
      </c>
      <c r="E122" s="22">
        <v>0</v>
      </c>
      <c r="F122" s="32">
        <v>0.08</v>
      </c>
      <c r="G122" s="72">
        <v>0</v>
      </c>
      <c r="H122" s="36">
        <v>0.16666666666666666</v>
      </c>
      <c r="I122" s="56">
        <v>0.05555555555555555</v>
      </c>
    </row>
    <row r="123" spans="1:9" ht="12.75">
      <c r="A123" s="50" t="s">
        <v>101</v>
      </c>
      <c r="B123" s="64" t="s">
        <v>102</v>
      </c>
      <c r="C123" s="107">
        <v>0</v>
      </c>
      <c r="D123" s="32">
        <v>0.1111111111111111</v>
      </c>
      <c r="E123" s="22">
        <v>0</v>
      </c>
      <c r="F123" s="32">
        <v>0</v>
      </c>
      <c r="G123" s="72">
        <v>0</v>
      </c>
      <c r="H123" s="36">
        <v>0.25</v>
      </c>
      <c r="I123" s="56">
        <v>0.125</v>
      </c>
    </row>
    <row r="124" spans="1:9" ht="12.75">
      <c r="A124" s="50" t="s">
        <v>73</v>
      </c>
      <c r="B124" s="64" t="s">
        <v>74</v>
      </c>
      <c r="C124" s="107">
        <v>0.048</v>
      </c>
      <c r="D124" s="32">
        <v>0.1</v>
      </c>
      <c r="E124" s="22">
        <v>0.05</v>
      </c>
      <c r="F124" s="32">
        <v>0.05555555555555555</v>
      </c>
      <c r="G124" s="72">
        <v>0.3333333333333333</v>
      </c>
      <c r="H124" s="36">
        <v>0.0625</v>
      </c>
      <c r="I124" s="56">
        <v>0.125</v>
      </c>
    </row>
    <row r="125" spans="1:9" ht="12.75">
      <c r="A125" s="50" t="s">
        <v>64</v>
      </c>
      <c r="B125" s="64" t="s">
        <v>65</v>
      </c>
      <c r="C125" s="107">
        <v>0</v>
      </c>
      <c r="D125" s="32">
        <v>0.08823529411764706</v>
      </c>
      <c r="E125" s="22">
        <v>0</v>
      </c>
      <c r="F125" s="32">
        <v>0.14285714285714285</v>
      </c>
      <c r="G125" s="72">
        <v>0</v>
      </c>
      <c r="H125" s="36">
        <v>0.10526315789473684</v>
      </c>
      <c r="I125" s="56">
        <v>0</v>
      </c>
    </row>
    <row r="126" spans="1:9" ht="12.75">
      <c r="A126" s="50" t="s">
        <v>80</v>
      </c>
      <c r="B126" s="64" t="s">
        <v>82</v>
      </c>
      <c r="C126" s="107">
        <v>0.059</v>
      </c>
      <c r="D126" s="32">
        <v>0.05555555555555555</v>
      </c>
      <c r="E126" s="22">
        <v>0.018518518518518517</v>
      </c>
      <c r="F126" s="32" t="s">
        <v>258</v>
      </c>
      <c r="G126" s="72" t="s">
        <v>258</v>
      </c>
      <c r="H126" s="36" t="s">
        <v>258</v>
      </c>
      <c r="I126" s="56" t="s">
        <v>258</v>
      </c>
    </row>
    <row r="127" spans="1:9" ht="12.75">
      <c r="A127" s="50" t="s">
        <v>174</v>
      </c>
      <c r="B127" s="64" t="s">
        <v>175</v>
      </c>
      <c r="C127" s="107">
        <v>0.053</v>
      </c>
      <c r="D127" s="32">
        <v>0.043478260869565216</v>
      </c>
      <c r="E127" s="22">
        <v>0.08695652173913043</v>
      </c>
      <c r="F127" s="32">
        <v>0.038461538461538464</v>
      </c>
      <c r="G127" s="72">
        <v>0</v>
      </c>
      <c r="H127" s="36">
        <v>0.2</v>
      </c>
      <c r="I127" s="56">
        <v>0.1</v>
      </c>
    </row>
    <row r="128" spans="1:9" ht="12.75">
      <c r="A128" s="50" t="s">
        <v>79</v>
      </c>
      <c r="B128" s="64" t="s">
        <v>81</v>
      </c>
      <c r="C128" s="107">
        <v>0.056</v>
      </c>
      <c r="D128" s="32">
        <v>0</v>
      </c>
      <c r="E128" s="22">
        <v>0.047619047619047616</v>
      </c>
      <c r="F128" s="32">
        <v>0</v>
      </c>
      <c r="G128" s="72">
        <v>0</v>
      </c>
      <c r="H128" s="36" t="s">
        <v>258</v>
      </c>
      <c r="I128" s="56" t="s">
        <v>258</v>
      </c>
    </row>
    <row r="129" spans="1:9" ht="12.75">
      <c r="A129" s="50" t="s">
        <v>16</v>
      </c>
      <c r="B129" s="64" t="s">
        <v>142</v>
      </c>
      <c r="C129" s="107">
        <v>0.018</v>
      </c>
      <c r="D129" s="32">
        <v>0</v>
      </c>
      <c r="E129" s="22">
        <v>0</v>
      </c>
      <c r="F129" s="32">
        <v>0.010526315789473684</v>
      </c>
      <c r="G129" s="72">
        <v>0.05263157894736842</v>
      </c>
      <c r="H129" s="36">
        <v>0.021739130434782608</v>
      </c>
      <c r="I129" s="56">
        <v>0.043478260869565216</v>
      </c>
    </row>
    <row r="130" spans="1:9" ht="12.75">
      <c r="A130" s="50" t="s">
        <v>12</v>
      </c>
      <c r="B130" s="64" t="s">
        <v>13</v>
      </c>
      <c r="C130" s="107">
        <v>0</v>
      </c>
      <c r="D130" s="32">
        <v>0</v>
      </c>
      <c r="E130" s="22">
        <v>0</v>
      </c>
      <c r="F130" s="32">
        <v>0.3888888888888889</v>
      </c>
      <c r="G130" s="72">
        <v>0.16666666666666666</v>
      </c>
      <c r="H130" s="36" t="s">
        <v>258</v>
      </c>
      <c r="I130" s="56" t="s">
        <v>258</v>
      </c>
    </row>
    <row r="131" spans="1:9" ht="13.5" thickBot="1">
      <c r="A131" s="100" t="s">
        <v>220</v>
      </c>
      <c r="B131" s="70" t="s">
        <v>221</v>
      </c>
      <c r="C131" s="108">
        <v>0.083</v>
      </c>
      <c r="D131" s="40">
        <v>0</v>
      </c>
      <c r="E131" s="39">
        <v>0</v>
      </c>
      <c r="F131" s="40">
        <v>0.2222222222222222</v>
      </c>
      <c r="G131" s="74">
        <v>0</v>
      </c>
      <c r="H131" s="41">
        <v>0.25</v>
      </c>
      <c r="I131" s="61">
        <v>0.08333333333333333</v>
      </c>
    </row>
    <row r="132" spans="1:9" ht="13.5" thickBot="1">
      <c r="A132" s="159" t="s">
        <v>245</v>
      </c>
      <c r="B132" s="158"/>
      <c r="C132" s="109">
        <v>0.035</v>
      </c>
      <c r="D132" s="30">
        <v>0.07575757575757576</v>
      </c>
      <c r="E132" s="34">
        <v>0.026515151515151516</v>
      </c>
      <c r="F132" s="30">
        <v>0.08823529411764706</v>
      </c>
      <c r="G132" s="73">
        <v>0.06209150326797386</v>
      </c>
      <c r="H132" s="43">
        <v>0.12790697674418605</v>
      </c>
      <c r="I132" s="75">
        <v>0.07</v>
      </c>
    </row>
    <row r="133" spans="1:9" ht="13.5" thickBot="1">
      <c r="A133" s="157" t="s">
        <v>271</v>
      </c>
      <c r="B133" s="158"/>
      <c r="C133" s="109">
        <v>0.06</v>
      </c>
      <c r="D133" s="30">
        <v>0.125</v>
      </c>
      <c r="E133" s="34">
        <v>0.046</v>
      </c>
      <c r="F133" s="30">
        <v>0.118</v>
      </c>
      <c r="G133" s="73">
        <v>0.067</v>
      </c>
      <c r="H133" s="43">
        <v>0.207</v>
      </c>
      <c r="I133" s="75">
        <v>0.151</v>
      </c>
    </row>
    <row r="134" spans="1:9" ht="13.5" thickBot="1">
      <c r="A134" s="157" t="s">
        <v>272</v>
      </c>
      <c r="B134" s="158"/>
      <c r="C134" s="110">
        <v>0.061</v>
      </c>
      <c r="D134" s="30">
        <v>0.057</v>
      </c>
      <c r="E134" s="34">
        <v>0.048</v>
      </c>
      <c r="F134" s="30">
        <v>0.052</v>
      </c>
      <c r="G134" s="73">
        <v>0.085</v>
      </c>
      <c r="H134" s="43">
        <v>0.093</v>
      </c>
      <c r="I134" s="75">
        <v>0.096</v>
      </c>
    </row>
  </sheetData>
  <mergeCells count="21">
    <mergeCell ref="A37:B37"/>
    <mergeCell ref="A16:B16"/>
    <mergeCell ref="A113:B113"/>
    <mergeCell ref="A84:B84"/>
    <mergeCell ref="A76:B76"/>
    <mergeCell ref="A56:B56"/>
    <mergeCell ref="A133:B133"/>
    <mergeCell ref="A134:B134"/>
    <mergeCell ref="A132:B132"/>
    <mergeCell ref="A118:B118"/>
    <mergeCell ref="A119:B119"/>
    <mergeCell ref="A1:I1"/>
    <mergeCell ref="C4:C5"/>
    <mergeCell ref="I4:I5"/>
    <mergeCell ref="H4:H5"/>
    <mergeCell ref="F4:F5"/>
    <mergeCell ref="G4:G5"/>
    <mergeCell ref="A4:A5"/>
    <mergeCell ref="B4:B5"/>
    <mergeCell ref="D4:D5"/>
    <mergeCell ref="E4:E5"/>
  </mergeCells>
  <printOptions horizontalCentered="1"/>
  <pageMargins left="0.5905511811023623" right="0.5905511811023623" top="0.1968503937007874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dolezelova</dc:creator>
  <cp:keywords/>
  <dc:description/>
  <cp:lastModifiedBy>pospichalova</cp:lastModifiedBy>
  <cp:lastPrinted>2010-09-08T13:44:37Z</cp:lastPrinted>
  <dcterms:created xsi:type="dcterms:W3CDTF">2009-05-26T08:00:41Z</dcterms:created>
  <dcterms:modified xsi:type="dcterms:W3CDTF">2010-09-08T13:44:39Z</dcterms:modified>
  <cp:category/>
  <cp:version/>
  <cp:contentType/>
  <cp:contentStatus/>
</cp:coreProperties>
</file>