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710" activeTab="0"/>
  </bookViews>
  <sheets>
    <sheet name="ZK-03-2010-65, př. 2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<sst xmlns="http://schemas.openxmlformats.org/spreadsheetml/2006/main" count="176" uniqueCount="94">
  <si>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Okres</t>
  </si>
  <si>
    <t>Investor - žadatel</t>
  </si>
  <si>
    <t>Akce (název stavby)</t>
  </si>
  <si>
    <t>Program</t>
  </si>
  <si>
    <t>Poznámka</t>
  </si>
  <si>
    <t>Havlíčkův Brod</t>
  </si>
  <si>
    <t>odklad</t>
  </si>
  <si>
    <t>A</t>
  </si>
  <si>
    <t>Jihlava</t>
  </si>
  <si>
    <t>Třebíč</t>
  </si>
  <si>
    <t>Obec Nové Syrovice</t>
  </si>
  <si>
    <t>Vodovod Krnčice</t>
  </si>
  <si>
    <t>Město Jaroměřice nad Rokytnou</t>
  </si>
  <si>
    <t>Vodovod Boňov, Ratibořice, Vacenovice</t>
  </si>
  <si>
    <t>Obec Výčapy</t>
  </si>
  <si>
    <t>Vodovod Štěpánovice</t>
  </si>
  <si>
    <t>Žďár nad Sázavou</t>
  </si>
  <si>
    <t>Svaz vodovodů Bohdalov</t>
  </si>
  <si>
    <t>Přivěděč Bohdalov - Pokojov (zkapacitnění)</t>
  </si>
  <si>
    <t>Vodovod Rozseč - přivaděč z Ondrušek</t>
  </si>
  <si>
    <t>Obec Bory</t>
  </si>
  <si>
    <t>Obec Bory - stoková síť 2. etapa</t>
  </si>
  <si>
    <t>Počet řeš. obyv.</t>
  </si>
  <si>
    <t>v/k</t>
  </si>
  <si>
    <t>č.</t>
  </si>
  <si>
    <t>vodovody</t>
  </si>
  <si>
    <t>kanalizace</t>
  </si>
  <si>
    <t>CELKEM</t>
  </si>
  <si>
    <t>IN [mil. Kč]</t>
  </si>
  <si>
    <t>1/3 IN</t>
  </si>
  <si>
    <t>kat. 2</t>
  </si>
  <si>
    <t>kat. 3</t>
  </si>
  <si>
    <t>celkem</t>
  </si>
  <si>
    <t>Svaz vodovodů a kanalizací Jihlavsko</t>
  </si>
  <si>
    <t>Kanalizační systém a ČOV aglomerace Dolní Cerekev a Kostelec u Jihlavy</t>
  </si>
  <si>
    <t>2</t>
  </si>
  <si>
    <t>3</t>
  </si>
  <si>
    <t>Poznámky:</t>
  </si>
  <si>
    <t>2) - odklad = akce, která je v pořadníku již z loňského roku, A = nově zařazená akce</t>
  </si>
  <si>
    <t>4) - termíny vyřízení stavebního povolení nebo výběrového řízení jsou nejdříve možné.</t>
  </si>
  <si>
    <t>3) - podle metodiky MZe k zařazení jednotlivých staveb do kategorií je nutné stavby rozdělit rovnoměrně podle finančních objemů do kategorií 1 - 3. U staveb zařazených do kategorie 1 tj. nejvyšší důležitosti je třeba uvést stav připravenoti.</t>
  </si>
  <si>
    <t>Obec Veselý Žďár</t>
  </si>
  <si>
    <t>Posílení vodního zdroje pro obec Veselý Zďár</t>
  </si>
  <si>
    <t>Město Telč</t>
  </si>
  <si>
    <t>Obec Dyjice</t>
  </si>
  <si>
    <t>Vodovod Dyjice</t>
  </si>
  <si>
    <t>Obec Babice</t>
  </si>
  <si>
    <t>Rozšíření vodovodu v obci Babice</t>
  </si>
  <si>
    <t>Obec Popůvky</t>
  </si>
  <si>
    <t>Obec Milešín</t>
  </si>
  <si>
    <t>Vodovod Milešín</t>
  </si>
  <si>
    <t>Obec Vílanec</t>
  </si>
  <si>
    <t>Kanalizace Vílanec</t>
  </si>
  <si>
    <t>Vodovody a kanalizace Havlíčkův Brod a.s.</t>
  </si>
  <si>
    <t>Dostavba kanalizace Chotěboř a stavební úpravy ČOV Chotěboř</t>
  </si>
  <si>
    <t>1</t>
  </si>
  <si>
    <t>12</t>
  </si>
  <si>
    <t>13</t>
  </si>
  <si>
    <t>14</t>
  </si>
  <si>
    <t>15</t>
  </si>
  <si>
    <t>ano</t>
  </si>
  <si>
    <t>ne</t>
  </si>
  <si>
    <t>Popůvky - prodloužení vod. od VŠ k osadě Sedlecký dvůr</t>
  </si>
  <si>
    <t>04/2010</t>
  </si>
  <si>
    <t>nedostatek vody v letním období, zahájení realizace 05/2010</t>
  </si>
  <si>
    <t>probíhá</t>
  </si>
  <si>
    <t>Telč - výstavba vodovodu v ul. Nerudova, nám. Bří Čapků, Třebíčská, Na Posvátné, Oldřichovo nám.</t>
  </si>
  <si>
    <t>v r. 2008 kat. 1, v r. 2009 kvůli chybě MZe nebyli na seznamu, letos v DVEA neuspěli kvůli nízkému počtu celkových EO, vhodná podpora z MZe</t>
  </si>
  <si>
    <t>v r. 2009 kat. 2, souvisí s vodovodním přivaděčem Ratibořicko podpořeným v r. 2009</t>
  </si>
  <si>
    <t>v r. 2009 kat. 2, žádají i v OPŽP</t>
  </si>
  <si>
    <t>v r. 2009 kat. 2</t>
  </si>
  <si>
    <t>v r. 2009 kat. 3, akceptovaná žádost v OPŽP</t>
  </si>
  <si>
    <t>v r. 2009 kat. 2, akceptovaná žádost v OPŽP</t>
  </si>
  <si>
    <t>v r. 2006 a 2007 kat. 2, v r. 2008 kat. 1, nedostatečná kvalita i kvantita vody, snížili IN z 10 na 6,8 mil. Kč</t>
  </si>
  <si>
    <t>nedostatečná kvalita a kvantita stávajících soukromých zdrojů</t>
  </si>
  <si>
    <t>vazba na rekonstrukci krajské komunikace v r. 2011</t>
  </si>
  <si>
    <t>akce zahájena (ukončení 12/2010), vazba na další akce z dotací (NUTS II, Dyje II - kanalizace) a rekonstrukci silnice I/23</t>
  </si>
  <si>
    <t>Svaz vodovodů a kanalizací Žďársko</t>
  </si>
  <si>
    <t>Připravenost</t>
  </si>
  <si>
    <t>IN na 1 řeš. obyv. [Kč]</t>
  </si>
  <si>
    <t>1) - IN = investiční náklady (u většiny akcí se jedná o IN před výběrovým řízením na dodavatele prací)</t>
  </si>
  <si>
    <t>Seznam akcí zařazených Ministerstvem zemědělství v roce 2010 do programu 129 180 "Výstavba a obnova infrastruktury vodovodů a kanalizací II"</t>
  </si>
  <si>
    <t>5) - podle pravidel MZe je závaznost nejvyšších priorit podmíněna spolufincováním kraje ve výši min. 10 % IN s tím, že přednostně budou řešeny akce s nejvyšším krajským spolufinancováním. Příslib o spolufinancování z rozpočtu kraje musí být při projednání doložen kladným stanoviskem schváleným v ZK.</t>
  </si>
  <si>
    <t>10 % IN z kraje Vysočina</t>
  </si>
  <si>
    <t>6) - podle MZe musí být v kategorii 1 cca 60 mil. Kč</t>
  </si>
  <si>
    <r>
      <t xml:space="preserve">IN [mil.Kč] </t>
    </r>
    <r>
      <rPr>
        <vertAlign val="superscript"/>
        <sz val="11"/>
        <rFont val="Arial CE"/>
        <family val="0"/>
      </rPr>
      <t>1)</t>
    </r>
  </si>
  <si>
    <r>
      <t xml:space="preserve">Zař. do seznamu </t>
    </r>
    <r>
      <rPr>
        <vertAlign val="superscript"/>
        <sz val="11"/>
        <rFont val="Arial CE"/>
        <family val="0"/>
      </rPr>
      <t>2</t>
    </r>
    <r>
      <rPr>
        <i/>
        <vertAlign val="superscript"/>
        <sz val="11"/>
        <rFont val="Arial CE"/>
        <family val="0"/>
      </rPr>
      <t>)</t>
    </r>
  </si>
  <si>
    <r>
      <t>Kategorie (1-3)</t>
    </r>
    <r>
      <rPr>
        <sz val="8"/>
        <rFont val="Arial CE"/>
        <family val="0"/>
      </rPr>
      <t xml:space="preserve"> </t>
    </r>
    <r>
      <rPr>
        <vertAlign val="superscript"/>
        <sz val="11"/>
        <rFont val="Arial CE"/>
        <family val="0"/>
      </rPr>
      <t>3)</t>
    </r>
  </si>
  <si>
    <r>
      <t>kat. 1</t>
    </r>
    <r>
      <rPr>
        <b/>
        <vertAlign val="superscript"/>
        <sz val="11"/>
        <rFont val="Arial"/>
        <family val="2"/>
      </rPr>
      <t xml:space="preserve"> </t>
    </r>
    <r>
      <rPr>
        <vertAlign val="superscript"/>
        <sz val="10"/>
        <rFont val="Arial"/>
        <family val="2"/>
      </rPr>
      <t>6)</t>
    </r>
  </si>
  <si>
    <r>
      <t xml:space="preserve">Stav. pov. </t>
    </r>
    <r>
      <rPr>
        <vertAlign val="superscript"/>
        <sz val="10"/>
        <rFont val="Arial CE"/>
        <family val="0"/>
      </rPr>
      <t>4)</t>
    </r>
  </si>
  <si>
    <r>
      <t>Výb. řízení</t>
    </r>
    <r>
      <rPr>
        <sz val="8"/>
        <rFont val="Arial CE"/>
        <family val="0"/>
      </rPr>
      <t xml:space="preserve"> </t>
    </r>
    <r>
      <rPr>
        <vertAlign val="superscript"/>
        <sz val="10"/>
        <rFont val="Arial CE"/>
        <family val="0"/>
      </rPr>
      <t>4)</t>
    </r>
  </si>
  <si>
    <r>
      <t>Krajské kofin.</t>
    </r>
    <r>
      <rPr>
        <vertAlign val="superscript"/>
        <sz val="10"/>
        <rFont val="Arial CE"/>
        <family val="0"/>
      </rPr>
      <t xml:space="preserve"> 5)</t>
    </r>
  </si>
  <si>
    <t>počet stran: 1</t>
  </si>
  <si>
    <t>ZK-03-2010-65,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</si>
</sst>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8"/>
      <name val="Arial"/>
      <family val="2"/>
    </font>
    <font>
      <vertAlign val="superscript"/>
      <sz val="11"/>
      <name val="Arial CE"/>
      <family val="0"/>
    </font>
    <font>
      <i/>
      <vertAlign val="superscript"/>
      <sz val="11"/>
      <name val="Arial CE"/>
      <family val="0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19" applyFont="1" applyBorder="1" applyAlignment="1">
      <alignment horizontal="left" vertical="center" wrapText="1"/>
      <protection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2" xfId="19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" xfId="0" applyNumberFormat="1" applyFont="1" applyFill="1" applyBorder="1" applyAlignment="1" applyProtection="1">
      <alignment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9" applyNumberFormat="1" applyFont="1" applyFill="1" applyBorder="1" applyAlignment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3" fontId="1" fillId="0" borderId="4" xfId="19" applyNumberFormat="1" applyFont="1" applyBorder="1" applyAlignment="1">
      <alignment horizontal="right" vertical="center" wrapText="1"/>
      <protection/>
    </xf>
    <xf numFmtId="3" fontId="1" fillId="0" borderId="5" xfId="19" applyNumberFormat="1" applyFont="1" applyBorder="1" applyAlignment="1">
      <alignment horizontal="right" vertical="center" wrapText="1"/>
      <protection/>
    </xf>
    <xf numFmtId="3" fontId="1" fillId="0" borderId="6" xfId="19" applyNumberFormat="1" applyFont="1" applyBorder="1" applyAlignment="1">
      <alignment horizontal="right" vertical="center" wrapText="1"/>
      <protection/>
    </xf>
    <xf numFmtId="0" fontId="0" fillId="0" borderId="2" xfId="0" applyFont="1" applyBorder="1" applyAlignment="1">
      <alignment horizontal="left" vertical="center" wrapText="1"/>
    </xf>
    <xf numFmtId="49" fontId="13" fillId="2" borderId="3" xfId="0" applyNumberFormat="1" applyFont="1" applyFill="1" applyBorder="1" applyAlignment="1" applyProtection="1">
      <alignment vertical="center" wrapText="1"/>
      <protection locked="0"/>
    </xf>
    <xf numFmtId="49" fontId="1" fillId="0" borderId="1" xfId="19" applyNumberFormat="1" applyFont="1" applyFill="1" applyBorder="1" applyAlignment="1">
      <alignment horizontal="left" vertical="center" wrapText="1"/>
      <protection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19" applyNumberFormat="1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left" vertical="center" wrapText="1"/>
      <protection/>
    </xf>
    <xf numFmtId="3" fontId="1" fillId="0" borderId="2" xfId="19" applyNumberFormat="1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left" vertical="center" wrapText="1"/>
    </xf>
    <xf numFmtId="49" fontId="1" fillId="0" borderId="3" xfId="19" applyNumberFormat="1" applyFont="1" applyFill="1" applyBorder="1" applyAlignment="1">
      <alignment horizontal="left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12" fillId="0" borderId="0" xfId="19" applyNumberFormat="1" applyFont="1" applyFill="1" applyBorder="1" applyAlignment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49" fontId="1" fillId="0" borderId="2" xfId="19" applyNumberFormat="1" applyFont="1" applyBorder="1" applyAlignment="1">
      <alignment horizontal="center" vertical="center" wrapText="1"/>
      <protection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19" applyNumberFormat="1" applyFont="1" applyBorder="1" applyAlignment="1">
      <alignment horizontal="center" vertical="center" wrapText="1"/>
      <protection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0" xfId="19" applyFont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right" vertical="center" wrapText="1"/>
      <protection/>
    </xf>
    <xf numFmtId="164" fontId="7" fillId="0" borderId="7" xfId="19" applyNumberFormat="1" applyFont="1" applyBorder="1" applyAlignment="1">
      <alignment horizontal="right" vertical="center" wrapText="1"/>
      <protection/>
    </xf>
    <xf numFmtId="0" fontId="1" fillId="0" borderId="0" xfId="19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19" applyFont="1" applyBorder="1" applyAlignment="1">
      <alignment horizontal="left" vertical="center" wrapText="1"/>
      <protection/>
    </xf>
    <xf numFmtId="16" fontId="0" fillId="0" borderId="0" xfId="19" applyNumberFormat="1" applyFont="1" applyBorder="1" applyAlignment="1">
      <alignment horizontal="right" vertical="center" wrapText="1"/>
      <protection/>
    </xf>
    <xf numFmtId="164" fontId="0" fillId="0" borderId="8" xfId="19" applyNumberFormat="1" applyFont="1" applyBorder="1" applyAlignment="1">
      <alignment horizontal="right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164" fontId="7" fillId="0" borderId="10" xfId="19" applyNumberFormat="1" applyFont="1" applyBorder="1" applyAlignment="1">
      <alignment horizontal="center" vertical="center" wrapText="1"/>
      <protection/>
    </xf>
    <xf numFmtId="164" fontId="7" fillId="0" borderId="11" xfId="19" applyNumberFormat="1" applyFont="1" applyBorder="1" applyAlignment="1">
      <alignment horizontal="right" vertical="center" wrapText="1"/>
      <protection/>
    </xf>
    <xf numFmtId="164" fontId="8" fillId="0" borderId="12" xfId="19" applyNumberFormat="1" applyFont="1" applyFill="1" applyBorder="1" applyAlignment="1">
      <alignment horizontal="right" vertical="center" wrapText="1"/>
      <protection/>
    </xf>
    <xf numFmtId="164" fontId="8" fillId="0" borderId="2" xfId="19" applyNumberFormat="1" applyFont="1" applyBorder="1" applyAlignment="1">
      <alignment horizontal="right" vertical="center" wrapText="1"/>
      <protection/>
    </xf>
    <xf numFmtId="164" fontId="7" fillId="0" borderId="13" xfId="19" applyNumberFormat="1" applyFont="1" applyBorder="1" applyAlignment="1">
      <alignment horizontal="right" vertical="center" wrapText="1"/>
      <protection/>
    </xf>
    <xf numFmtId="164" fontId="8" fillId="0" borderId="14" xfId="19" applyNumberFormat="1" applyFont="1" applyFill="1" applyBorder="1" applyAlignment="1">
      <alignment horizontal="right" vertical="center" wrapText="1"/>
      <protection/>
    </xf>
    <xf numFmtId="164" fontId="8" fillId="0" borderId="3" xfId="19" applyNumberFormat="1" applyFont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19" applyFont="1" applyBorder="1" applyAlignment="1">
      <alignment horizontal="center" vertical="center" wrapText="1"/>
      <protection/>
    </xf>
    <xf numFmtId="164" fontId="3" fillId="0" borderId="0" xfId="19" applyNumberFormat="1" applyFont="1" applyFill="1" applyBorder="1" applyAlignment="1">
      <alignment horizontal="right" vertical="center" wrapText="1"/>
      <protection/>
    </xf>
    <xf numFmtId="164" fontId="7" fillId="0" borderId="0" xfId="19" applyNumberFormat="1" applyFont="1" applyFill="1" applyBorder="1" applyAlignment="1">
      <alignment horizontal="right" vertical="center" wrapText="1"/>
      <protection/>
    </xf>
    <xf numFmtId="2" fontId="7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 wrapText="1"/>
    </xf>
    <xf numFmtId="9" fontId="7" fillId="0" borderId="0" xfId="19" applyNumberFormat="1" applyFont="1" applyBorder="1" applyAlignment="1">
      <alignment horizontal="center" vertical="center" wrapText="1"/>
      <protection/>
    </xf>
    <xf numFmtId="2" fontId="8" fillId="0" borderId="0" xfId="19" applyNumberFormat="1" applyFont="1" applyBorder="1" applyAlignment="1">
      <alignment horizontal="right" vertical="center" wrapText="1"/>
      <protection/>
    </xf>
    <xf numFmtId="0" fontId="7" fillId="0" borderId="15" xfId="19" applyFont="1" applyBorder="1" applyAlignment="1">
      <alignment horizontal="center" vertical="center" wrapText="1"/>
      <protection/>
    </xf>
    <xf numFmtId="164" fontId="8" fillId="0" borderId="4" xfId="19" applyNumberFormat="1" applyFont="1" applyBorder="1" applyAlignment="1">
      <alignment horizontal="right" vertical="center" wrapText="1"/>
      <protection/>
    </xf>
    <xf numFmtId="164" fontId="8" fillId="0" borderId="6" xfId="19" applyNumberFormat="1" applyFont="1" applyBorder="1" applyAlignment="1">
      <alignment horizontal="right" vertical="center" wrapText="1"/>
      <protection/>
    </xf>
    <xf numFmtId="164" fontId="8" fillId="0" borderId="15" xfId="19" applyNumberFormat="1" applyFont="1" applyFill="1" applyBorder="1" applyAlignment="1">
      <alignment horizontal="right" vertical="center" wrapText="1"/>
      <protection/>
    </xf>
    <xf numFmtId="164" fontId="7" fillId="0" borderId="16" xfId="19" applyNumberFormat="1" applyFont="1" applyFill="1" applyBorder="1" applyAlignment="1">
      <alignment horizontal="right" vertical="center" wrapText="1"/>
      <protection/>
    </xf>
    <xf numFmtId="164" fontId="8" fillId="0" borderId="17" xfId="19" applyNumberFormat="1" applyFont="1" applyFill="1" applyBorder="1" applyAlignment="1">
      <alignment horizontal="right" vertical="center" wrapText="1"/>
      <protection/>
    </xf>
    <xf numFmtId="2" fontId="7" fillId="0" borderId="18" xfId="19" applyNumberFormat="1" applyFont="1" applyFill="1" applyBorder="1" applyAlignment="1">
      <alignment horizontal="right" vertical="center" wrapText="1"/>
      <protection/>
    </xf>
    <xf numFmtId="2" fontId="7" fillId="0" borderId="9" xfId="19" applyNumberFormat="1" applyFont="1" applyFill="1" applyBorder="1" applyAlignment="1">
      <alignment horizontal="right" vertical="center" wrapText="1"/>
      <protection/>
    </xf>
    <xf numFmtId="2" fontId="7" fillId="0" borderId="15" xfId="19" applyNumberFormat="1" applyFont="1" applyFill="1" applyBorder="1" applyAlignment="1">
      <alignment horizontal="right" vertical="center" wrapText="1"/>
      <protection/>
    </xf>
    <xf numFmtId="164" fontId="7" fillId="0" borderId="8" xfId="19" applyNumberFormat="1" applyFont="1" applyBorder="1" applyAlignment="1">
      <alignment horizontal="right" vertical="center" wrapText="1"/>
      <protection/>
    </xf>
    <xf numFmtId="49" fontId="9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2" fillId="0" borderId="12" xfId="19" applyNumberFormat="1" applyFont="1" applyBorder="1" applyAlignment="1">
      <alignment horizontal="center" vertical="center" wrapText="1"/>
      <protection/>
    </xf>
    <xf numFmtId="49" fontId="2" fillId="0" borderId="14" xfId="19" applyNumberFormat="1" applyFont="1" applyBorder="1" applyAlignment="1">
      <alignment horizontal="center" vertical="center" wrapText="1"/>
      <protection/>
    </xf>
    <xf numFmtId="49" fontId="2" fillId="0" borderId="2" xfId="19" applyNumberFormat="1" applyFont="1" applyBorder="1" applyAlignment="1">
      <alignment horizontal="center" vertical="center" wrapText="1"/>
      <protection/>
    </xf>
    <xf numFmtId="49" fontId="2" fillId="0" borderId="3" xfId="19" applyNumberFormat="1" applyFont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4" fillId="0" borderId="2" xfId="19" applyNumberFormat="1" applyFont="1" applyBorder="1" applyAlignment="1">
      <alignment horizontal="center" vertical="center" wrapText="1"/>
      <protection/>
    </xf>
    <xf numFmtId="49" fontId="4" fillId="0" borderId="3" xfId="19" applyNumberFormat="1" applyFont="1" applyBorder="1" applyAlignment="1">
      <alignment horizontal="center" vertical="center" wrapText="1"/>
      <protection/>
    </xf>
    <xf numFmtId="49" fontId="4" fillId="0" borderId="4" xfId="19" applyNumberFormat="1" applyFont="1" applyBorder="1" applyAlignment="1">
      <alignment horizontal="center" vertical="center" wrapText="1"/>
      <protection/>
    </xf>
    <xf numFmtId="49" fontId="5" fillId="0" borderId="6" xfId="19" applyNumberFormat="1" applyFont="1" applyBorder="1" applyAlignment="1">
      <alignment horizontal="center" vertical="center" wrapText="1"/>
      <protection/>
    </xf>
    <xf numFmtId="49" fontId="1" fillId="0" borderId="12" xfId="19" applyNumberFormat="1" applyFont="1" applyFill="1" applyBorder="1" applyAlignment="1">
      <alignment horizontal="center" vertical="center" textRotation="90" wrapText="1"/>
      <protection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" fillId="0" borderId="12" xfId="19" applyNumberFormat="1" applyFont="1" applyBorder="1" applyAlignment="1">
      <alignment horizontal="center" vertical="center" textRotation="90" wrapText="1"/>
      <protection/>
    </xf>
    <xf numFmtId="49" fontId="1" fillId="0" borderId="19" xfId="19" applyNumberFormat="1" applyFont="1" applyBorder="1" applyAlignment="1">
      <alignment horizontal="center" vertical="center" textRotation="90" wrapText="1"/>
      <protection/>
    </xf>
    <xf numFmtId="49" fontId="1" fillId="0" borderId="14" xfId="19" applyNumberFormat="1" applyFont="1" applyBorder="1" applyAlignment="1">
      <alignment horizontal="center" vertical="center" textRotation="90" wrapText="1"/>
      <protection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8" xfId="19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 topLeftCell="E1">
      <selection activeCell="M2" sqref="M2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16.28125" style="0" customWidth="1"/>
    <col min="4" max="4" width="20.421875" style="0" customWidth="1"/>
    <col min="5" max="5" width="35.57421875" style="0" customWidth="1"/>
    <col min="6" max="12" width="9.28125" style="0" bestFit="1" customWidth="1"/>
    <col min="13" max="13" width="46.57421875" style="0" customWidth="1"/>
    <col min="14" max="14" width="9.57421875" style="0" bestFit="1" customWidth="1"/>
    <col min="15" max="15" width="10.00390625" style="0" customWidth="1"/>
    <col min="16" max="16" width="9.140625" style="6" customWidth="1"/>
  </cols>
  <sheetData>
    <row r="1" spans="1:15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 t="s">
        <v>93</v>
      </c>
    </row>
    <row r="2" spans="1:15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8" t="s">
        <v>92</v>
      </c>
    </row>
    <row r="3" spans="1:15" ht="25.5" customHeight="1">
      <c r="A3" s="106" t="s">
        <v>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s="8" customFormat="1" ht="13.5" customHeight="1" thickBot="1">
      <c r="A4" s="50">
        <v>1</v>
      </c>
      <c r="B4" s="50">
        <v>2</v>
      </c>
      <c r="C4" s="51" t="s">
        <v>36</v>
      </c>
      <c r="D4" s="52">
        <v>4</v>
      </c>
      <c r="E4" s="53">
        <v>5</v>
      </c>
      <c r="F4" s="53">
        <v>6</v>
      </c>
      <c r="G4" s="52">
        <v>7</v>
      </c>
      <c r="H4" s="52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2">
        <v>14</v>
      </c>
      <c r="O4" s="52">
        <v>15</v>
      </c>
      <c r="P4" s="9"/>
    </row>
    <row r="5" spans="1:15" ht="24.75" customHeight="1">
      <c r="A5" s="108" t="s">
        <v>23</v>
      </c>
      <c r="B5" s="110" t="s">
        <v>24</v>
      </c>
      <c r="C5" s="112" t="s">
        <v>0</v>
      </c>
      <c r="D5" s="112" t="s">
        <v>1</v>
      </c>
      <c r="E5" s="114" t="s">
        <v>2</v>
      </c>
      <c r="F5" s="116" t="s">
        <v>85</v>
      </c>
      <c r="G5" s="128" t="s">
        <v>3</v>
      </c>
      <c r="H5" s="114" t="s">
        <v>86</v>
      </c>
      <c r="I5" s="114" t="s">
        <v>87</v>
      </c>
      <c r="J5" s="114" t="s">
        <v>78</v>
      </c>
      <c r="K5" s="114"/>
      <c r="L5" s="114"/>
      <c r="M5" s="114" t="s">
        <v>4</v>
      </c>
      <c r="N5" s="118" t="s">
        <v>22</v>
      </c>
      <c r="O5" s="120" t="s">
        <v>79</v>
      </c>
    </row>
    <row r="6" spans="1:15" ht="24.75" customHeight="1" thickBot="1">
      <c r="A6" s="109"/>
      <c r="B6" s="111"/>
      <c r="C6" s="113"/>
      <c r="D6" s="113"/>
      <c r="E6" s="115"/>
      <c r="F6" s="117"/>
      <c r="G6" s="129"/>
      <c r="H6" s="115"/>
      <c r="I6" s="115"/>
      <c r="J6" s="47" t="s">
        <v>89</v>
      </c>
      <c r="K6" s="47" t="s">
        <v>90</v>
      </c>
      <c r="L6" s="47" t="s">
        <v>91</v>
      </c>
      <c r="M6" s="115"/>
      <c r="N6" s="119"/>
      <c r="O6" s="121"/>
    </row>
    <row r="7" spans="1:15" ht="24.75" customHeight="1">
      <c r="A7" s="125" t="s">
        <v>25</v>
      </c>
      <c r="B7" s="54">
        <v>1</v>
      </c>
      <c r="C7" s="35" t="s">
        <v>5</v>
      </c>
      <c r="D7" s="35" t="s">
        <v>41</v>
      </c>
      <c r="E7" s="10" t="s">
        <v>42</v>
      </c>
      <c r="F7" s="11">
        <v>1.138</v>
      </c>
      <c r="G7" s="12">
        <v>182</v>
      </c>
      <c r="H7" s="21" t="s">
        <v>7</v>
      </c>
      <c r="I7" s="55" t="s">
        <v>55</v>
      </c>
      <c r="J7" s="4" t="s">
        <v>63</v>
      </c>
      <c r="K7" s="4" t="s">
        <v>60</v>
      </c>
      <c r="L7" s="4" t="s">
        <v>60</v>
      </c>
      <c r="M7" s="41" t="s">
        <v>64</v>
      </c>
      <c r="N7" s="42">
        <v>530</v>
      </c>
      <c r="O7" s="32">
        <f>F7*1000000/N7</f>
        <v>2147.169811320755</v>
      </c>
    </row>
    <row r="8" spans="1:15" ht="37.5" customHeight="1">
      <c r="A8" s="126"/>
      <c r="B8" s="56">
        <v>2</v>
      </c>
      <c r="C8" s="13" t="s">
        <v>8</v>
      </c>
      <c r="D8" s="13" t="s">
        <v>43</v>
      </c>
      <c r="E8" s="14" t="s">
        <v>66</v>
      </c>
      <c r="F8" s="15">
        <v>8.382</v>
      </c>
      <c r="G8" s="16">
        <v>182</v>
      </c>
      <c r="H8" s="1" t="s">
        <v>7</v>
      </c>
      <c r="I8" s="57" t="s">
        <v>55</v>
      </c>
      <c r="J8" s="3" t="s">
        <v>60</v>
      </c>
      <c r="K8" s="3" t="s">
        <v>60</v>
      </c>
      <c r="L8" s="3" t="s">
        <v>60</v>
      </c>
      <c r="M8" s="37" t="s">
        <v>76</v>
      </c>
      <c r="N8" s="38">
        <v>300</v>
      </c>
      <c r="O8" s="33">
        <f aca="true" t="shared" si="0" ref="O8:O21">F8*1000000/N8</f>
        <v>27940</v>
      </c>
    </row>
    <row r="9" spans="1:15" ht="24.75" customHeight="1">
      <c r="A9" s="126"/>
      <c r="B9" s="56">
        <v>3</v>
      </c>
      <c r="C9" s="13" t="s">
        <v>8</v>
      </c>
      <c r="D9" s="13" t="s">
        <v>44</v>
      </c>
      <c r="E9" s="14" t="s">
        <v>45</v>
      </c>
      <c r="F9" s="15">
        <v>4.462</v>
      </c>
      <c r="G9" s="16">
        <v>182</v>
      </c>
      <c r="H9" s="1" t="s">
        <v>7</v>
      </c>
      <c r="I9" s="57" t="s">
        <v>55</v>
      </c>
      <c r="J9" s="3" t="s">
        <v>60</v>
      </c>
      <c r="K9" s="58" t="s">
        <v>65</v>
      </c>
      <c r="L9" s="3" t="s">
        <v>60</v>
      </c>
      <c r="M9" s="39" t="s">
        <v>74</v>
      </c>
      <c r="N9" s="59">
        <v>70</v>
      </c>
      <c r="O9" s="33">
        <f t="shared" si="0"/>
        <v>63742.857142857145</v>
      </c>
    </row>
    <row r="10" spans="1:15" ht="24.75" customHeight="1">
      <c r="A10" s="126"/>
      <c r="B10" s="56">
        <v>4</v>
      </c>
      <c r="C10" s="13" t="s">
        <v>9</v>
      </c>
      <c r="D10" s="14" t="s">
        <v>12</v>
      </c>
      <c r="E10" s="14" t="s">
        <v>13</v>
      </c>
      <c r="F10" s="17">
        <v>8.851</v>
      </c>
      <c r="G10" s="16">
        <v>182</v>
      </c>
      <c r="H10" s="1" t="s">
        <v>6</v>
      </c>
      <c r="I10" s="57" t="s">
        <v>55</v>
      </c>
      <c r="J10" s="3" t="s">
        <v>60</v>
      </c>
      <c r="K10" s="3" t="s">
        <v>61</v>
      </c>
      <c r="L10" s="3" t="s">
        <v>60</v>
      </c>
      <c r="M10" s="37" t="s">
        <v>68</v>
      </c>
      <c r="N10" s="38">
        <v>400</v>
      </c>
      <c r="O10" s="33">
        <f t="shared" si="0"/>
        <v>22127.5</v>
      </c>
    </row>
    <row r="11" spans="1:15" ht="24.75" customHeight="1">
      <c r="A11" s="126"/>
      <c r="B11" s="56">
        <v>5</v>
      </c>
      <c r="C11" s="13" t="s">
        <v>9</v>
      </c>
      <c r="D11" s="13" t="s">
        <v>46</v>
      </c>
      <c r="E11" s="14" t="s">
        <v>47</v>
      </c>
      <c r="F11" s="15">
        <v>0.41</v>
      </c>
      <c r="G11" s="16">
        <v>182</v>
      </c>
      <c r="H11" s="1" t="s">
        <v>7</v>
      </c>
      <c r="I11" s="57" t="s">
        <v>55</v>
      </c>
      <c r="J11" s="3" t="s">
        <v>60</v>
      </c>
      <c r="K11" s="3" t="s">
        <v>61</v>
      </c>
      <c r="L11" s="3" t="s">
        <v>60</v>
      </c>
      <c r="M11" s="37"/>
      <c r="N11" s="38">
        <v>25</v>
      </c>
      <c r="O11" s="33">
        <f t="shared" si="0"/>
        <v>16400</v>
      </c>
    </row>
    <row r="12" spans="1:15" ht="24.75" customHeight="1">
      <c r="A12" s="126"/>
      <c r="B12" s="56">
        <v>6</v>
      </c>
      <c r="C12" s="13" t="s">
        <v>9</v>
      </c>
      <c r="D12" s="14" t="s">
        <v>10</v>
      </c>
      <c r="E12" s="14" t="s">
        <v>11</v>
      </c>
      <c r="F12" s="15">
        <v>7.747</v>
      </c>
      <c r="G12" s="16">
        <v>182</v>
      </c>
      <c r="H12" s="1" t="s">
        <v>6</v>
      </c>
      <c r="I12" s="57" t="s">
        <v>55</v>
      </c>
      <c r="J12" s="3" t="s">
        <v>60</v>
      </c>
      <c r="K12" s="58" t="s">
        <v>61</v>
      </c>
      <c r="L12" s="3" t="s">
        <v>60</v>
      </c>
      <c r="M12" s="39" t="s">
        <v>69</v>
      </c>
      <c r="N12" s="59">
        <v>134</v>
      </c>
      <c r="O12" s="33">
        <f t="shared" si="0"/>
        <v>57813.432835820895</v>
      </c>
    </row>
    <row r="13" spans="1:15" ht="24.75" customHeight="1">
      <c r="A13" s="126"/>
      <c r="B13" s="56">
        <v>7</v>
      </c>
      <c r="C13" s="13" t="s">
        <v>9</v>
      </c>
      <c r="D13" s="13" t="s">
        <v>48</v>
      </c>
      <c r="E13" s="14" t="s">
        <v>62</v>
      </c>
      <c r="F13" s="15">
        <v>0.76</v>
      </c>
      <c r="G13" s="16">
        <v>182</v>
      </c>
      <c r="H13" s="1" t="s">
        <v>7</v>
      </c>
      <c r="I13" s="57" t="s">
        <v>55</v>
      </c>
      <c r="J13" s="3" t="s">
        <v>65</v>
      </c>
      <c r="K13" s="58" t="s">
        <v>61</v>
      </c>
      <c r="L13" s="3" t="s">
        <v>60</v>
      </c>
      <c r="M13" s="39"/>
      <c r="N13" s="59">
        <v>22</v>
      </c>
      <c r="O13" s="33">
        <f t="shared" si="0"/>
        <v>34545.454545454544</v>
      </c>
    </row>
    <row r="14" spans="1:15" ht="24.75" customHeight="1">
      <c r="A14" s="126"/>
      <c r="B14" s="56">
        <v>8</v>
      </c>
      <c r="C14" s="13" t="s">
        <v>9</v>
      </c>
      <c r="D14" s="14" t="s">
        <v>14</v>
      </c>
      <c r="E14" s="14" t="s">
        <v>15</v>
      </c>
      <c r="F14" s="17">
        <v>1.818</v>
      </c>
      <c r="G14" s="16">
        <v>182</v>
      </c>
      <c r="H14" s="1" t="s">
        <v>6</v>
      </c>
      <c r="I14" s="57" t="s">
        <v>55</v>
      </c>
      <c r="J14" s="3" t="s">
        <v>60</v>
      </c>
      <c r="K14" s="3" t="s">
        <v>61</v>
      </c>
      <c r="L14" s="3" t="s">
        <v>60</v>
      </c>
      <c r="M14" s="37" t="s">
        <v>68</v>
      </c>
      <c r="N14" s="59">
        <v>90</v>
      </c>
      <c r="O14" s="33">
        <f t="shared" si="0"/>
        <v>20200</v>
      </c>
    </row>
    <row r="15" spans="1:15" ht="24.75" customHeight="1">
      <c r="A15" s="126"/>
      <c r="B15" s="56">
        <v>9</v>
      </c>
      <c r="C15" s="13" t="s">
        <v>16</v>
      </c>
      <c r="D15" s="13" t="s">
        <v>49</v>
      </c>
      <c r="E15" s="14" t="s">
        <v>50</v>
      </c>
      <c r="F15" s="17">
        <v>6.8</v>
      </c>
      <c r="G15" s="16">
        <v>182</v>
      </c>
      <c r="H15" s="1" t="s">
        <v>7</v>
      </c>
      <c r="I15" s="57" t="s">
        <v>55</v>
      </c>
      <c r="J15" s="3" t="s">
        <v>60</v>
      </c>
      <c r="K15" s="3" t="s">
        <v>65</v>
      </c>
      <c r="L15" s="3" t="s">
        <v>60</v>
      </c>
      <c r="M15" s="37" t="s">
        <v>73</v>
      </c>
      <c r="N15" s="38">
        <v>90</v>
      </c>
      <c r="O15" s="33">
        <f t="shared" si="0"/>
        <v>75555.55555555556</v>
      </c>
    </row>
    <row r="16" spans="1:15" ht="24.75" customHeight="1">
      <c r="A16" s="126"/>
      <c r="B16" s="56">
        <v>10</v>
      </c>
      <c r="C16" s="13" t="s">
        <v>16</v>
      </c>
      <c r="D16" s="14" t="s">
        <v>77</v>
      </c>
      <c r="E16" s="14" t="s">
        <v>19</v>
      </c>
      <c r="F16" s="15">
        <v>6.057</v>
      </c>
      <c r="G16" s="16">
        <v>182</v>
      </c>
      <c r="H16" s="1" t="s">
        <v>6</v>
      </c>
      <c r="I16" s="57" t="s">
        <v>55</v>
      </c>
      <c r="J16" s="60" t="s">
        <v>60</v>
      </c>
      <c r="K16" s="60" t="s">
        <v>61</v>
      </c>
      <c r="L16" s="3" t="s">
        <v>60</v>
      </c>
      <c r="M16" s="39" t="s">
        <v>70</v>
      </c>
      <c r="N16" s="59">
        <v>114</v>
      </c>
      <c r="O16" s="33">
        <f t="shared" si="0"/>
        <v>53131.57894736842</v>
      </c>
    </row>
    <row r="17" spans="1:15" ht="24.75" customHeight="1" thickBot="1">
      <c r="A17" s="127"/>
      <c r="B17" s="61">
        <v>11</v>
      </c>
      <c r="C17" s="43" t="s">
        <v>16</v>
      </c>
      <c r="D17" s="28" t="s">
        <v>17</v>
      </c>
      <c r="E17" s="28" t="s">
        <v>18</v>
      </c>
      <c r="F17" s="29">
        <v>7.13</v>
      </c>
      <c r="G17" s="30">
        <v>182</v>
      </c>
      <c r="H17" s="5" t="s">
        <v>6</v>
      </c>
      <c r="I17" s="62" t="s">
        <v>55</v>
      </c>
      <c r="J17" s="63" t="s">
        <v>60</v>
      </c>
      <c r="K17" s="63" t="s">
        <v>61</v>
      </c>
      <c r="L17" s="26" t="s">
        <v>60</v>
      </c>
      <c r="M17" s="44" t="s">
        <v>70</v>
      </c>
      <c r="N17" s="64">
        <v>500</v>
      </c>
      <c r="O17" s="34">
        <f t="shared" si="0"/>
        <v>14260</v>
      </c>
    </row>
    <row r="18" spans="1:15" ht="37.5" customHeight="1">
      <c r="A18" s="122" t="s">
        <v>26</v>
      </c>
      <c r="B18" s="4" t="s">
        <v>56</v>
      </c>
      <c r="C18" s="18" t="s">
        <v>8</v>
      </c>
      <c r="D18" s="18" t="s">
        <v>51</v>
      </c>
      <c r="E18" s="18" t="s">
        <v>52</v>
      </c>
      <c r="F18" s="19">
        <v>7.837</v>
      </c>
      <c r="G18" s="20">
        <v>183</v>
      </c>
      <c r="H18" s="21" t="s">
        <v>6</v>
      </c>
      <c r="I18" s="7" t="s">
        <v>55</v>
      </c>
      <c r="J18" s="4" t="s">
        <v>60</v>
      </c>
      <c r="K18" s="4" t="s">
        <v>60</v>
      </c>
      <c r="L18" s="4" t="s">
        <v>60</v>
      </c>
      <c r="M18" s="41" t="s">
        <v>67</v>
      </c>
      <c r="N18" s="45">
        <v>280</v>
      </c>
      <c r="O18" s="32">
        <f t="shared" si="0"/>
        <v>27989.285714285714</v>
      </c>
    </row>
    <row r="19" spans="1:15" ht="24.75" customHeight="1">
      <c r="A19" s="123"/>
      <c r="B19" s="3" t="s">
        <v>57</v>
      </c>
      <c r="C19" s="22" t="s">
        <v>8</v>
      </c>
      <c r="D19" s="22" t="s">
        <v>33</v>
      </c>
      <c r="E19" s="22" t="s">
        <v>34</v>
      </c>
      <c r="F19" s="23">
        <v>109.09</v>
      </c>
      <c r="G19" s="27">
        <v>183</v>
      </c>
      <c r="H19" s="1" t="s">
        <v>6</v>
      </c>
      <c r="I19" s="65" t="s">
        <v>36</v>
      </c>
      <c r="J19" s="3" t="s">
        <v>60</v>
      </c>
      <c r="K19" s="3" t="s">
        <v>61</v>
      </c>
      <c r="L19" s="3" t="s">
        <v>61</v>
      </c>
      <c r="M19" s="14" t="s">
        <v>71</v>
      </c>
      <c r="N19" s="40">
        <v>2000</v>
      </c>
      <c r="O19" s="33">
        <f t="shared" si="0"/>
        <v>54545</v>
      </c>
    </row>
    <row r="20" spans="1:15" ht="24.75" customHeight="1">
      <c r="A20" s="123"/>
      <c r="B20" s="3" t="s">
        <v>58</v>
      </c>
      <c r="C20" s="22" t="s">
        <v>16</v>
      </c>
      <c r="D20" s="22" t="s">
        <v>20</v>
      </c>
      <c r="E20" s="22" t="s">
        <v>21</v>
      </c>
      <c r="F20" s="23">
        <v>30</v>
      </c>
      <c r="G20" s="27">
        <v>183</v>
      </c>
      <c r="H20" s="1" t="s">
        <v>6</v>
      </c>
      <c r="I20" s="65" t="s">
        <v>35</v>
      </c>
      <c r="J20" s="1" t="s">
        <v>60</v>
      </c>
      <c r="K20" s="1" t="s">
        <v>61</v>
      </c>
      <c r="L20" s="1" t="s">
        <v>61</v>
      </c>
      <c r="M20" s="14" t="s">
        <v>72</v>
      </c>
      <c r="N20" s="59">
        <v>800</v>
      </c>
      <c r="O20" s="33">
        <f t="shared" si="0"/>
        <v>37500</v>
      </c>
    </row>
    <row r="21" spans="1:15" ht="24.75" customHeight="1" thickBot="1">
      <c r="A21" s="124"/>
      <c r="B21" s="26" t="s">
        <v>59</v>
      </c>
      <c r="C21" s="46" t="s">
        <v>5</v>
      </c>
      <c r="D21" s="36" t="s">
        <v>53</v>
      </c>
      <c r="E21" s="24" t="s">
        <v>54</v>
      </c>
      <c r="F21" s="25">
        <v>7.423</v>
      </c>
      <c r="G21" s="31">
        <v>183</v>
      </c>
      <c r="H21" s="5" t="s">
        <v>7</v>
      </c>
      <c r="I21" s="66" t="s">
        <v>35</v>
      </c>
      <c r="J21" s="5" t="s">
        <v>60</v>
      </c>
      <c r="K21" s="5" t="s">
        <v>61</v>
      </c>
      <c r="L21" s="26" t="s">
        <v>60</v>
      </c>
      <c r="M21" s="28" t="s">
        <v>75</v>
      </c>
      <c r="N21" s="64">
        <v>234</v>
      </c>
      <c r="O21" s="34">
        <f t="shared" si="0"/>
        <v>31722.222222222223</v>
      </c>
    </row>
    <row r="22" spans="1:15" ht="15.75" customHeight="1" thickBot="1">
      <c r="A22" s="67"/>
      <c r="B22" s="2"/>
      <c r="C22" s="2"/>
      <c r="D22" s="2"/>
      <c r="E22" s="68" t="s">
        <v>27</v>
      </c>
      <c r="F22" s="69">
        <f>SUM(F7:F21)</f>
        <v>207.905</v>
      </c>
      <c r="G22" s="131" t="s">
        <v>28</v>
      </c>
      <c r="H22" s="132"/>
      <c r="I22" s="133"/>
      <c r="J22" s="93"/>
      <c r="K22" s="70"/>
      <c r="L22" s="71"/>
      <c r="M22" s="72"/>
      <c r="N22" s="73"/>
      <c r="O22" s="72"/>
    </row>
    <row r="23" spans="1:16" ht="15" customHeight="1" thickBot="1">
      <c r="A23" s="74"/>
      <c r="B23" s="2"/>
      <c r="C23" s="2"/>
      <c r="D23" s="2"/>
      <c r="E23" s="75" t="s">
        <v>29</v>
      </c>
      <c r="F23" s="76">
        <f>F22/3</f>
        <v>69.30166666666666</v>
      </c>
      <c r="G23" s="77" t="s">
        <v>88</v>
      </c>
      <c r="H23" s="78" t="s">
        <v>30</v>
      </c>
      <c r="I23" s="96" t="s">
        <v>31</v>
      </c>
      <c r="J23" s="94"/>
      <c r="K23" s="49"/>
      <c r="L23" s="49"/>
      <c r="M23" s="72"/>
      <c r="N23" s="73"/>
      <c r="O23" s="72"/>
      <c r="P23"/>
    </row>
    <row r="24" spans="1:16" ht="15">
      <c r="A24" s="74"/>
      <c r="B24" s="49"/>
      <c r="C24" s="49"/>
      <c r="D24" s="49"/>
      <c r="E24" s="68" t="s">
        <v>25</v>
      </c>
      <c r="F24" s="79">
        <f>SUM(F7:F17)</f>
        <v>53.555</v>
      </c>
      <c r="G24" s="80">
        <f>SUM(F7:F17)</f>
        <v>53.555</v>
      </c>
      <c r="H24" s="81">
        <v>0</v>
      </c>
      <c r="I24" s="97">
        <v>0</v>
      </c>
      <c r="J24" s="95"/>
      <c r="K24" s="49"/>
      <c r="L24" s="49"/>
      <c r="M24" s="72"/>
      <c r="N24" s="73"/>
      <c r="O24" s="72"/>
      <c r="P24"/>
    </row>
    <row r="25" spans="1:16" ht="15.75" thickBot="1">
      <c r="A25" s="49"/>
      <c r="B25" s="49"/>
      <c r="C25" s="49"/>
      <c r="D25" s="49"/>
      <c r="E25" s="68" t="s">
        <v>26</v>
      </c>
      <c r="F25" s="82">
        <f>SUM(F18:F21)</f>
        <v>154.35000000000002</v>
      </c>
      <c r="G25" s="83">
        <f>SUM(F18)</f>
        <v>7.837</v>
      </c>
      <c r="H25" s="84">
        <f>SUM(F20:F21)</f>
        <v>37.423</v>
      </c>
      <c r="I25" s="98">
        <f>SUM(F19)</f>
        <v>109.09</v>
      </c>
      <c r="J25" s="95"/>
      <c r="K25" s="49"/>
      <c r="L25" s="85"/>
      <c r="M25" s="86"/>
      <c r="N25" s="87"/>
      <c r="O25" s="88"/>
      <c r="P25"/>
    </row>
    <row r="26" spans="1:15" ht="15.75" customHeight="1" thickBot="1">
      <c r="A26" s="49"/>
      <c r="B26" s="49"/>
      <c r="C26" s="49"/>
      <c r="D26" s="49"/>
      <c r="E26" s="68" t="s">
        <v>32</v>
      </c>
      <c r="F26" s="105">
        <f>SUM(G26:I26)</f>
        <v>207.905</v>
      </c>
      <c r="G26" s="100">
        <f>SUM(G24:G25)</f>
        <v>61.391999999999996</v>
      </c>
      <c r="H26" s="101">
        <f>SUM(H24:H25)</f>
        <v>37.423</v>
      </c>
      <c r="I26" s="99">
        <f>SUM(I24:I25)</f>
        <v>109.09</v>
      </c>
      <c r="J26" s="92"/>
      <c r="L26" s="85"/>
      <c r="M26" s="86"/>
      <c r="N26" s="87"/>
      <c r="O26" s="88"/>
    </row>
    <row r="27" spans="2:15" ht="15.75" thickBot="1">
      <c r="B27" s="6"/>
      <c r="C27" s="6"/>
      <c r="D27" s="6"/>
      <c r="E27" s="68" t="s">
        <v>83</v>
      </c>
      <c r="F27" s="102">
        <f>SUM(G27:H27)</f>
        <v>6.8815</v>
      </c>
      <c r="G27" s="103">
        <f>G26*0.1</f>
        <v>6.1392</v>
      </c>
      <c r="H27" s="104">
        <f>F21*0.1</f>
        <v>0.7423000000000001</v>
      </c>
      <c r="I27" s="91"/>
      <c r="J27" s="91"/>
      <c r="K27" s="89"/>
      <c r="L27" s="85"/>
      <c r="M27" s="86"/>
      <c r="N27" s="87"/>
      <c r="O27" s="88"/>
    </row>
    <row r="28" spans="1:15" ht="15">
      <c r="A28" s="90"/>
      <c r="B28" s="49"/>
      <c r="C28" s="49"/>
      <c r="D28" s="49"/>
      <c r="E28" s="49"/>
      <c r="F28" s="49"/>
      <c r="G28" s="49"/>
      <c r="H28" s="91"/>
      <c r="I28" s="91"/>
      <c r="J28" s="92"/>
      <c r="K28" s="89"/>
      <c r="L28" s="85"/>
      <c r="M28" s="86"/>
      <c r="N28" s="87"/>
      <c r="O28" s="88"/>
    </row>
    <row r="29" spans="1:15" ht="12.75" customHeight="1">
      <c r="A29" s="134" t="s">
        <v>37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5" ht="12.75" customHeight="1">
      <c r="A30" s="130" t="s">
        <v>80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1:15" ht="12.75" customHeight="1">
      <c r="A31" s="135" t="s">
        <v>38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</row>
    <row r="32" spans="1:15" ht="12.75" customHeight="1">
      <c r="A32" s="135" t="s">
        <v>40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1:15" ht="12.75" customHeight="1">
      <c r="A33" s="135" t="s">
        <v>39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25.5" customHeight="1">
      <c r="A34" s="135" t="s">
        <v>82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</row>
    <row r="35" spans="1:15" ht="12.75">
      <c r="A35" s="130" t="s">
        <v>84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</sheetData>
  <mergeCells count="24">
    <mergeCell ref="A35:O35"/>
    <mergeCell ref="G22:I22"/>
    <mergeCell ref="A29:O29"/>
    <mergeCell ref="A34:O34"/>
    <mergeCell ref="A31:O31"/>
    <mergeCell ref="A32:O32"/>
    <mergeCell ref="A30:O30"/>
    <mergeCell ref="A33:O33"/>
    <mergeCell ref="A18:A21"/>
    <mergeCell ref="A7:A17"/>
    <mergeCell ref="M5:M6"/>
    <mergeCell ref="G5:G6"/>
    <mergeCell ref="H5:H6"/>
    <mergeCell ref="I5:I6"/>
    <mergeCell ref="J5:L5"/>
    <mergeCell ref="A3:O3"/>
    <mergeCell ref="A5:A6"/>
    <mergeCell ref="B5:B6"/>
    <mergeCell ref="C5:C6"/>
    <mergeCell ref="D5:D6"/>
    <mergeCell ref="E5:E6"/>
    <mergeCell ref="F5:F6"/>
    <mergeCell ref="N5:N6"/>
    <mergeCell ref="O5:O6"/>
  </mergeCells>
  <printOptions/>
  <pageMargins left="0.75" right="0.75" top="1" bottom="1" header="0.4921259845" footer="0.4921259845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2010-04-14T07:24:24Z</cp:lastPrinted>
  <dcterms:created xsi:type="dcterms:W3CDTF">2009-04-22T11:32:23Z</dcterms:created>
  <dcterms:modified xsi:type="dcterms:W3CDTF">2010-04-28T13:20:30Z</dcterms:modified>
  <cp:category/>
  <cp:version/>
  <cp:contentType/>
  <cp:contentStatus/>
</cp:coreProperties>
</file>