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9720" activeTab="0"/>
  </bookViews>
  <sheets>
    <sheet name="ZK-06-2009-08, př. 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<sst xmlns="http://schemas.openxmlformats.org/spreadsheetml/2006/main" count="48" uniqueCount="46">
  <si>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ROZPOČET</t>
  </si>
  <si>
    <t>PUBLICITA</t>
  </si>
  <si>
    <t>NÁKLADY PROJEKT (RPA)</t>
  </si>
  <si>
    <t>NÁKLADY VÝBĚR DODAV.(RTS)</t>
  </si>
  <si>
    <t>Celkem</t>
  </si>
  <si>
    <t>ROZDÍL oproti projektu</t>
  </si>
  <si>
    <t>Schváleno usnesením č. 0406/05/2008/ZK a usnesením rady č. 1178/26/2008/RK</t>
  </si>
  <si>
    <t>Opakované výběrové řízení a náklady na administraci systému</t>
  </si>
  <si>
    <t>Návrh na rozpočtovou změnu</t>
  </si>
  <si>
    <t>rozpočet před změnou</t>
  </si>
  <si>
    <t>návrh na změnu</t>
  </si>
  <si>
    <t>rozpočet po změně</t>
  </si>
  <si>
    <t>Projekt</t>
  </si>
  <si>
    <t>schváleno usnesením č. 0508/07/2007/ZK</t>
  </si>
  <si>
    <t>schváleno usnesením č. 0266/04/2008/ZK</t>
  </si>
  <si>
    <t>celkem</t>
  </si>
  <si>
    <t>Interní pavilon v Nemocnici Nové Město na Moravě</t>
  </si>
  <si>
    <t>Hlavní lůžková budova v Nemocnici Pelhřimov</t>
  </si>
  <si>
    <t>Rekonstrukce budovy interny v Nemocnici Havlíčkův Brod</t>
  </si>
  <si>
    <t>Pavilon pro matku a dítě v Nemocnici Třebíč</t>
  </si>
  <si>
    <t>náklady rekonstrukce</t>
  </si>
  <si>
    <t>projekt ROP</t>
  </si>
  <si>
    <t>po výběrovém řízení</t>
  </si>
  <si>
    <t>vícenáklady</t>
  </si>
  <si>
    <t>méněnáklady</t>
  </si>
  <si>
    <t>stavba</t>
  </si>
  <si>
    <t>přístroje - neproběhlo zatímVŘ</t>
  </si>
  <si>
    <t>organizátor veřejné zakázky</t>
  </si>
  <si>
    <t>BOZP</t>
  </si>
  <si>
    <t>stavební dozor</t>
  </si>
  <si>
    <t>schváleno usnesením č.0076/02/2009/ZK</t>
  </si>
  <si>
    <t>hodnota projektu</t>
  </si>
  <si>
    <t>z toho na vícepráce a navýšení z výběrovch řízení</t>
  </si>
  <si>
    <t>celkem v tis. Kč</t>
  </si>
  <si>
    <t>celkem skutečnost</t>
  </si>
  <si>
    <t>II. Pavilon pro matku a dítě v Nemocnici Třebíč v tis. Kč</t>
  </si>
  <si>
    <t>I. Projekt Zdravotnické přístroje Nemocnice Havlíčkův Brod v Kč - rozpis nákladů</t>
  </si>
  <si>
    <t xml:space="preserve">Návrh na rozpočtovou změnu </t>
  </si>
  <si>
    <t>Zdravotnické přístroje Nemocnice Havlíčkův Brod</t>
  </si>
  <si>
    <t>IV. Návrh na rozpočtovou změnu</t>
  </si>
  <si>
    <t>schváleno usnesením č. 0406/05/2008/ZK a 1178/26/2008/RK</t>
  </si>
  <si>
    <t>III. Přehled schválených rozpočtů v tis. Kč</t>
  </si>
  <si>
    <t>publicita</t>
  </si>
  <si>
    <t>Počet stran: 1</t>
  </si>
  <si>
    <t>změna oproti rozpočtu schválenému</t>
  </si>
  <si>
    <t>ZK-06-2009-08,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</si>
</sst>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7" fontId="6" fillId="0" borderId="13" xfId="0" applyNumberFormat="1" applyFont="1" applyBorder="1" applyAlignment="1">
      <alignment vertical="center"/>
    </xf>
    <xf numFmtId="167" fontId="6" fillId="0" borderId="14" xfId="0" applyNumberFormat="1" applyFont="1" applyBorder="1" applyAlignment="1">
      <alignment vertical="center"/>
    </xf>
    <xf numFmtId="167" fontId="5" fillId="3" borderId="10" xfId="0" applyNumberFormat="1" applyFont="1" applyFill="1" applyBorder="1" applyAlignment="1">
      <alignment vertical="center"/>
    </xf>
    <xf numFmtId="167" fontId="5" fillId="3" borderId="14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7" fontId="5" fillId="2" borderId="2" xfId="0" applyNumberFormat="1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vertical="center"/>
    </xf>
    <xf numFmtId="167" fontId="5" fillId="2" borderId="1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67" fontId="5" fillId="3" borderId="25" xfId="0" applyNumberFormat="1" applyFont="1" applyFill="1" applyBorder="1" applyAlignment="1">
      <alignment vertical="center"/>
    </xf>
    <xf numFmtId="167" fontId="5" fillId="3" borderId="26" xfId="0" applyNumberFormat="1" applyFont="1" applyFill="1" applyBorder="1" applyAlignment="1">
      <alignment vertical="center"/>
    </xf>
    <xf numFmtId="167" fontId="5" fillId="3" borderId="2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167" fontId="5" fillId="3" borderId="13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167" fontId="6" fillId="0" borderId="7" xfId="0" applyNumberFormat="1" applyFont="1" applyBorder="1" applyAlignment="1">
      <alignment vertical="center"/>
    </xf>
    <xf numFmtId="167" fontId="6" fillId="0" borderId="16" xfId="0" applyNumberFormat="1" applyFont="1" applyBorder="1" applyAlignment="1">
      <alignment vertical="center"/>
    </xf>
    <xf numFmtId="167" fontId="6" fillId="0" borderId="28" xfId="0" applyNumberFormat="1" applyFont="1" applyBorder="1" applyAlignment="1">
      <alignment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167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5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F1" sqref="F1"/>
    </sheetView>
  </sheetViews>
  <sheetFormatPr defaultColWidth="9.140625" defaultRowHeight="12.75"/>
  <cols>
    <col min="1" max="1" width="41.57421875" style="0" customWidth="1"/>
    <col min="2" max="7" width="15.00390625" style="0" customWidth="1"/>
    <col min="8" max="8" width="13.140625" style="0" customWidth="1"/>
    <col min="9" max="10" width="15.00390625" style="0" customWidth="1"/>
  </cols>
  <sheetData>
    <row r="1" ht="12.75">
      <c r="F1" s="78" t="s">
        <v>45</v>
      </c>
    </row>
    <row r="2" ht="12.75">
      <c r="F2" s="78" t="s">
        <v>43</v>
      </c>
    </row>
    <row r="4" ht="18">
      <c r="A4" s="1" t="s">
        <v>8</v>
      </c>
    </row>
    <row r="5" ht="18">
      <c r="A5" s="1"/>
    </row>
    <row r="6" ht="16.5" thickBot="1">
      <c r="A6" s="3" t="s">
        <v>36</v>
      </c>
    </row>
    <row r="7" spans="1:5" s="13" customFormat="1" ht="57" thickBot="1">
      <c r="A7" s="10"/>
      <c r="B7" s="11" t="s">
        <v>6</v>
      </c>
      <c r="C7" s="11" t="s">
        <v>7</v>
      </c>
      <c r="D7" s="12" t="s">
        <v>5</v>
      </c>
      <c r="E7"/>
    </row>
    <row r="8" spans="1:5" s="14" customFormat="1" ht="15.75" customHeight="1">
      <c r="A8" s="23" t="s">
        <v>0</v>
      </c>
      <c r="B8" s="24">
        <v>24000000</v>
      </c>
      <c r="C8" s="24">
        <v>29996312</v>
      </c>
      <c r="D8" s="25">
        <f>C8-B8</f>
        <v>5996312</v>
      </c>
      <c r="E8" s="26"/>
    </row>
    <row r="9" spans="1:5" s="14" customFormat="1" ht="15.75" customHeight="1">
      <c r="A9" s="27" t="s">
        <v>2</v>
      </c>
      <c r="B9" s="28">
        <v>119000</v>
      </c>
      <c r="C9" s="28">
        <f>95000*1.19</f>
        <v>113050</v>
      </c>
      <c r="D9" s="25">
        <f>C9-B9</f>
        <v>-5950</v>
      </c>
      <c r="E9" s="26"/>
    </row>
    <row r="10" spans="1:5" s="14" customFormat="1" ht="15.75" customHeight="1">
      <c r="A10" s="27" t="s">
        <v>3</v>
      </c>
      <c r="B10" s="28"/>
      <c r="C10" s="28">
        <f>47600+23800+595+83300</f>
        <v>155295</v>
      </c>
      <c r="D10" s="25">
        <f>C10-B10</f>
        <v>155295</v>
      </c>
      <c r="E10" s="26"/>
    </row>
    <row r="11" spans="1:5" s="14" customFormat="1" ht="15.75" customHeight="1" thickBot="1">
      <c r="A11" s="29" t="s">
        <v>1</v>
      </c>
      <c r="B11" s="30"/>
      <c r="C11" s="30">
        <v>5889</v>
      </c>
      <c r="D11" s="25">
        <f>C11-B11</f>
        <v>5889</v>
      </c>
      <c r="E11" s="26"/>
    </row>
    <row r="12" spans="1:5" s="14" customFormat="1" ht="15.75" customHeight="1" thickBot="1">
      <c r="A12" s="15" t="s">
        <v>4</v>
      </c>
      <c r="B12" s="16">
        <f>SUM(B8:B11)</f>
        <v>24119000</v>
      </c>
      <c r="C12" s="16">
        <f>SUM(C8:C11)</f>
        <v>30270546</v>
      </c>
      <c r="D12" s="17">
        <f>SUM(D8:D11)</f>
        <v>6151546</v>
      </c>
      <c r="E12"/>
    </row>
    <row r="13" ht="15.75">
      <c r="A13" s="2"/>
    </row>
    <row r="14" spans="1:10" ht="12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7" t="s">
        <v>35</v>
      </c>
      <c r="B15" s="5"/>
      <c r="C15" s="5"/>
      <c r="D15" s="5"/>
      <c r="E15" s="5"/>
      <c r="F15" s="6"/>
      <c r="G15" s="5"/>
      <c r="H15" s="5"/>
      <c r="I15" s="5"/>
      <c r="J15" s="5"/>
    </row>
    <row r="16" spans="1:10" ht="5.25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7" ht="34.5" thickBot="1">
      <c r="A17" s="8" t="s">
        <v>20</v>
      </c>
      <c r="B17" s="9" t="s">
        <v>21</v>
      </c>
      <c r="C17" s="9" t="s">
        <v>22</v>
      </c>
      <c r="D17" s="9" t="s">
        <v>23</v>
      </c>
      <c r="E17" s="9" t="s">
        <v>24</v>
      </c>
      <c r="F17" s="21" t="s">
        <v>34</v>
      </c>
      <c r="G17" s="20" t="s">
        <v>44</v>
      </c>
    </row>
    <row r="18" spans="1:8" s="22" customFormat="1" ht="21" customHeight="1">
      <c r="A18" s="42" t="s">
        <v>25</v>
      </c>
      <c r="B18" s="43">
        <v>266621</v>
      </c>
      <c r="C18" s="67">
        <v>264998.198</v>
      </c>
      <c r="D18" s="43">
        <v>20942.39067</v>
      </c>
      <c r="E18" s="43">
        <v>-3347.24232</v>
      </c>
      <c r="F18" s="44">
        <f>+C18+D18+E18</f>
        <v>282593.34634999995</v>
      </c>
      <c r="G18" s="45"/>
      <c r="H18" s="79"/>
    </row>
    <row r="19" spans="1:7" s="22" customFormat="1" ht="21" customHeight="1">
      <c r="A19" s="31" t="s">
        <v>26</v>
      </c>
      <c r="B19" s="46">
        <v>39913</v>
      </c>
      <c r="C19" s="32">
        <f>+B19</f>
        <v>39913</v>
      </c>
      <c r="D19" s="46"/>
      <c r="E19" s="46"/>
      <c r="F19" s="44">
        <f>+C19+D19</f>
        <v>39913</v>
      </c>
      <c r="G19" s="45"/>
    </row>
    <row r="20" spans="1:7" s="22" customFormat="1" ht="21" customHeight="1">
      <c r="A20" s="31" t="s">
        <v>27</v>
      </c>
      <c r="B20" s="46"/>
      <c r="C20" s="32">
        <v>98.77</v>
      </c>
      <c r="D20" s="46"/>
      <c r="E20" s="46"/>
      <c r="F20" s="44">
        <f>+C20+D20</f>
        <v>98.77</v>
      </c>
      <c r="G20" s="45"/>
    </row>
    <row r="21" spans="1:7" s="22" customFormat="1" ht="21" customHeight="1">
      <c r="A21" s="31" t="s">
        <v>28</v>
      </c>
      <c r="B21" s="46"/>
      <c r="C21" s="32">
        <v>253.708</v>
      </c>
      <c r="D21" s="46"/>
      <c r="E21" s="46"/>
      <c r="F21" s="44">
        <f>+C21+D21</f>
        <v>253.708</v>
      </c>
      <c r="G21" s="45"/>
    </row>
    <row r="22" spans="1:7" s="22" customFormat="1" ht="21" customHeight="1">
      <c r="A22" s="31" t="s">
        <v>29</v>
      </c>
      <c r="B22" s="46"/>
      <c r="C22" s="32">
        <v>2249.1</v>
      </c>
      <c r="D22" s="46"/>
      <c r="E22" s="46"/>
      <c r="F22" s="77">
        <f>+C22+D22</f>
        <v>2249.1</v>
      </c>
      <c r="G22" s="45"/>
    </row>
    <row r="23" spans="1:7" s="22" customFormat="1" ht="21" customHeight="1" thickBot="1">
      <c r="A23" s="73" t="s">
        <v>42</v>
      </c>
      <c r="B23" s="74">
        <v>60</v>
      </c>
      <c r="C23" s="75">
        <v>60</v>
      </c>
      <c r="D23" s="74"/>
      <c r="E23" s="74"/>
      <c r="F23" s="76">
        <f>+C23+D23</f>
        <v>60</v>
      </c>
      <c r="G23" s="45"/>
    </row>
    <row r="24" spans="1:8" s="22" customFormat="1" ht="21" customHeight="1" thickBot="1">
      <c r="A24" s="47" t="s">
        <v>15</v>
      </c>
      <c r="B24" s="48">
        <f>SUM(B18:B23)</f>
        <v>306594</v>
      </c>
      <c r="C24" s="72">
        <f>SUM(C18:C23)</f>
        <v>307572.77599999995</v>
      </c>
      <c r="D24" s="48">
        <f>SUM(D18:D22)</f>
        <v>20942.39067</v>
      </c>
      <c r="E24" s="48">
        <f>SUM(E18:E22)</f>
        <v>-3347.24232</v>
      </c>
      <c r="F24" s="49">
        <f>SUM(F18:F23)</f>
        <v>325167.9243499999</v>
      </c>
      <c r="G24" s="50">
        <f>+F24-E32</f>
        <v>15167.924349999928</v>
      </c>
      <c r="H24" s="79"/>
    </row>
    <row r="25" ht="21" customHeight="1"/>
    <row r="26" ht="16.5" thickBot="1">
      <c r="A26" s="3" t="s">
        <v>41</v>
      </c>
    </row>
    <row r="27" spans="1:6" s="4" customFormat="1" ht="30" customHeight="1">
      <c r="A27" s="82" t="s">
        <v>12</v>
      </c>
      <c r="B27" s="84" t="s">
        <v>13</v>
      </c>
      <c r="C27" s="86" t="s">
        <v>14</v>
      </c>
      <c r="D27" s="86" t="s">
        <v>40</v>
      </c>
      <c r="E27" s="80" t="s">
        <v>30</v>
      </c>
      <c r="F27" s="81"/>
    </row>
    <row r="28" spans="1:6" ht="51.75" customHeight="1" thickBot="1">
      <c r="A28" s="83"/>
      <c r="B28" s="85"/>
      <c r="C28" s="87"/>
      <c r="D28" s="87"/>
      <c r="E28" s="70" t="s">
        <v>31</v>
      </c>
      <c r="F28" s="71" t="s">
        <v>32</v>
      </c>
    </row>
    <row r="29" spans="1:6" s="22" customFormat="1" ht="18.75" customHeight="1">
      <c r="A29" s="42" t="s">
        <v>16</v>
      </c>
      <c r="B29" s="67">
        <v>355000</v>
      </c>
      <c r="C29" s="68">
        <v>397000</v>
      </c>
      <c r="D29" s="68"/>
      <c r="E29" s="67">
        <v>404000</v>
      </c>
      <c r="F29" s="69">
        <v>7000</v>
      </c>
    </row>
    <row r="30" spans="1:6" s="22" customFormat="1" ht="18.75" customHeight="1">
      <c r="A30" s="31" t="s">
        <v>17</v>
      </c>
      <c r="B30" s="32">
        <v>380000</v>
      </c>
      <c r="C30" s="33">
        <v>457000</v>
      </c>
      <c r="D30" s="33"/>
      <c r="E30" s="32">
        <v>474000</v>
      </c>
      <c r="F30" s="34">
        <v>17000</v>
      </c>
    </row>
    <row r="31" spans="1:6" s="22" customFormat="1" ht="18.75" customHeight="1">
      <c r="A31" s="31" t="s">
        <v>18</v>
      </c>
      <c r="B31" s="32">
        <v>160000</v>
      </c>
      <c r="C31" s="33">
        <v>165000</v>
      </c>
      <c r="D31" s="33"/>
      <c r="E31" s="32">
        <v>180000</v>
      </c>
      <c r="F31" s="34">
        <v>15000</v>
      </c>
    </row>
    <row r="32" spans="1:6" s="22" customFormat="1" ht="18.75" customHeight="1">
      <c r="A32" s="64" t="s">
        <v>19</v>
      </c>
      <c r="B32" s="35">
        <v>260000</v>
      </c>
      <c r="C32" s="65">
        <v>309000</v>
      </c>
      <c r="D32" s="65"/>
      <c r="E32" s="35">
        <v>310000</v>
      </c>
      <c r="F32" s="36">
        <v>1000</v>
      </c>
    </row>
    <row r="33" spans="1:6" s="22" customFormat="1" ht="18.75" customHeight="1" thickBot="1">
      <c r="A33" s="66" t="s">
        <v>38</v>
      </c>
      <c r="B33" s="61"/>
      <c r="C33" s="62"/>
      <c r="D33" s="62">
        <f>+B39</f>
        <v>24119</v>
      </c>
      <c r="E33" s="61">
        <f>+D33</f>
        <v>24119</v>
      </c>
      <c r="F33" s="63"/>
    </row>
    <row r="34" spans="1:6" s="41" customFormat="1" ht="18.75" customHeight="1" thickBot="1">
      <c r="A34" s="37" t="s">
        <v>33</v>
      </c>
      <c r="B34" s="38">
        <f>SUM(B29:B33)</f>
        <v>1155000</v>
      </c>
      <c r="C34" s="39">
        <f>SUM(C29:C33)</f>
        <v>1328000</v>
      </c>
      <c r="D34" s="39">
        <f>SUM(D29:D33)</f>
        <v>24119</v>
      </c>
      <c r="E34" s="38">
        <f>SUM(E29:E33)</f>
        <v>1392119</v>
      </c>
      <c r="F34" s="40">
        <f>SUM(F29:F33)</f>
        <v>40000</v>
      </c>
    </row>
    <row r="35" ht="14.25" customHeight="1"/>
    <row r="36" ht="12" customHeight="1"/>
    <row r="37" ht="16.5" thickBot="1">
      <c r="A37" s="2" t="s">
        <v>39</v>
      </c>
    </row>
    <row r="38" spans="1:5" s="19" customFormat="1" ht="33" customHeight="1">
      <c r="A38" s="51" t="s">
        <v>37</v>
      </c>
      <c r="B38" s="52" t="s">
        <v>9</v>
      </c>
      <c r="C38" s="52" t="s">
        <v>10</v>
      </c>
      <c r="D38" s="53" t="s">
        <v>11</v>
      </c>
      <c r="E38" s="18"/>
    </row>
    <row r="39" spans="1:4" s="54" customFormat="1" ht="20.25" customHeight="1">
      <c r="A39" s="59" t="s">
        <v>38</v>
      </c>
      <c r="B39" s="55">
        <f>+(B12/1000)</f>
        <v>24119</v>
      </c>
      <c r="C39" s="55">
        <f>+D12/1000</f>
        <v>6151.546</v>
      </c>
      <c r="D39" s="56">
        <f>+B39+C39</f>
        <v>30270.546000000002</v>
      </c>
    </row>
    <row r="40" spans="1:4" s="54" customFormat="1" ht="20.25" customHeight="1" thickBot="1">
      <c r="A40" s="60" t="s">
        <v>19</v>
      </c>
      <c r="B40" s="57">
        <f>+E32</f>
        <v>310000</v>
      </c>
      <c r="C40" s="57">
        <v>17000</v>
      </c>
      <c r="D40" s="58">
        <f>+B40+C40</f>
        <v>327000</v>
      </c>
    </row>
  </sheetData>
  <mergeCells count="5">
    <mergeCell ref="E27:F27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jelinek.j</dc:creator>
  <cp:keywords/>
  <dc:description/>
  <cp:lastModifiedBy>jakoubkova</cp:lastModifiedBy>
  <cp:lastPrinted>2009-10-26T19:30:12Z</cp:lastPrinted>
  <dcterms:created xsi:type="dcterms:W3CDTF">2009-10-26T13:32:43Z</dcterms:created>
  <dcterms:modified xsi:type="dcterms:W3CDTF">2009-10-29T12:03:28Z</dcterms:modified>
  <cp:category/>
  <cp:version/>
  <cp:contentType/>
  <cp:contentStatus/>
</cp:coreProperties>
</file>