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5480" windowHeight="10020" tabRatio="877" activeTab="0"/>
  </bookViews>
  <sheets>
    <sheet name="tit" sheetId="1" r:id="rId1"/>
    <sheet name="příjmy" sheetId="2" r:id="rId2"/>
    <sheet name="Zem" sheetId="3" r:id="rId3"/>
    <sheet name="Škol" sheetId="4" r:id="rId4"/>
    <sheet name="Kult" sheetId="5" r:id="rId5"/>
    <sheet name="Zdrav" sheetId="6" r:id="rId6"/>
    <sheet name="Živ" sheetId="7" r:id="rId7"/>
    <sheet name="Územ" sheetId="8" r:id="rId8"/>
    <sheet name="Dopr" sheetId="9" r:id="rId9"/>
    <sheet name="Soc" sheetId="10" r:id="rId10"/>
    <sheet name="Pož" sheetId="11" r:id="rId11"/>
    <sheet name="Zast" sheetId="12" r:id="rId12"/>
    <sheet name="Kr" sheetId="13" r:id="rId13"/>
    <sheet name="Reg" sheetId="14" r:id="rId14"/>
    <sheet name="Nem" sheetId="15" r:id="rId15"/>
    <sheet name="Infor" sheetId="16" r:id="rId16"/>
    <sheet name="Rez" sheetId="17" r:id="rId17"/>
    <sheet name="Evropa" sheetId="18" r:id="rId18"/>
  </sheets>
  <definedNames>
    <definedName name="_xlnm.Print_Area" localSheetId="4">'Kult'!$A$1:$F$52</definedName>
    <definedName name="_xlnm.Print_Area" localSheetId="14">'Nem'!$A$1:$F$42</definedName>
    <definedName name="_xlnm.Print_Area" localSheetId="1">'příjmy'!$A$1:$H$53</definedName>
    <definedName name="_xlnm.Print_Area" localSheetId="13">'Reg'!$A$1:$F$46</definedName>
    <definedName name="_xlnm.Print_Area" localSheetId="0">'tit'!$A$1:$J$27</definedName>
  </definedNames>
  <calcPr fullCalcOnLoad="1"/>
</workbook>
</file>

<file path=xl/sharedStrings.xml><?xml version="1.0" encoding="utf-8"?>
<sst xmlns="http://schemas.openxmlformats.org/spreadsheetml/2006/main" count="213" uniqueCount="59">
  <si>
    <t>11 KAPITOLA KRAJSKÝ ÚŘAD</t>
  </si>
  <si>
    <t xml:space="preserve">BĚŽNÉ VÝDAJE </t>
  </si>
  <si>
    <t xml:space="preserve">KAPITÁLOVÉ VÝDAJE </t>
  </si>
  <si>
    <t>VÝDAJE CELKEM</t>
  </si>
  <si>
    <t>6 KAPITOLA ÚZEMNÍ PLÁNOVÁNÍ</t>
  </si>
  <si>
    <t>BĚŽNÉ VÝDAJE</t>
  </si>
  <si>
    <t>KAPITÁLOVÉ VÝDAJE</t>
  </si>
  <si>
    <t>9 KAPITOLA POŽÁRNÍ OCHRANA A IZS</t>
  </si>
  <si>
    <t>OSTATNÍ VÝDAJE</t>
  </si>
  <si>
    <t>5 KAPITOLA ŽIVOTNÍ PROSTŘEDÍ</t>
  </si>
  <si>
    <t>10 KAPITOLA ZASTUPITELSTVO KRAJE</t>
  </si>
  <si>
    <t>7 KAPITOLA DOPRAVA</t>
  </si>
  <si>
    <t>13 KAPITOLA NEMOVITÝ MAJETEK</t>
  </si>
  <si>
    <t>1 KAPITOLA ZEMĚDĚLSTVÍ</t>
  </si>
  <si>
    <t>2 KAPITOLA ŠKOLSTVÍ, MLÁDEŽE A SPORTU</t>
  </si>
  <si>
    <t>14 KAPITOLA INFORMATIKA</t>
  </si>
  <si>
    <t>3 KAPITOLA KULTURA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</si>
  <si>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</si>
  <si>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</si>
  <si>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12 KAPITOLA REGIONÁLNÍ ROZVOJ</t>
  </si>
  <si>
    <t xml:space="preserve">8 KAPITOLA SOCIÁLNÍ VĚCI </t>
  </si>
  <si>
    <t>4 KAPITOLA ZDRAVOTNICTVÍ</t>
  </si>
  <si>
    <t>Nespecifikovaná rezerva</t>
  </si>
  <si>
    <t>Péče o lidské zdroje a majetek kraje</t>
  </si>
  <si>
    <t>Strategické a koncepční materiály kraje</t>
  </si>
  <si>
    <t>CELKEM</t>
  </si>
  <si>
    <t xml:space="preserve">      </t>
  </si>
  <si>
    <t xml:space="preserve">ROZPOČTOVÝ VÝHLED KRAJE </t>
  </si>
  <si>
    <t>(v tis. Kč)</t>
  </si>
  <si>
    <t>15 KAPITOLA REZERVA A ROZVOJ KRAJE</t>
  </si>
  <si>
    <t>B VÝHLED ROZPOČTU VÝDAJŮ</t>
  </si>
  <si>
    <t>Schválený rozpočet 2008</t>
  </si>
  <si>
    <t>Skutečnost 2008</t>
  </si>
  <si>
    <t>Schválený rozpočet 2009</t>
  </si>
  <si>
    <t>VYSOČINA NA ROKY 2010, 2011 a 2012</t>
  </si>
  <si>
    <t>****</t>
  </si>
  <si>
    <t xml:space="preserve"> </t>
  </si>
  <si>
    <t>(rozpis výhledu příjmů a výdajů)</t>
  </si>
  <si>
    <t>Druh příjmu</t>
  </si>
  <si>
    <t>index 2010/2009</t>
  </si>
  <si>
    <t>index 2011/2010</t>
  </si>
  <si>
    <t>Daňové příjmy</t>
  </si>
  <si>
    <t>Úroky</t>
  </si>
  <si>
    <t>Odvody příspěvkových organizací</t>
  </si>
  <si>
    <t xml:space="preserve">Prodej pozemků a nemovitostí </t>
  </si>
  <si>
    <t>Poplatky za odběr podzem. vod</t>
  </si>
  <si>
    <t>Příjmy z pronájmu</t>
  </si>
  <si>
    <t xml:space="preserve">Ostatní nedaňové příjmy </t>
  </si>
  <si>
    <t>Dotace - souhrnný dotační vztah</t>
  </si>
  <si>
    <t xml:space="preserve">Dotace na úhradu přímých výdajů obecních a krajských škol </t>
  </si>
  <si>
    <t>Dotace - ze státních fondů,          z Národního fondu,                      od mezinárodních institucí</t>
  </si>
  <si>
    <t>Neinvestiční přijaté transfery od obcí</t>
  </si>
  <si>
    <t>Dotace - kapitálové</t>
  </si>
  <si>
    <t>index 2012/2011</t>
  </si>
  <si>
    <t>16 EVROPSKÉ PROJEKTY</t>
  </si>
  <si>
    <t>BĚŽNÉ A KAPITÁL. VÝDAJE</t>
  </si>
  <si>
    <t>A) VÝHLED ROZPOČTU PŘÍJMŮ NA ROKY 2010, 2011 A 2012</t>
  </si>
  <si>
    <t>Počet stran: 20</t>
  </si>
  <si>
    <t>ZK-04-2009-13, př. 2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</si>
</sst>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00"/>
    <numFmt numFmtId="172" formatCode="d/m"/>
    <numFmt numFmtId="173" formatCode="000\ 00"/>
    <numFmt numFmtId="174" formatCode="#,##0.00\ &quot;Kč&quot;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20">
    <font>
      <sz val="10"/>
      <name val="Arial CE"/>
      <family val="0"/>
    </font>
    <font>
      <sz val="11"/>
      <name val="Times New Roman"/>
      <family val="1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8"/>
      <name val="Times New Roman"/>
      <family val="0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/>
    </xf>
    <xf numFmtId="0" fontId="4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9" fontId="0" fillId="0" borderId="2" xfId="0" applyNumberFormat="1" applyBorder="1" applyAlignment="1">
      <alignment horizontal="right"/>
    </xf>
    <xf numFmtId="3" fontId="6" fillId="2" borderId="2" xfId="0" applyNumberFormat="1" applyFont="1" applyFill="1" applyBorder="1" applyAlignment="1">
      <alignment/>
    </xf>
    <xf numFmtId="9" fontId="6" fillId="2" borderId="2" xfId="0" applyNumberFormat="1" applyFont="1" applyFill="1" applyBorder="1" applyAlignment="1">
      <alignment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9" fontId="0" fillId="0" borderId="2" xfId="0" applyNumberFormat="1" applyBorder="1" applyAlignment="1">
      <alignment horizontal="right" vertical="center"/>
    </xf>
    <xf numFmtId="166" fontId="0" fillId="0" borderId="2" xfId="0" applyNumberFormat="1" applyFill="1" applyBorder="1" applyAlignment="1">
      <alignment vertical="center"/>
    </xf>
    <xf numFmtId="9" fontId="0" fillId="0" borderId="0" xfId="0" applyNumberForma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/>
    </xf>
    <xf numFmtId="0" fontId="4" fillId="0" borderId="2" xfId="0" applyFont="1" applyBorder="1" applyAlignment="1">
      <alignment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8.emf" /><Relationship Id="rId3" Type="http://schemas.openxmlformats.org/officeDocument/2006/relationships/image" Target="../media/image14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5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7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2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8.emf" /><Relationship Id="rId3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2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0</xdr:rowOff>
    </xdr:from>
    <xdr:to>
      <xdr:col>2</xdr:col>
      <xdr:colOff>609600</xdr:colOff>
      <xdr:row>7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3524250" y="1428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      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2</xdr:col>
      <xdr:colOff>123825</xdr:colOff>
      <xdr:row>7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3038475" y="14382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76200</xdr:rowOff>
    </xdr:from>
    <xdr:to>
      <xdr:col>1</xdr:col>
      <xdr:colOff>552450</xdr:colOff>
      <xdr:row>24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4095750"/>
          <a:ext cx="2676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 topLeftCell="A1">
      <selection activeCell="M22" sqref="M22"/>
    </sheetView>
  </sheetViews>
  <sheetFormatPr defaultColWidth="9.00390625" defaultRowHeight="12.75"/>
  <sheetData>
    <row r="2" spans="7:8" ht="15.75">
      <c r="G2" s="36"/>
      <c r="H2" s="38" t="s">
        <v>58</v>
      </c>
    </row>
    <row r="3" spans="7:8" ht="15.75">
      <c r="G3" s="36"/>
      <c r="H3" s="38" t="s">
        <v>57</v>
      </c>
    </row>
    <row r="4" ht="15.75">
      <c r="Q4" s="37" t="s">
        <v>26</v>
      </c>
    </row>
    <row r="18" ht="9" customHeight="1"/>
    <row r="20" spans="1:10" ht="29.25">
      <c r="A20" s="67" t="s">
        <v>27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9.25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</row>
    <row r="24" spans="1:10" ht="18">
      <c r="A24" s="69" t="s">
        <v>37</v>
      </c>
      <c r="B24" s="69"/>
      <c r="C24" s="69"/>
      <c r="D24" s="69"/>
      <c r="E24" s="69"/>
      <c r="F24" s="69"/>
      <c r="G24" s="69"/>
      <c r="H24" s="69"/>
      <c r="I24" s="69"/>
      <c r="J24" s="69"/>
    </row>
    <row r="27" spans="1:10" ht="29.25">
      <c r="A27" s="68" t="s">
        <v>28</v>
      </c>
      <c r="B27" s="68"/>
      <c r="C27" s="68"/>
      <c r="D27" s="68"/>
      <c r="E27" s="68"/>
      <c r="F27" s="68"/>
      <c r="G27" s="68"/>
      <c r="H27" s="68"/>
      <c r="I27" s="68"/>
      <c r="J27" s="68"/>
    </row>
  </sheetData>
  <mergeCells count="4">
    <mergeCell ref="A20:J20"/>
    <mergeCell ref="A22:J22"/>
    <mergeCell ref="A27:J27"/>
    <mergeCell ref="A24:J24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0">
      <selection activeCell="I21" sqref="I2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8">
        <v>80989</v>
      </c>
      <c r="C4" s="8">
        <v>82273</v>
      </c>
      <c r="D4" s="7">
        <f>(C4*1.03)+3000</f>
        <v>87741.19</v>
      </c>
      <c r="E4" s="8">
        <f>D4*1.03</f>
        <v>90373.4257</v>
      </c>
      <c r="F4" s="8">
        <f>E4*1.03</f>
        <v>93084.628471</v>
      </c>
    </row>
    <row r="5" spans="1:4" ht="12.75">
      <c r="A5" s="11"/>
      <c r="B5" s="12"/>
      <c r="C5" s="13"/>
      <c r="D5" s="14"/>
    </row>
    <row r="6" spans="1:4" ht="12.75">
      <c r="A6" s="11"/>
      <c r="B6" s="12"/>
      <c r="C6" s="13"/>
      <c r="D6" s="14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spans="1:4" ht="12.75">
      <c r="A9" s="11"/>
      <c r="B9" s="41" t="s">
        <v>31</v>
      </c>
      <c r="C9" s="13"/>
      <c r="D9" s="14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2" spans="1:4" ht="12.75">
      <c r="A12" s="11"/>
      <c r="B12" s="12"/>
      <c r="C12" s="13"/>
      <c r="D12" s="14"/>
    </row>
    <row r="13" spans="1:4" ht="12.75">
      <c r="A13" s="11"/>
      <c r="B13" s="12"/>
      <c r="C13" s="13"/>
      <c r="D13" s="14"/>
    </row>
    <row r="14" spans="1:4" ht="12.75">
      <c r="A14" s="11"/>
      <c r="B14" s="12"/>
      <c r="C14" s="13"/>
      <c r="D14" s="14"/>
    </row>
    <row r="15" spans="1:4" ht="12.75">
      <c r="A15" s="11"/>
      <c r="B15" s="12"/>
      <c r="C15" s="13"/>
      <c r="D15" s="14"/>
    </row>
    <row r="16" spans="1:4" ht="12.75">
      <c r="A16" s="11"/>
      <c r="B16" s="12"/>
      <c r="C16" s="13"/>
      <c r="D16" s="14"/>
    </row>
    <row r="17" spans="1:4" ht="12.75">
      <c r="A17" s="11"/>
      <c r="B17" s="12"/>
      <c r="C17" s="13"/>
      <c r="D17" s="14"/>
    </row>
    <row r="18" spans="1:4" ht="12.75">
      <c r="A18" s="11"/>
      <c r="B18" s="12"/>
      <c r="C18" s="13"/>
      <c r="D18" s="14"/>
    </row>
    <row r="19" spans="1:4" ht="12.75">
      <c r="A19" s="11"/>
      <c r="B19" s="12"/>
      <c r="C19" s="13"/>
      <c r="D19" s="14"/>
    </row>
    <row r="20" spans="1:4" ht="12.75">
      <c r="A20" s="11"/>
      <c r="B20" s="12"/>
      <c r="C20" s="13"/>
      <c r="D20" s="14"/>
    </row>
    <row r="21" spans="1:4" ht="12.75">
      <c r="A21" s="11"/>
      <c r="B21" s="12"/>
      <c r="C21" s="13"/>
      <c r="D21" s="14"/>
    </row>
    <row r="22" spans="1:4" ht="12.75">
      <c r="A22" s="11"/>
      <c r="B22" s="12"/>
      <c r="C22" s="13"/>
      <c r="D22" s="14"/>
    </row>
    <row r="23" spans="1:4" ht="12.75">
      <c r="A23" s="11"/>
      <c r="B23" s="12"/>
      <c r="C23" s="13"/>
      <c r="D23" s="14"/>
    </row>
    <row r="24" spans="1:4" ht="12.75">
      <c r="A24" s="11"/>
      <c r="B24" s="12"/>
      <c r="C24" s="13"/>
      <c r="D24" s="14"/>
    </row>
    <row r="25" spans="1:4" ht="12.75">
      <c r="A25" s="11"/>
      <c r="B25" s="12"/>
      <c r="C25" s="13"/>
      <c r="D25" s="14"/>
    </row>
    <row r="26" spans="1:6" ht="22.5">
      <c r="A26" s="15"/>
      <c r="B26" s="4" t="s">
        <v>32</v>
      </c>
      <c r="C26" s="4" t="s">
        <v>33</v>
      </c>
      <c r="D26" s="5">
        <v>2010</v>
      </c>
      <c r="E26" s="5">
        <v>2011</v>
      </c>
      <c r="F26" s="5">
        <v>2012</v>
      </c>
    </row>
    <row r="27" spans="1:6" ht="15.75">
      <c r="A27" s="6" t="s">
        <v>6</v>
      </c>
      <c r="B27" s="7">
        <v>1882</v>
      </c>
      <c r="C27" s="7">
        <v>1800</v>
      </c>
      <c r="D27" s="7">
        <v>1800</v>
      </c>
      <c r="E27" s="7">
        <v>1800</v>
      </c>
      <c r="F27" s="7">
        <v>1800</v>
      </c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2:6" ht="22.5">
      <c r="B35" s="4" t="s">
        <v>32</v>
      </c>
      <c r="C35" s="4" t="s">
        <v>33</v>
      </c>
      <c r="D35" s="5">
        <v>2010</v>
      </c>
      <c r="E35" s="5">
        <v>2011</v>
      </c>
      <c r="F35" s="5">
        <v>2012</v>
      </c>
    </row>
    <row r="36" spans="1:6" ht="15.75">
      <c r="A36" s="19" t="s">
        <v>3</v>
      </c>
      <c r="B36" s="20">
        <f>B4+B27</f>
        <v>82871</v>
      </c>
      <c r="C36" s="20">
        <f>C4+C27</f>
        <v>84073</v>
      </c>
      <c r="D36" s="20">
        <f>D4+D27</f>
        <v>89541.19</v>
      </c>
      <c r="E36" s="20">
        <f>E4+E27</f>
        <v>92173.4257</v>
      </c>
      <c r="F36" s="21">
        <f>F4+F27</f>
        <v>94884.628471</v>
      </c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</sheetData>
  <printOptions/>
  <pageMargins left="0.75" right="0.75" top="1" bottom="1" header="0.4921259845" footer="0.4921259845"/>
  <pageSetup firstPageNumber="12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755028" r:id="rId1"/>
    <oleObject progId="Word.Document.8" shapeId="755029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3">
      <selection activeCell="H35" sqref="H35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7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8">
        <v>15508</v>
      </c>
      <c r="C4" s="8">
        <v>6820</v>
      </c>
      <c r="D4" s="8">
        <v>7000</v>
      </c>
      <c r="E4" s="25">
        <v>7000</v>
      </c>
      <c r="F4" s="25">
        <v>7000</v>
      </c>
    </row>
    <row r="5" spans="1:5" ht="15.75">
      <c r="A5" s="24"/>
      <c r="B5" s="10"/>
      <c r="C5" s="10"/>
      <c r="D5" s="26"/>
      <c r="E5" s="26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ht="12.75">
      <c r="B9" s="39" t="s">
        <v>31</v>
      </c>
    </row>
    <row r="11" spans="1:4" ht="12.75">
      <c r="A11" s="73"/>
      <c r="B11" s="73"/>
      <c r="C11" s="73"/>
      <c r="D11" s="73"/>
    </row>
    <row r="12" spans="1:4" ht="12.75">
      <c r="A12" s="73"/>
      <c r="B12" s="73"/>
      <c r="C12" s="73"/>
      <c r="D12" s="73"/>
    </row>
    <row r="13" spans="1:4" ht="12.75">
      <c r="A13" s="73"/>
      <c r="B13" s="73"/>
      <c r="C13" s="73"/>
      <c r="D13" s="73"/>
    </row>
    <row r="14" spans="1:4" ht="12.75">
      <c r="A14" s="73"/>
      <c r="B14" s="73"/>
      <c r="C14" s="73"/>
      <c r="D14" s="73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2:6" ht="22.5">
      <c r="B30" s="4" t="s">
        <v>32</v>
      </c>
      <c r="C30" s="4" t="s">
        <v>33</v>
      </c>
      <c r="D30" s="5">
        <v>2010</v>
      </c>
      <c r="E30" s="5">
        <v>2011</v>
      </c>
      <c r="F30" s="5">
        <v>2012</v>
      </c>
    </row>
    <row r="31" spans="1:6" ht="15.75">
      <c r="A31" s="6" t="s">
        <v>6</v>
      </c>
      <c r="B31" s="7">
        <v>6127</v>
      </c>
      <c r="C31" s="7">
        <v>0</v>
      </c>
      <c r="D31" s="8">
        <v>0</v>
      </c>
      <c r="E31" s="25">
        <v>0</v>
      </c>
      <c r="F31" s="8">
        <v>0</v>
      </c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8" spans="2:6" ht="22.5">
      <c r="B38" s="4" t="s">
        <v>32</v>
      </c>
      <c r="C38" s="4" t="s">
        <v>33</v>
      </c>
      <c r="D38" s="5">
        <v>2010</v>
      </c>
      <c r="E38" s="5">
        <v>2011</v>
      </c>
      <c r="F38" s="5">
        <v>2012</v>
      </c>
    </row>
    <row r="39" spans="1:6" ht="15.75">
      <c r="A39" s="6" t="s">
        <v>8</v>
      </c>
      <c r="B39" s="7">
        <v>0</v>
      </c>
      <c r="C39" s="7">
        <v>8400</v>
      </c>
      <c r="D39" s="7">
        <v>8500</v>
      </c>
      <c r="E39" s="7">
        <v>8500</v>
      </c>
      <c r="F39" s="8">
        <v>8500</v>
      </c>
    </row>
    <row r="50" spans="2:6" ht="22.5">
      <c r="B50" s="4" t="s">
        <v>32</v>
      </c>
      <c r="C50" s="4" t="s">
        <v>33</v>
      </c>
      <c r="D50" s="5">
        <v>2010</v>
      </c>
      <c r="E50" s="5">
        <v>2011</v>
      </c>
      <c r="F50" s="5">
        <v>2012</v>
      </c>
    </row>
    <row r="51" spans="1:6" ht="15.75">
      <c r="A51" s="19" t="s">
        <v>3</v>
      </c>
      <c r="B51" s="20">
        <f>B4+B31+B39</f>
        <v>21635</v>
      </c>
      <c r="C51" s="20">
        <f>C4+C31+C39</f>
        <v>15220</v>
      </c>
      <c r="D51" s="20">
        <f>D4+D31+D39</f>
        <v>15500</v>
      </c>
      <c r="E51" s="20">
        <f>E4+E31+E39</f>
        <v>15500</v>
      </c>
      <c r="F51" s="20">
        <f>F4+F31+F39</f>
        <v>15500</v>
      </c>
    </row>
  </sheetData>
  <mergeCells count="1">
    <mergeCell ref="A11:D14"/>
  </mergeCells>
  <printOptions/>
  <pageMargins left="0.75" right="0.75" top="1" bottom="1" header="0.4921259845" footer="0.4921259845"/>
  <pageSetup firstPageNumber="13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435306" r:id="rId1"/>
    <oleObject progId="Word.Document.8" shapeId="1435307" r:id="rId2"/>
    <oleObject progId="Word.Document.8" shapeId="1435308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37" sqref="F37:F40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8">
        <v>41751</v>
      </c>
      <c r="C4" s="8">
        <v>51140</v>
      </c>
      <c r="D4" s="8">
        <v>53000</v>
      </c>
      <c r="E4" s="8">
        <v>55000</v>
      </c>
      <c r="F4" s="8">
        <v>57000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40" t="s">
        <v>31</v>
      </c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2:6" ht="22.5">
      <c r="B13" s="4" t="s">
        <v>32</v>
      </c>
      <c r="C13" s="4" t="s">
        <v>33</v>
      </c>
      <c r="D13" s="5">
        <v>2010</v>
      </c>
      <c r="E13" s="5">
        <v>2011</v>
      </c>
      <c r="F13" s="5">
        <v>2012</v>
      </c>
    </row>
    <row r="14" spans="1:6" ht="15.75">
      <c r="A14" s="6" t="s">
        <v>6</v>
      </c>
      <c r="B14" s="7">
        <v>53</v>
      </c>
      <c r="C14" s="7">
        <v>1050</v>
      </c>
      <c r="D14" s="7">
        <v>0</v>
      </c>
      <c r="E14" s="7">
        <v>1000</v>
      </c>
      <c r="F14" s="8">
        <v>2000</v>
      </c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3" spans="2:6" ht="22.5">
      <c r="B23" s="4" t="s">
        <v>32</v>
      </c>
      <c r="C23" s="4" t="s">
        <v>33</v>
      </c>
      <c r="D23" s="5">
        <v>2010</v>
      </c>
      <c r="E23" s="5">
        <v>2011</v>
      </c>
      <c r="F23" s="5">
        <v>2012</v>
      </c>
    </row>
    <row r="24" spans="1:6" ht="15.75">
      <c r="A24" s="19" t="s">
        <v>3</v>
      </c>
      <c r="B24" s="20">
        <f>B4+B14</f>
        <v>41804</v>
      </c>
      <c r="C24" s="20">
        <f>C4+C14</f>
        <v>52190</v>
      </c>
      <c r="D24" s="21">
        <f>SUM(D4+D14)</f>
        <v>53000</v>
      </c>
      <c r="E24" s="21">
        <f>SUM(E4+E14)</f>
        <v>56000</v>
      </c>
      <c r="F24" s="21">
        <f>F4+F14</f>
        <v>59000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437118" r:id="rId1"/>
    <oleObject progId="Word.Document.8" shapeId="1437119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F34"/>
  <sheetViews>
    <sheetView workbookViewId="0" topLeftCell="A1">
      <selection activeCell="I31" sqref="I3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1</v>
      </c>
      <c r="B4" s="7">
        <v>309320</v>
      </c>
      <c r="C4" s="7">
        <v>269879</v>
      </c>
      <c r="D4" s="7">
        <v>280000</v>
      </c>
      <c r="E4" s="7">
        <v>288000</v>
      </c>
      <c r="F4" s="8">
        <v>296000</v>
      </c>
    </row>
    <row r="5" spans="1:5" ht="12.75">
      <c r="A5" s="9"/>
      <c r="B5" s="10"/>
      <c r="C5" s="10"/>
      <c r="D5" s="10"/>
      <c r="E5" s="10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spans="1:4" ht="12.75">
      <c r="A9" s="11"/>
      <c r="B9" s="12"/>
      <c r="C9" s="13"/>
      <c r="D9" s="14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2" spans="1:4" ht="12.75">
      <c r="A12" s="11"/>
      <c r="B12" s="12"/>
      <c r="C12" s="13"/>
      <c r="D12" s="14"/>
    </row>
    <row r="13" spans="1:4" ht="12.75">
      <c r="A13" s="11"/>
      <c r="B13" s="12"/>
      <c r="C13" s="13"/>
      <c r="D13" s="14"/>
    </row>
    <row r="14" spans="1:4" ht="12.75">
      <c r="A14" s="11"/>
      <c r="B14" s="12"/>
      <c r="C14" s="13"/>
      <c r="D14" s="14"/>
    </row>
    <row r="15" spans="1:4" ht="12.75">
      <c r="A15" s="11"/>
      <c r="B15" s="12"/>
      <c r="C15" s="13"/>
      <c r="D15" s="14"/>
    </row>
    <row r="16" spans="1:4" ht="12.75">
      <c r="A16" s="11"/>
      <c r="B16" s="12"/>
      <c r="C16" s="13"/>
      <c r="D16" s="14"/>
    </row>
    <row r="17" spans="1:4" ht="12.75">
      <c r="A17" s="11"/>
      <c r="B17" s="12"/>
      <c r="C17" s="13"/>
      <c r="D17" s="14"/>
    </row>
    <row r="18" spans="2:6" ht="22.5">
      <c r="B18" s="4" t="s">
        <v>32</v>
      </c>
      <c r="C18" s="4" t="s">
        <v>33</v>
      </c>
      <c r="D18" s="5">
        <v>2010</v>
      </c>
      <c r="E18" s="5">
        <v>2011</v>
      </c>
      <c r="F18" s="5">
        <v>2012</v>
      </c>
    </row>
    <row r="19" spans="1:6" ht="15.75">
      <c r="A19" s="6" t="s">
        <v>2</v>
      </c>
      <c r="B19" s="7">
        <v>589</v>
      </c>
      <c r="C19" s="7">
        <v>3500</v>
      </c>
      <c r="D19" s="7">
        <v>3000</v>
      </c>
      <c r="E19" s="7">
        <v>3000</v>
      </c>
      <c r="F19" s="8">
        <v>3000</v>
      </c>
    </row>
    <row r="20" spans="1:5" ht="12.75">
      <c r="A20" s="15"/>
      <c r="B20" s="16"/>
      <c r="C20" s="17"/>
      <c r="D20" s="18"/>
      <c r="E20" s="17"/>
    </row>
    <row r="33" spans="2:6" ht="22.5">
      <c r="B33" s="4" t="s">
        <v>32</v>
      </c>
      <c r="C33" s="4" t="s">
        <v>33</v>
      </c>
      <c r="D33" s="5">
        <v>2010</v>
      </c>
      <c r="E33" s="5">
        <v>2011</v>
      </c>
      <c r="F33" s="5">
        <v>2012</v>
      </c>
    </row>
    <row r="34" spans="1:6" ht="15.75">
      <c r="A34" s="19" t="s">
        <v>3</v>
      </c>
      <c r="B34" s="20">
        <f>B4+B19</f>
        <v>309909</v>
      </c>
      <c r="C34" s="20">
        <f>C4+C19</f>
        <v>273379</v>
      </c>
      <c r="D34" s="20">
        <f>+D19+D4</f>
        <v>283000</v>
      </c>
      <c r="E34" s="20">
        <f>+E19+E4</f>
        <v>291000</v>
      </c>
      <c r="F34" s="21">
        <f>F4+F19</f>
        <v>299000</v>
      </c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439436" r:id="rId1"/>
    <oleObject progId="Word.Document.8" shapeId="1439437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4" sqref="C4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19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8">
        <v>75319</v>
      </c>
      <c r="C4" s="33">
        <v>119965</v>
      </c>
      <c r="D4" s="33">
        <v>121960</v>
      </c>
      <c r="E4" s="25">
        <v>122820</v>
      </c>
      <c r="F4" s="8">
        <v>123720</v>
      </c>
    </row>
    <row r="5" spans="2:5" ht="12.75">
      <c r="B5" s="17"/>
      <c r="C5" s="17"/>
      <c r="D5" s="17"/>
      <c r="E5" s="17"/>
    </row>
    <row r="6" spans="2:5" ht="12.75">
      <c r="B6" s="17"/>
      <c r="C6" s="17"/>
      <c r="D6" s="17"/>
      <c r="E6" s="17"/>
    </row>
    <row r="7" spans="2:5" ht="12.75">
      <c r="B7" s="17"/>
      <c r="C7" s="17"/>
      <c r="D7" s="17"/>
      <c r="E7" s="17"/>
    </row>
    <row r="8" spans="2:5" ht="12.75">
      <c r="B8" s="17"/>
      <c r="C8" s="17"/>
      <c r="D8" s="17"/>
      <c r="E8" s="17"/>
    </row>
    <row r="9" spans="2:5" ht="12.75">
      <c r="B9" s="17"/>
      <c r="C9" s="17"/>
      <c r="D9" s="17"/>
      <c r="E9" s="17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3" ht="12.75">
      <c r="B13" s="39"/>
    </row>
    <row r="14" spans="1:4" ht="12.75">
      <c r="A14" s="27"/>
      <c r="B14" s="27"/>
      <c r="C14" s="27"/>
      <c r="D14" s="27"/>
    </row>
    <row r="15" spans="1:4" ht="12.75">
      <c r="A15" s="27"/>
      <c r="B15" s="27"/>
      <c r="C15" s="27"/>
      <c r="D15" s="27"/>
    </row>
    <row r="16" spans="1:4" ht="12.75">
      <c r="A16" s="27"/>
      <c r="B16" s="27"/>
      <c r="C16" s="27"/>
      <c r="D16" s="27"/>
    </row>
    <row r="17" spans="1:4" ht="12.75">
      <c r="A17" s="27"/>
      <c r="B17" s="27"/>
      <c r="C17" s="27"/>
      <c r="D17" s="27"/>
    </row>
    <row r="18" spans="1:4" ht="12.75">
      <c r="A18" s="27"/>
      <c r="B18" s="27"/>
      <c r="C18" s="27"/>
      <c r="D18" s="27"/>
    </row>
    <row r="19" spans="1:4" ht="12.75">
      <c r="A19" s="27"/>
      <c r="B19" s="27"/>
      <c r="C19" s="27"/>
      <c r="D19" s="27"/>
    </row>
    <row r="20" spans="1:4" ht="12.75">
      <c r="A20" s="27"/>
      <c r="B20" s="27"/>
      <c r="C20" s="27"/>
      <c r="D20" s="27"/>
    </row>
    <row r="21" spans="1:4" ht="12.75">
      <c r="A21" s="27"/>
      <c r="B21" s="27"/>
      <c r="C21" s="27"/>
      <c r="D21" s="27"/>
    </row>
    <row r="22" spans="1:4" ht="12.75">
      <c r="A22" s="27"/>
      <c r="B22" s="27"/>
      <c r="C22" s="27"/>
      <c r="D22" s="27"/>
    </row>
    <row r="23" spans="1:4" ht="12.75">
      <c r="A23" s="27"/>
      <c r="B23" s="27"/>
      <c r="C23" s="27"/>
      <c r="D23" s="27"/>
    </row>
    <row r="24" spans="1:4" ht="12.75">
      <c r="A24" s="27"/>
      <c r="B24" s="27"/>
      <c r="C24" s="27"/>
      <c r="D24" s="27"/>
    </row>
    <row r="25" spans="1:4" ht="12.75">
      <c r="A25" s="27"/>
      <c r="B25" s="27"/>
      <c r="C25" s="27"/>
      <c r="D25" s="27"/>
    </row>
    <row r="26" spans="1:4" ht="12.75">
      <c r="A26" s="27"/>
      <c r="B26" s="27"/>
      <c r="C26" s="27"/>
      <c r="D26" s="27"/>
    </row>
    <row r="27" spans="1:4" ht="12.75">
      <c r="A27" s="27"/>
      <c r="B27" s="27"/>
      <c r="C27" s="27"/>
      <c r="D27" s="27"/>
    </row>
    <row r="28" spans="1:4" ht="12.75">
      <c r="A28" s="27"/>
      <c r="B28" s="27"/>
      <c r="C28" s="27"/>
      <c r="D28" s="27"/>
    </row>
    <row r="29" spans="1:4" ht="12.75">
      <c r="A29" s="27"/>
      <c r="B29" s="27"/>
      <c r="C29" s="27"/>
      <c r="D29" s="27"/>
    </row>
    <row r="30" spans="1:4" ht="12.75">
      <c r="A30" s="27"/>
      <c r="B30" s="27"/>
      <c r="C30" s="27"/>
      <c r="D30" s="27"/>
    </row>
    <row r="31" spans="1:4" ht="12.75">
      <c r="A31" s="27"/>
      <c r="B31" s="27"/>
      <c r="C31" s="27"/>
      <c r="D31" s="27"/>
    </row>
    <row r="32" spans="2:6" ht="22.5">
      <c r="B32" s="4" t="s">
        <v>32</v>
      </c>
      <c r="C32" s="4" t="s">
        <v>33</v>
      </c>
      <c r="D32" s="5">
        <v>2010</v>
      </c>
      <c r="E32" s="5">
        <v>2011</v>
      </c>
      <c r="F32" s="5">
        <v>2012</v>
      </c>
    </row>
    <row r="33" spans="1:6" ht="15.75">
      <c r="A33" s="6" t="s">
        <v>6</v>
      </c>
      <c r="B33" s="7">
        <v>23786</v>
      </c>
      <c r="C33" s="28" t="s">
        <v>35</v>
      </c>
      <c r="D33" s="28"/>
      <c r="E33" s="28"/>
      <c r="F33" s="33"/>
    </row>
    <row r="34" spans="2:5" ht="12.75">
      <c r="B34" s="18"/>
      <c r="C34" s="16"/>
      <c r="D34" s="16"/>
      <c r="E34" s="16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2:6" ht="22.5">
      <c r="B42" s="4" t="s">
        <v>32</v>
      </c>
      <c r="C42" s="4" t="s">
        <v>33</v>
      </c>
      <c r="D42" s="5">
        <v>2010</v>
      </c>
      <c r="E42" s="5">
        <v>2011</v>
      </c>
      <c r="F42" s="5">
        <v>2012</v>
      </c>
    </row>
    <row r="43" spans="1:6" ht="15.75">
      <c r="A43" s="19" t="s">
        <v>3</v>
      </c>
      <c r="B43" s="20">
        <f>B4+B33</f>
        <v>99105</v>
      </c>
      <c r="C43" s="20">
        <f>C4</f>
        <v>119965</v>
      </c>
      <c r="D43" s="20">
        <f>D4+D33</f>
        <v>121960</v>
      </c>
      <c r="E43" s="20">
        <f>E4+E33</f>
        <v>122820</v>
      </c>
      <c r="F43" s="20">
        <f>F4+F33</f>
        <v>123720</v>
      </c>
    </row>
    <row r="44" ht="12.75">
      <c r="D44" s="34"/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838475" r:id="rId1"/>
    <oleObject progId="Word.Document.8" shapeId="5838477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4" sqref="A4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12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8">
        <v>116366</v>
      </c>
      <c r="C4" s="33">
        <v>115050</v>
      </c>
      <c r="D4" s="8">
        <v>120000</v>
      </c>
      <c r="E4" s="8">
        <v>125000</v>
      </c>
      <c r="F4" s="8">
        <v>135000</v>
      </c>
    </row>
    <row r="5" spans="1:4" ht="12.75">
      <c r="A5" s="15"/>
      <c r="B5" s="15"/>
      <c r="C5" s="15"/>
      <c r="D5" s="15"/>
    </row>
    <row r="6" spans="1:4" ht="13.5" customHeight="1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40" t="s">
        <v>31</v>
      </c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2:6" ht="22.5">
      <c r="B20" s="4" t="s">
        <v>32</v>
      </c>
      <c r="C20" s="4" t="s">
        <v>33</v>
      </c>
      <c r="D20" s="5">
        <v>2010</v>
      </c>
      <c r="E20" s="5">
        <v>2011</v>
      </c>
      <c r="F20" s="5">
        <v>2012</v>
      </c>
    </row>
    <row r="21" spans="1:6" ht="15.75">
      <c r="A21" s="6" t="s">
        <v>6</v>
      </c>
      <c r="B21" s="7">
        <v>237877</v>
      </c>
      <c r="C21" s="28">
        <v>330085</v>
      </c>
      <c r="D21" s="7">
        <v>450000</v>
      </c>
      <c r="E21" s="7">
        <v>470000</v>
      </c>
      <c r="F21" s="8">
        <v>500000</v>
      </c>
    </row>
    <row r="22" spans="1:5" ht="12.75">
      <c r="A22" s="15"/>
      <c r="B22" s="15"/>
      <c r="C22" s="15"/>
      <c r="D22" s="15"/>
      <c r="E22" s="17"/>
    </row>
    <row r="31" ht="12.75">
      <c r="H31" t="s">
        <v>36</v>
      </c>
    </row>
    <row r="41" spans="2:6" ht="22.5">
      <c r="B41" s="4" t="s">
        <v>32</v>
      </c>
      <c r="C41" s="4" t="s">
        <v>33</v>
      </c>
      <c r="D41" s="5">
        <v>2010</v>
      </c>
      <c r="E41" s="5">
        <v>2011</v>
      </c>
      <c r="F41" s="5">
        <v>2012</v>
      </c>
    </row>
    <row r="42" spans="1:6" ht="15.75">
      <c r="A42" s="19" t="s">
        <v>3</v>
      </c>
      <c r="B42" s="20">
        <f>B4+B21</f>
        <v>354243</v>
      </c>
      <c r="C42" s="20">
        <f>C4+C21</f>
        <v>445135</v>
      </c>
      <c r="D42" s="20">
        <f>D4+D21</f>
        <v>570000</v>
      </c>
      <c r="E42" s="20">
        <f>E4+E21</f>
        <v>595000</v>
      </c>
      <c r="F42" s="21">
        <f>F4+F21</f>
        <v>635000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445123" r:id="rId1"/>
    <oleObject progId="Word.Document.8" shapeId="1445124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5">
      <selection activeCell="I28" sqref="I28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15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8">
        <v>17998</v>
      </c>
      <c r="C4" s="8">
        <v>22482</v>
      </c>
      <c r="D4" s="8">
        <v>23000</v>
      </c>
      <c r="E4" s="8">
        <v>24000</v>
      </c>
      <c r="F4" s="8">
        <v>24000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40" t="s">
        <v>31</v>
      </c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2:6" ht="22.5">
      <c r="B29" s="4" t="s">
        <v>32</v>
      </c>
      <c r="C29" s="4" t="s">
        <v>33</v>
      </c>
      <c r="D29" s="5">
        <v>2010</v>
      </c>
      <c r="E29" s="5">
        <v>2011</v>
      </c>
      <c r="F29" s="5">
        <v>2012</v>
      </c>
    </row>
    <row r="30" spans="1:6" ht="15.75">
      <c r="A30" s="6" t="s">
        <v>6</v>
      </c>
      <c r="B30" s="7">
        <v>18653</v>
      </c>
      <c r="C30" s="7">
        <v>10000</v>
      </c>
      <c r="D30" s="7">
        <v>12000</v>
      </c>
      <c r="E30" s="7">
        <v>13000</v>
      </c>
      <c r="F30" s="8">
        <v>13000</v>
      </c>
    </row>
    <row r="31" spans="1:5" ht="12.75">
      <c r="A31" s="15"/>
      <c r="B31" s="15"/>
      <c r="C31" s="15"/>
      <c r="D31" s="15"/>
      <c r="E31" s="17"/>
    </row>
    <row r="51" spans="2:6" ht="22.5">
      <c r="B51" s="4" t="s">
        <v>32</v>
      </c>
      <c r="C51" s="4" t="s">
        <v>33</v>
      </c>
      <c r="D51" s="5">
        <v>2010</v>
      </c>
      <c r="E51" s="5">
        <v>2011</v>
      </c>
      <c r="F51" s="5">
        <v>2012</v>
      </c>
    </row>
    <row r="52" spans="1:6" ht="15.75">
      <c r="A52" s="19" t="s">
        <v>3</v>
      </c>
      <c r="B52" s="20">
        <f>B4+B30</f>
        <v>36651</v>
      </c>
      <c r="C52" s="20">
        <f>C4+C30</f>
        <v>32482</v>
      </c>
      <c r="D52" s="20">
        <f>D4+D30</f>
        <v>35000</v>
      </c>
      <c r="E52" s="20">
        <f>E4+E30</f>
        <v>37000</v>
      </c>
      <c r="F52" s="21">
        <f>F4+F30</f>
        <v>37000</v>
      </c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5846033" r:id="rId1"/>
    <oleObject progId="Word.Document.8" shapeId="5846034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I9" sqref="I9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29</v>
      </c>
      <c r="B1" s="2"/>
      <c r="C1" s="2"/>
      <c r="D1" s="2"/>
      <c r="E1" s="2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31.5">
      <c r="A4" s="43" t="s">
        <v>22</v>
      </c>
      <c r="B4" s="45">
        <v>100000</v>
      </c>
      <c r="C4" s="45">
        <v>100000</v>
      </c>
      <c r="D4" s="44">
        <v>100000</v>
      </c>
      <c r="E4" s="44">
        <v>100000</v>
      </c>
      <c r="F4" s="44">
        <v>100000</v>
      </c>
    </row>
    <row r="5" spans="1:6" ht="31.5">
      <c r="A5" s="43" t="s">
        <v>24</v>
      </c>
      <c r="B5" s="45">
        <v>10000</v>
      </c>
      <c r="C5" s="45">
        <v>10000</v>
      </c>
      <c r="D5" s="44">
        <v>10000</v>
      </c>
      <c r="E5" s="44">
        <v>10000</v>
      </c>
      <c r="F5" s="44">
        <v>10000</v>
      </c>
    </row>
    <row r="6" spans="1:6" ht="31.5">
      <c r="A6" s="43" t="s">
        <v>23</v>
      </c>
      <c r="B6" s="45">
        <v>30000</v>
      </c>
      <c r="C6" s="45">
        <v>40000</v>
      </c>
      <c r="D6" s="44">
        <v>40000</v>
      </c>
      <c r="E6" s="44">
        <v>40000</v>
      </c>
      <c r="F6" s="44">
        <v>40000</v>
      </c>
    </row>
    <row r="9" spans="2:6" ht="22.5">
      <c r="B9" s="4" t="s">
        <v>32</v>
      </c>
      <c r="C9" s="4" t="s">
        <v>33</v>
      </c>
      <c r="D9" s="5">
        <v>2010</v>
      </c>
      <c r="E9" s="5">
        <v>2011</v>
      </c>
      <c r="F9" s="5">
        <v>2012</v>
      </c>
    </row>
    <row r="10" spans="1:6" ht="15.75">
      <c r="A10" s="19" t="s">
        <v>25</v>
      </c>
      <c r="B10" s="20">
        <f>SUM(B4:B6)</f>
        <v>140000</v>
      </c>
      <c r="C10" s="20">
        <f>SUM(C4:C6)</f>
        <v>150000</v>
      </c>
      <c r="D10" s="20">
        <f>SUM(D4:D6)</f>
        <v>150000</v>
      </c>
      <c r="E10" s="20">
        <f>SUM(E4:E6)</f>
        <v>150000</v>
      </c>
      <c r="F10" s="20">
        <f>SUM(F4:F6)</f>
        <v>150000</v>
      </c>
    </row>
  </sheetData>
  <printOptions/>
  <pageMargins left="0.75" right="0.75" top="1" bottom="1" header="0.4921259845" footer="0.4921259845"/>
  <pageSetup firstPageNumber="19" useFirstPageNumber="1"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J14" sqref="J14"/>
    </sheetView>
  </sheetViews>
  <sheetFormatPr defaultColWidth="9.00390625" defaultRowHeight="12.75"/>
  <cols>
    <col min="1" max="1" width="23.75390625" style="0" customWidth="1"/>
    <col min="2" max="6" width="11.75390625" style="0" customWidth="1"/>
  </cols>
  <sheetData>
    <row r="1" ht="20.25">
      <c r="A1" s="1" t="s">
        <v>54</v>
      </c>
    </row>
    <row r="4" spans="2:6" ht="22.5" customHeight="1">
      <c r="B4" s="4" t="s">
        <v>32</v>
      </c>
      <c r="C4" s="4" t="s">
        <v>33</v>
      </c>
      <c r="D4" s="5">
        <v>2010</v>
      </c>
      <c r="E4" s="5">
        <v>2011</v>
      </c>
      <c r="F4" s="5">
        <v>2012</v>
      </c>
    </row>
    <row r="5" spans="1:6" ht="31.5">
      <c r="A5" s="66" t="s">
        <v>55</v>
      </c>
      <c r="B5" s="45">
        <v>0</v>
      </c>
      <c r="C5" s="44">
        <v>863293</v>
      </c>
      <c r="D5" s="45">
        <v>2551779</v>
      </c>
      <c r="E5" s="45">
        <v>2109635</v>
      </c>
      <c r="F5" s="45">
        <v>1974693</v>
      </c>
    </row>
    <row r="14" spans="2:6" ht="22.5">
      <c r="B14" s="4" t="s">
        <v>32</v>
      </c>
      <c r="C14" s="4" t="s">
        <v>33</v>
      </c>
      <c r="D14" s="5">
        <v>2010</v>
      </c>
      <c r="E14" s="5">
        <v>2011</v>
      </c>
      <c r="F14" s="5">
        <v>2012</v>
      </c>
    </row>
    <row r="15" spans="1:6" ht="15.75">
      <c r="A15" s="19" t="s">
        <v>3</v>
      </c>
      <c r="B15" s="20">
        <f>B5</f>
        <v>0</v>
      </c>
      <c r="C15" s="20">
        <f>C5</f>
        <v>863293</v>
      </c>
      <c r="D15" s="20">
        <f>D5</f>
        <v>2551779</v>
      </c>
      <c r="E15" s="20">
        <f>E5</f>
        <v>2109635</v>
      </c>
      <c r="F15" s="20">
        <f>F5</f>
        <v>1974693</v>
      </c>
    </row>
  </sheetData>
  <printOptions/>
  <pageMargins left="0.75" right="0.75" top="1" bottom="1" header="0.4921259845" footer="0.4921259845"/>
  <pageSetup firstPageNumber="20" useFirstPageNumber="1" horizontalDpi="600" verticalDpi="600" orientation="portrait" paperSize="9" r:id="rId3"/>
  <headerFooter alignWithMargins="0">
    <oddFooter>&amp;C&amp;P</oddFooter>
  </headerFooter>
  <legacyDrawing r:id="rId2"/>
  <oleObjects>
    <oleObject progId="Word.Document.8" shapeId="1498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I32" sqref="I32:O35"/>
    </sheetView>
  </sheetViews>
  <sheetFormatPr defaultColWidth="9.00390625" defaultRowHeight="12.75"/>
  <cols>
    <col min="1" max="1" width="28.625" style="0" customWidth="1"/>
    <col min="2" max="2" width="11.00390625" style="0" customWidth="1"/>
    <col min="6" max="7" width="9.625" style="0" customWidth="1"/>
    <col min="8" max="8" width="10.00390625" style="0" customWidth="1"/>
  </cols>
  <sheetData>
    <row r="1" ht="20.25">
      <c r="A1" s="3" t="s">
        <v>56</v>
      </c>
    </row>
    <row r="4" spans="1:10" ht="25.5" customHeight="1">
      <c r="A4" s="65" t="s">
        <v>38</v>
      </c>
      <c r="B4" s="4" t="s">
        <v>33</v>
      </c>
      <c r="C4" s="47">
        <v>2010</v>
      </c>
      <c r="D4" s="47">
        <v>2011</v>
      </c>
      <c r="E4" s="47">
        <v>2012</v>
      </c>
      <c r="F4" s="48" t="s">
        <v>39</v>
      </c>
      <c r="G4" s="48" t="s">
        <v>40</v>
      </c>
      <c r="H4" s="48" t="s">
        <v>53</v>
      </c>
      <c r="J4" s="64"/>
    </row>
    <row r="5" spans="1:11" ht="12.75">
      <c r="A5" s="49" t="s">
        <v>41</v>
      </c>
      <c r="B5" s="7">
        <v>3617982</v>
      </c>
      <c r="C5" s="7">
        <v>3523764</v>
      </c>
      <c r="D5" s="7">
        <v>3523764</v>
      </c>
      <c r="E5" s="7">
        <v>3594240</v>
      </c>
      <c r="F5" s="50">
        <f aca="true" t="shared" si="0" ref="F5:F13">+C5/B5</f>
        <v>0.9739584110700384</v>
      </c>
      <c r="G5" s="50">
        <f aca="true" t="shared" si="1" ref="G5:G13">+D5/C5</f>
        <v>1</v>
      </c>
      <c r="H5" s="50">
        <f aca="true" t="shared" si="2" ref="H5:H13">E5/D5</f>
        <v>1.020000204326964</v>
      </c>
      <c r="J5" s="63"/>
      <c r="K5" s="17"/>
    </row>
    <row r="6" spans="1:10" ht="12.75">
      <c r="A6" s="49" t="s">
        <v>42</v>
      </c>
      <c r="B6" s="7">
        <v>30000</v>
      </c>
      <c r="C6" s="7">
        <v>30000</v>
      </c>
      <c r="D6" s="7">
        <v>30000</v>
      </c>
      <c r="E6" s="7">
        <v>30000</v>
      </c>
      <c r="F6" s="50">
        <f t="shared" si="0"/>
        <v>1</v>
      </c>
      <c r="G6" s="50">
        <f t="shared" si="1"/>
        <v>1</v>
      </c>
      <c r="H6" s="50">
        <f t="shared" si="2"/>
        <v>1</v>
      </c>
      <c r="J6" s="63"/>
    </row>
    <row r="7" spans="1:10" ht="12.75">
      <c r="A7" s="49" t="s">
        <v>43</v>
      </c>
      <c r="B7" s="7">
        <v>82040</v>
      </c>
      <c r="C7" s="7">
        <v>82040</v>
      </c>
      <c r="D7" s="7">
        <v>82040</v>
      </c>
      <c r="E7" s="7">
        <v>82040</v>
      </c>
      <c r="F7" s="50">
        <f t="shared" si="0"/>
        <v>1</v>
      </c>
      <c r="G7" s="50">
        <f t="shared" si="1"/>
        <v>1</v>
      </c>
      <c r="H7" s="50">
        <f t="shared" si="2"/>
        <v>1</v>
      </c>
      <c r="J7" s="63"/>
    </row>
    <row r="8" spans="1:8" ht="12.75">
      <c r="A8" s="49" t="s">
        <v>44</v>
      </c>
      <c r="B8" s="51">
        <v>31000</v>
      </c>
      <c r="C8" s="7">
        <v>15000</v>
      </c>
      <c r="D8" s="7">
        <v>15000</v>
      </c>
      <c r="E8" s="7">
        <v>15000</v>
      </c>
      <c r="F8" s="50">
        <f t="shared" si="0"/>
        <v>0.4838709677419355</v>
      </c>
      <c r="G8" s="50">
        <f t="shared" si="1"/>
        <v>1</v>
      </c>
      <c r="H8" s="50">
        <f t="shared" si="2"/>
        <v>1</v>
      </c>
    </row>
    <row r="9" spans="1:8" ht="12.75">
      <c r="A9" s="49" t="s">
        <v>45</v>
      </c>
      <c r="B9" s="51">
        <v>13000</v>
      </c>
      <c r="C9" s="51">
        <v>7000</v>
      </c>
      <c r="D9" s="51">
        <v>7000</v>
      </c>
      <c r="E9" s="51">
        <v>7000</v>
      </c>
      <c r="F9" s="50">
        <f t="shared" si="0"/>
        <v>0.5384615384615384</v>
      </c>
      <c r="G9" s="50">
        <f t="shared" si="1"/>
        <v>1</v>
      </c>
      <c r="H9" s="50">
        <f t="shared" si="2"/>
        <v>1</v>
      </c>
    </row>
    <row r="10" spans="1:8" ht="12.75">
      <c r="A10" s="49" t="s">
        <v>46</v>
      </c>
      <c r="B10" s="51">
        <v>189500</v>
      </c>
      <c r="C10" s="7">
        <v>40300</v>
      </c>
      <c r="D10" s="7">
        <v>40300</v>
      </c>
      <c r="E10" s="7">
        <v>40300</v>
      </c>
      <c r="F10" s="50">
        <f t="shared" si="0"/>
        <v>0.21266490765171503</v>
      </c>
      <c r="G10" s="50">
        <f t="shared" si="1"/>
        <v>1</v>
      </c>
      <c r="H10" s="50">
        <f t="shared" si="2"/>
        <v>1</v>
      </c>
    </row>
    <row r="11" spans="1:8" ht="12.75">
      <c r="A11" s="49" t="s">
        <v>47</v>
      </c>
      <c r="B11" s="51">
        <v>2592</v>
      </c>
      <c r="C11" s="7">
        <v>2500</v>
      </c>
      <c r="D11" s="7">
        <v>2500</v>
      </c>
      <c r="E11" s="7">
        <v>2500</v>
      </c>
      <c r="F11" s="50">
        <f t="shared" si="0"/>
        <v>0.9645061728395061</v>
      </c>
      <c r="G11" s="50">
        <f t="shared" si="1"/>
        <v>1</v>
      </c>
      <c r="H11" s="50">
        <f t="shared" si="2"/>
        <v>1</v>
      </c>
    </row>
    <row r="12" spans="1:8" ht="12.75">
      <c r="A12" s="49" t="s">
        <v>48</v>
      </c>
      <c r="B12" s="51">
        <v>75022</v>
      </c>
      <c r="C12" s="51">
        <v>76522</v>
      </c>
      <c r="D12" s="51">
        <v>78053</v>
      </c>
      <c r="E12" s="51">
        <v>79614</v>
      </c>
      <c r="F12" s="52">
        <f t="shared" si="0"/>
        <v>1.0199941350537176</v>
      </c>
      <c r="G12" s="52">
        <f t="shared" si="1"/>
        <v>1.0200073181568698</v>
      </c>
      <c r="H12" s="50">
        <f t="shared" si="2"/>
        <v>1.0199992312915582</v>
      </c>
    </row>
    <row r="13" spans="1:8" ht="25.5" customHeight="1">
      <c r="A13" s="56" t="s">
        <v>49</v>
      </c>
      <c r="B13" s="57">
        <v>3772078</v>
      </c>
      <c r="C13" s="57">
        <v>3774000</v>
      </c>
      <c r="D13" s="57">
        <v>3812000</v>
      </c>
      <c r="E13" s="57">
        <v>3850000</v>
      </c>
      <c r="F13" s="58">
        <f t="shared" si="0"/>
        <v>1.0005095334720013</v>
      </c>
      <c r="G13" s="58">
        <f t="shared" si="1"/>
        <v>1.0100688924218335</v>
      </c>
      <c r="H13" s="58">
        <f t="shared" si="2"/>
        <v>1.0099685204617</v>
      </c>
    </row>
    <row r="14" spans="1:8" ht="38.25">
      <c r="A14" s="56" t="s">
        <v>50</v>
      </c>
      <c r="B14" s="59">
        <v>1800</v>
      </c>
      <c r="C14" s="57">
        <v>0</v>
      </c>
      <c r="D14" s="57">
        <v>0</v>
      </c>
      <c r="E14" s="57">
        <v>0</v>
      </c>
      <c r="F14" s="60" t="s">
        <v>35</v>
      </c>
      <c r="G14" s="60" t="s">
        <v>35</v>
      </c>
      <c r="H14" s="60" t="s">
        <v>35</v>
      </c>
    </row>
    <row r="15" spans="1:8" ht="25.5" customHeight="1">
      <c r="A15" s="56" t="s">
        <v>51</v>
      </c>
      <c r="B15" s="59">
        <v>6500</v>
      </c>
      <c r="C15" s="59">
        <v>6650</v>
      </c>
      <c r="D15" s="59">
        <v>6800</v>
      </c>
      <c r="E15" s="59">
        <v>6950</v>
      </c>
      <c r="F15" s="61">
        <f>+C15/B15</f>
        <v>1.023076923076923</v>
      </c>
      <c r="G15" s="61">
        <f>+D15/C15</f>
        <v>1.0225563909774436</v>
      </c>
      <c r="H15" s="58">
        <f>E15/D15</f>
        <v>1.0220588235294117</v>
      </c>
    </row>
    <row r="16" spans="1:8" ht="12.75">
      <c r="A16" s="49" t="s">
        <v>52</v>
      </c>
      <c r="B16" s="51">
        <v>0</v>
      </c>
      <c r="C16" s="7">
        <v>0</v>
      </c>
      <c r="D16" s="7">
        <v>0</v>
      </c>
      <c r="E16" s="7">
        <v>0</v>
      </c>
      <c r="F16" s="53" t="s">
        <v>35</v>
      </c>
      <c r="G16" s="53" t="s">
        <v>35</v>
      </c>
      <c r="H16" s="53" t="s">
        <v>35</v>
      </c>
    </row>
    <row r="17" spans="1:8" ht="12.75">
      <c r="A17" s="46" t="s">
        <v>25</v>
      </c>
      <c r="B17" s="54">
        <f>SUM(B5:B16)</f>
        <v>7821514</v>
      </c>
      <c r="C17" s="54">
        <f>SUM(C5:C16)</f>
        <v>7557776</v>
      </c>
      <c r="D17" s="54">
        <f>SUM(D5:D16)</f>
        <v>7597457</v>
      </c>
      <c r="E17" s="54">
        <f>SUM(E5:E16)</f>
        <v>7707644</v>
      </c>
      <c r="F17" s="55">
        <f>+C17/B17</f>
        <v>0.9662804413570059</v>
      </c>
      <c r="G17" s="55">
        <f>+D17/C17</f>
        <v>1.005250354072415</v>
      </c>
      <c r="H17" s="55">
        <f>E17/D17</f>
        <v>1.0145031423014306</v>
      </c>
    </row>
    <row r="18" spans="2:5" ht="12.75">
      <c r="B18" s="17"/>
      <c r="C18" s="17"/>
      <c r="D18" s="17"/>
      <c r="E18" s="17"/>
    </row>
    <row r="28" ht="12.75">
      <c r="I28" s="62"/>
    </row>
    <row r="32" spans="9:15" ht="12.75">
      <c r="I32" s="70"/>
      <c r="J32" s="70"/>
      <c r="K32" s="70"/>
      <c r="L32" s="70"/>
      <c r="M32" s="70"/>
      <c r="N32" s="70"/>
      <c r="O32" s="70"/>
    </row>
    <row r="33" spans="9:15" ht="12.75">
      <c r="I33" s="70"/>
      <c r="J33" s="70"/>
      <c r="K33" s="70"/>
      <c r="L33" s="70"/>
      <c r="M33" s="70"/>
      <c r="N33" s="70"/>
      <c r="O33" s="70"/>
    </row>
    <row r="34" spans="9:15" ht="12.75">
      <c r="I34" s="70"/>
      <c r="J34" s="70"/>
      <c r="K34" s="70"/>
      <c r="L34" s="70"/>
      <c r="M34" s="70"/>
      <c r="N34" s="70"/>
      <c r="O34" s="70"/>
    </row>
    <row r="35" spans="9:15" ht="12.75">
      <c r="I35" s="70"/>
      <c r="J35" s="70"/>
      <c r="K35" s="70"/>
      <c r="L35" s="70"/>
      <c r="M35" s="70"/>
      <c r="N35" s="70"/>
      <c r="O35" s="70"/>
    </row>
  </sheetData>
  <mergeCells count="1">
    <mergeCell ref="I32:O35"/>
  </mergeCells>
  <printOptions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9" r:id="rId3"/>
  <headerFooter alignWithMargins="0">
    <oddFooter>&amp;C&amp;P</oddFooter>
  </headerFooter>
  <colBreaks count="1" manualBreakCount="1">
    <brk id="8" max="65535" man="1"/>
  </colBreaks>
  <legacyDrawing r:id="rId2"/>
  <oleObjects>
    <oleObject progId="Word.Document.8" shapeId="17521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8">
      <selection activeCell="H24" sqref="H24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ht="20.25">
      <c r="A1" s="1" t="s">
        <v>30</v>
      </c>
    </row>
    <row r="2" spans="1:5" ht="20.25">
      <c r="A2" s="1" t="s">
        <v>13</v>
      </c>
      <c r="B2" s="2"/>
      <c r="C2" s="2"/>
      <c r="D2" s="29"/>
      <c r="E2" s="29"/>
    </row>
    <row r="3" spans="1:2" ht="10.5" customHeight="1">
      <c r="A3" s="3"/>
      <c r="B3" s="39"/>
    </row>
    <row r="4" spans="2:6" ht="22.5">
      <c r="B4" s="4" t="s">
        <v>32</v>
      </c>
      <c r="C4" s="4" t="s">
        <v>33</v>
      </c>
      <c r="D4" s="5">
        <v>2010</v>
      </c>
      <c r="E4" s="5">
        <v>2011</v>
      </c>
      <c r="F4" s="5">
        <v>2012</v>
      </c>
    </row>
    <row r="5" spans="1:6" ht="15.75">
      <c r="A5" s="6" t="s">
        <v>5</v>
      </c>
      <c r="B5" s="7">
        <v>24550</v>
      </c>
      <c r="C5" s="7">
        <v>26600</v>
      </c>
      <c r="D5" s="8">
        <v>32200</v>
      </c>
      <c r="E5" s="8">
        <v>32200</v>
      </c>
      <c r="F5" s="8">
        <v>32200</v>
      </c>
    </row>
    <row r="6" spans="1:6" ht="12.75" customHeight="1">
      <c r="A6" s="24"/>
      <c r="B6" s="10"/>
      <c r="C6" s="10"/>
      <c r="D6" s="26"/>
      <c r="E6" s="26"/>
      <c r="F6" s="26"/>
    </row>
    <row r="7" spans="1:4" ht="12.75">
      <c r="A7" s="15"/>
      <c r="B7" s="15"/>
      <c r="C7" s="15"/>
      <c r="D7" s="31"/>
    </row>
    <row r="8" spans="1:4" ht="12.75">
      <c r="A8" s="15"/>
      <c r="B8" s="15"/>
      <c r="C8" s="15"/>
      <c r="D8" s="31"/>
    </row>
    <row r="9" spans="1:4" ht="12.75">
      <c r="A9" s="15"/>
      <c r="B9" s="40" t="s">
        <v>31</v>
      </c>
      <c r="C9" s="15"/>
      <c r="D9" s="31"/>
    </row>
    <row r="10" spans="1:4" ht="12.75">
      <c r="A10" s="15"/>
      <c r="B10" s="15"/>
      <c r="C10" s="15"/>
      <c r="D10" s="31"/>
    </row>
    <row r="11" spans="1:4" ht="12.75">
      <c r="A11" s="15"/>
      <c r="B11" s="15"/>
      <c r="C11" s="15"/>
      <c r="D11" s="31"/>
    </row>
    <row r="12" spans="1:4" ht="12.75">
      <c r="A12" s="15"/>
      <c r="B12" s="15"/>
      <c r="C12" s="15"/>
      <c r="D12" s="31"/>
    </row>
    <row r="13" spans="1:4" ht="12.75">
      <c r="A13" s="15"/>
      <c r="B13" s="15"/>
      <c r="C13" s="15"/>
      <c r="D13" s="31"/>
    </row>
    <row r="14" spans="1:4" ht="12.75">
      <c r="A14" s="15"/>
      <c r="B14" s="15"/>
      <c r="C14" s="15"/>
      <c r="D14" s="31"/>
    </row>
    <row r="15" spans="1:4" ht="12.75">
      <c r="A15" s="15"/>
      <c r="B15" s="15"/>
      <c r="C15" s="15"/>
      <c r="D15" s="31"/>
    </row>
    <row r="16" spans="1:4" ht="12.75">
      <c r="A16" s="15"/>
      <c r="B16" s="15"/>
      <c r="C16" s="15"/>
      <c r="D16" s="31"/>
    </row>
    <row r="17" spans="1:4" ht="12.75">
      <c r="A17" s="15"/>
      <c r="B17" s="15"/>
      <c r="C17" s="15"/>
      <c r="D17" s="31"/>
    </row>
    <row r="18" spans="1:4" ht="12.75">
      <c r="A18" s="15"/>
      <c r="B18" s="15"/>
      <c r="C18" s="15"/>
      <c r="D18" s="31"/>
    </row>
    <row r="19" spans="1:4" ht="12.75">
      <c r="A19" s="15"/>
      <c r="B19" s="15"/>
      <c r="C19" s="15"/>
      <c r="D19" s="31"/>
    </row>
    <row r="20" spans="1:4" ht="12.75">
      <c r="A20" s="15"/>
      <c r="B20" s="15"/>
      <c r="C20" s="15"/>
      <c r="D20" s="31"/>
    </row>
    <row r="21" spans="1:4" ht="12.75">
      <c r="A21" s="15"/>
      <c r="B21" s="15"/>
      <c r="C21" s="15"/>
      <c r="D21" s="31"/>
    </row>
    <row r="22" spans="1:4" ht="12.75">
      <c r="A22" s="15"/>
      <c r="B22" s="15"/>
      <c r="C22" s="15"/>
      <c r="D22" s="31"/>
    </row>
    <row r="23" spans="1:4" ht="12.75">
      <c r="A23" s="15"/>
      <c r="B23" s="15"/>
      <c r="C23" s="15"/>
      <c r="D23" s="31"/>
    </row>
    <row r="24" spans="1:4" ht="12.75">
      <c r="A24" s="15"/>
      <c r="B24" s="15"/>
      <c r="C24" s="15"/>
      <c r="D24" s="31"/>
    </row>
    <row r="25" spans="2:6" ht="22.5">
      <c r="B25" s="4" t="s">
        <v>32</v>
      </c>
      <c r="C25" s="4" t="s">
        <v>33</v>
      </c>
      <c r="D25" s="5">
        <v>2010</v>
      </c>
      <c r="E25" s="5">
        <v>2011</v>
      </c>
      <c r="F25" s="5">
        <v>2012</v>
      </c>
    </row>
    <row r="26" spans="1:6" ht="15.75">
      <c r="A26" s="6" t="s">
        <v>6</v>
      </c>
      <c r="B26" s="7">
        <v>62542</v>
      </c>
      <c r="C26" s="7">
        <v>67750</v>
      </c>
      <c r="D26" s="8">
        <v>62900</v>
      </c>
      <c r="E26" s="8">
        <v>62900</v>
      </c>
      <c r="F26" s="8">
        <v>62900</v>
      </c>
    </row>
    <row r="27" spans="1:6" ht="12.75" customHeight="1">
      <c r="A27" s="24"/>
      <c r="B27" s="10"/>
      <c r="C27" s="10"/>
      <c r="D27" s="26"/>
      <c r="E27" s="26"/>
      <c r="F27" s="26"/>
    </row>
    <row r="28" spans="1:9" ht="15.75">
      <c r="A28" s="24"/>
      <c r="B28" s="10"/>
      <c r="C28" s="10"/>
      <c r="D28" s="26"/>
      <c r="E28" s="26"/>
      <c r="F28" s="26"/>
      <c r="I28" s="17"/>
    </row>
    <row r="29" spans="1:9" ht="12.75">
      <c r="A29" s="15"/>
      <c r="B29" s="15"/>
      <c r="C29" s="15"/>
      <c r="D29" s="31"/>
      <c r="I29" s="17"/>
    </row>
    <row r="30" spans="1:9" ht="12.75">
      <c r="A30" s="15"/>
      <c r="B30" s="15"/>
      <c r="C30" s="15"/>
      <c r="D30" s="31"/>
      <c r="I30" s="17"/>
    </row>
    <row r="31" spans="1:4" ht="12.75" hidden="1">
      <c r="A31" s="15"/>
      <c r="B31" s="15"/>
      <c r="C31" s="15"/>
      <c r="D31" s="31"/>
    </row>
    <row r="32" spans="1:4" ht="12.75" hidden="1">
      <c r="A32" s="15"/>
      <c r="B32" s="15"/>
      <c r="C32" s="15"/>
      <c r="D32" s="31"/>
    </row>
    <row r="33" spans="1:4" ht="12.75" hidden="1">
      <c r="A33" s="15"/>
      <c r="B33" s="15"/>
      <c r="C33" s="15"/>
      <c r="D33" s="31"/>
    </row>
    <row r="34" spans="1:4" ht="12.75" hidden="1">
      <c r="A34" s="15"/>
      <c r="B34" s="15"/>
      <c r="C34" s="15"/>
      <c r="D34" s="31"/>
    </row>
    <row r="35" spans="1:4" ht="12.75" hidden="1">
      <c r="A35" s="15"/>
      <c r="B35" s="15"/>
      <c r="C35" s="15"/>
      <c r="D35" s="31"/>
    </row>
    <row r="36" spans="1:4" ht="12.75" hidden="1">
      <c r="A36" s="15"/>
      <c r="B36" s="15"/>
      <c r="C36" s="15"/>
      <c r="D36" s="31"/>
    </row>
    <row r="37" spans="1:4" ht="12.75" hidden="1">
      <c r="A37" s="15"/>
      <c r="B37" s="15"/>
      <c r="C37" s="15"/>
      <c r="D37" s="31"/>
    </row>
    <row r="38" spans="1:4" ht="12.75" hidden="1">
      <c r="A38" s="15"/>
      <c r="B38" s="15"/>
      <c r="C38" s="15"/>
      <c r="D38" s="31"/>
    </row>
    <row r="39" spans="1:4" ht="12.75">
      <c r="A39" s="15"/>
      <c r="B39" s="15"/>
      <c r="C39" s="15"/>
      <c r="D39" s="31"/>
    </row>
    <row r="40" spans="1:4" ht="12.75">
      <c r="A40" s="15"/>
      <c r="B40" s="15"/>
      <c r="C40" s="15"/>
      <c r="D40" s="31"/>
    </row>
    <row r="41" spans="1:4" ht="12.75">
      <c r="A41" s="15"/>
      <c r="B41" s="15"/>
      <c r="C41" s="15"/>
      <c r="D41" s="31"/>
    </row>
    <row r="42" spans="1:4" ht="12.75">
      <c r="A42" s="15"/>
      <c r="B42" s="15"/>
      <c r="C42" s="15"/>
      <c r="D42" s="31"/>
    </row>
    <row r="43" spans="1:8" ht="12.75">
      <c r="A43" s="15"/>
      <c r="B43" s="15"/>
      <c r="C43" s="15"/>
      <c r="D43" s="31"/>
      <c r="H43" s="17"/>
    </row>
    <row r="44" spans="1:4" ht="12.75">
      <c r="A44" s="15"/>
      <c r="B44" s="15"/>
      <c r="C44" s="15"/>
      <c r="D44" s="31"/>
    </row>
    <row r="45" spans="1:4" ht="12.75">
      <c r="A45" s="15"/>
      <c r="B45" s="15"/>
      <c r="C45" s="15"/>
      <c r="D45" s="31"/>
    </row>
    <row r="46" spans="1:4" ht="12.75">
      <c r="A46" s="15"/>
      <c r="B46" s="15"/>
      <c r="C46" s="15"/>
      <c r="D46" s="31"/>
    </row>
    <row r="47" spans="1:4" ht="12.75">
      <c r="A47" s="15"/>
      <c r="B47" s="15"/>
      <c r="C47" s="15"/>
      <c r="D47" s="31"/>
    </row>
    <row r="48" spans="1:4" ht="12.75">
      <c r="A48" s="15"/>
      <c r="B48" s="15"/>
      <c r="C48" s="15"/>
      <c r="D48" s="31"/>
    </row>
    <row r="49" spans="1:4" ht="12.75">
      <c r="A49" s="15"/>
      <c r="B49" s="15"/>
      <c r="C49" s="15"/>
      <c r="D49" s="31"/>
    </row>
    <row r="50" spans="1:4" ht="12.75">
      <c r="A50" s="15"/>
      <c r="B50" s="15"/>
      <c r="C50" s="15"/>
      <c r="D50" s="31"/>
    </row>
    <row r="51" spans="1:4" ht="12.75">
      <c r="A51" s="15"/>
      <c r="B51" s="15"/>
      <c r="C51" s="15"/>
      <c r="D51" s="31"/>
    </row>
    <row r="52" spans="1:4" ht="12.75">
      <c r="A52" s="15"/>
      <c r="B52" s="15"/>
      <c r="C52" s="15"/>
      <c r="D52" s="31"/>
    </row>
    <row r="53" spans="1:4" ht="12.75">
      <c r="A53" s="15"/>
      <c r="B53" s="15"/>
      <c r="C53" s="15"/>
      <c r="D53" s="31"/>
    </row>
    <row r="54" spans="1:4" ht="12.75">
      <c r="A54" s="15"/>
      <c r="B54" s="15"/>
      <c r="C54" s="15"/>
      <c r="D54" s="31"/>
    </row>
    <row r="55" spans="1:4" ht="12.75">
      <c r="A55" s="15"/>
      <c r="B55" s="15"/>
      <c r="C55" s="15"/>
      <c r="D55" s="31"/>
    </row>
    <row r="56" spans="1:4" ht="12.75">
      <c r="A56" s="15"/>
      <c r="B56" s="15"/>
      <c r="C56" s="15"/>
      <c r="D56" s="31"/>
    </row>
    <row r="57" spans="1:4" ht="12.75">
      <c r="A57" s="15"/>
      <c r="B57" s="15"/>
      <c r="C57" s="15"/>
      <c r="D57" s="31"/>
    </row>
    <row r="58" spans="1:4" ht="12.75">
      <c r="A58" s="15"/>
      <c r="B58" s="15"/>
      <c r="C58" s="15"/>
      <c r="D58" s="31"/>
    </row>
    <row r="59" spans="2:6" ht="22.5">
      <c r="B59" s="4" t="s">
        <v>32</v>
      </c>
      <c r="C59" s="4" t="s">
        <v>33</v>
      </c>
      <c r="D59" s="5">
        <v>2010</v>
      </c>
      <c r="E59" s="5">
        <v>2011</v>
      </c>
      <c r="F59" s="5">
        <v>2012</v>
      </c>
    </row>
    <row r="60" spans="1:7" ht="15.75">
      <c r="A60" s="19" t="s">
        <v>3</v>
      </c>
      <c r="B60" s="20">
        <f>B5+B26</f>
        <v>87092</v>
      </c>
      <c r="C60" s="20">
        <f>C5+C26</f>
        <v>94350</v>
      </c>
      <c r="D60" s="21">
        <f>+D26+D5</f>
        <v>95100</v>
      </c>
      <c r="E60" s="21">
        <f>+E26+E5</f>
        <v>95100</v>
      </c>
      <c r="F60" s="21">
        <f>F5+F26</f>
        <v>95100</v>
      </c>
      <c r="G60" s="17"/>
    </row>
    <row r="61" spans="1:5" ht="12.75">
      <c r="A61" s="15"/>
      <c r="D61" s="22"/>
      <c r="E61" s="22"/>
    </row>
    <row r="62" ht="12.75">
      <c r="A62" s="15"/>
    </row>
    <row r="64" ht="12.75">
      <c r="A64" s="32"/>
    </row>
  </sheetData>
  <printOptions/>
  <pageMargins left="0.75" right="0.75" top="1" bottom="1" header="0.4921259845" footer="0.4921259845"/>
  <pageSetup firstPageNumber="3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89641" r:id="rId1"/>
    <oleObject progId="Word.Document.8" shapeId="138964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I99" sqref="I99"/>
    </sheetView>
  </sheetViews>
  <sheetFormatPr defaultColWidth="9.00390625" defaultRowHeight="12.75"/>
  <cols>
    <col min="1" max="1" width="28.00390625" style="0" customWidth="1"/>
    <col min="2" max="2" width="12.00390625" style="0" customWidth="1"/>
    <col min="3" max="3" width="11.75390625" style="0" customWidth="1"/>
    <col min="4" max="5" width="11.75390625" style="30" customWidth="1"/>
    <col min="6" max="6" width="11.75390625" style="0" customWidth="1"/>
  </cols>
  <sheetData>
    <row r="1" spans="1:5" ht="20.25">
      <c r="A1" s="1" t="s">
        <v>14</v>
      </c>
      <c r="B1" s="2"/>
      <c r="C1" s="2"/>
      <c r="D1" s="29"/>
      <c r="E1" s="29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8">
        <f>(4329499162.61-3914821)/1000</f>
        <v>4325584.34161</v>
      </c>
      <c r="C4" s="8">
        <v>4152773</v>
      </c>
      <c r="D4" s="8">
        <v>4165520</v>
      </c>
      <c r="E4" s="8">
        <v>4215380</v>
      </c>
      <c r="F4" s="8">
        <v>4262330</v>
      </c>
    </row>
    <row r="5" spans="1:5" ht="12.75" customHeight="1">
      <c r="A5" s="24"/>
      <c r="B5" s="10"/>
      <c r="C5" s="10"/>
      <c r="D5" s="26"/>
      <c r="E5" s="26"/>
    </row>
    <row r="6" spans="1:5" ht="12.75" customHeight="1">
      <c r="A6" s="24"/>
      <c r="B6" s="10"/>
      <c r="C6" s="10"/>
      <c r="D6" s="26"/>
      <c r="E6" s="26"/>
    </row>
    <row r="7" spans="1:5" ht="12.75" customHeight="1">
      <c r="A7" s="24"/>
      <c r="B7" s="10"/>
      <c r="C7" s="10"/>
      <c r="D7" s="26"/>
      <c r="E7" s="26"/>
    </row>
    <row r="8" spans="1:5" ht="12.75" customHeight="1">
      <c r="A8" s="24"/>
      <c r="B8" s="10"/>
      <c r="C8" s="10"/>
      <c r="D8" s="26"/>
      <c r="E8" s="26"/>
    </row>
    <row r="9" spans="1:5" ht="12.75" customHeight="1">
      <c r="A9" s="24"/>
      <c r="B9" s="42" t="s">
        <v>31</v>
      </c>
      <c r="C9" s="10"/>
      <c r="D9" s="26"/>
      <c r="E9" s="26"/>
    </row>
    <row r="10" spans="1:5" ht="12.75" customHeight="1">
      <c r="A10" s="24"/>
      <c r="B10" s="10"/>
      <c r="C10" s="10"/>
      <c r="D10" s="26"/>
      <c r="E10" s="26"/>
    </row>
    <row r="11" spans="1:5" ht="12.75" customHeight="1">
      <c r="A11" s="24"/>
      <c r="B11" s="10"/>
      <c r="C11" s="10"/>
      <c r="D11" s="26"/>
      <c r="E11" s="26"/>
    </row>
    <row r="12" spans="1:5" ht="12.75" customHeight="1">
      <c r="A12" s="24"/>
      <c r="B12" s="10"/>
      <c r="C12" s="10"/>
      <c r="D12" s="26"/>
      <c r="E12" s="26"/>
    </row>
    <row r="13" spans="1:5" ht="12.75" customHeight="1">
      <c r="A13" s="24"/>
      <c r="B13" s="10"/>
      <c r="C13" s="10"/>
      <c r="D13" s="26"/>
      <c r="E13" s="26"/>
    </row>
    <row r="14" spans="1:5" ht="12.75" customHeight="1">
      <c r="A14" s="24"/>
      <c r="B14" s="10"/>
      <c r="C14" s="10"/>
      <c r="D14" s="26"/>
      <c r="E14" s="26"/>
    </row>
    <row r="15" spans="1:5" ht="12.75" customHeight="1">
      <c r="A15" s="24"/>
      <c r="B15" s="10"/>
      <c r="C15" s="10"/>
      <c r="D15" s="26"/>
      <c r="E15" s="26"/>
    </row>
    <row r="16" spans="1:5" ht="12.75" customHeight="1">
      <c r="A16" s="24"/>
      <c r="B16" s="10"/>
      <c r="C16" s="10"/>
      <c r="D16" s="26"/>
      <c r="E16" s="26"/>
    </row>
    <row r="17" spans="1:5" ht="12.75" customHeight="1">
      <c r="A17" s="24"/>
      <c r="B17" s="10"/>
      <c r="C17" s="10"/>
      <c r="D17" s="26"/>
      <c r="E17" s="26"/>
    </row>
    <row r="18" spans="1:5" ht="12.75" customHeight="1">
      <c r="A18" s="24"/>
      <c r="B18" s="10"/>
      <c r="C18" s="10"/>
      <c r="D18" s="26"/>
      <c r="E18" s="26"/>
    </row>
    <row r="19" spans="1:5" ht="12.75" customHeight="1">
      <c r="A19" s="24"/>
      <c r="B19" s="10"/>
      <c r="C19" s="10"/>
      <c r="D19" s="26"/>
      <c r="E19" s="26"/>
    </row>
    <row r="20" spans="1:5" ht="12.75" customHeight="1">
      <c r="A20" s="24"/>
      <c r="B20" s="10"/>
      <c r="C20" s="10"/>
      <c r="D20" s="26"/>
      <c r="E20" s="26"/>
    </row>
    <row r="21" spans="1:5" ht="12.75" customHeight="1">
      <c r="A21" s="24"/>
      <c r="B21" s="10"/>
      <c r="C21" s="10"/>
      <c r="D21" s="26"/>
      <c r="E21" s="26"/>
    </row>
    <row r="22" spans="1:5" ht="12.75" customHeight="1">
      <c r="A22" s="24"/>
      <c r="B22" s="10"/>
      <c r="C22" s="10"/>
      <c r="D22" s="26"/>
      <c r="E22" s="26"/>
    </row>
    <row r="23" spans="1:5" ht="12.75" customHeight="1">
      <c r="A23" s="24"/>
      <c r="B23" s="10"/>
      <c r="C23" s="10"/>
      <c r="D23" s="26"/>
      <c r="E23" s="26"/>
    </row>
    <row r="24" spans="1:5" ht="12.75" customHeight="1">
      <c r="A24" s="24"/>
      <c r="B24" s="10"/>
      <c r="C24" s="10"/>
      <c r="D24" s="26"/>
      <c r="E24" s="26"/>
    </row>
    <row r="25" spans="1:5" ht="12.75" customHeight="1">
      <c r="A25" s="24"/>
      <c r="B25" s="10"/>
      <c r="C25" s="10"/>
      <c r="D25" s="26"/>
      <c r="E25" s="26"/>
    </row>
    <row r="26" spans="1:5" ht="12.75" customHeight="1">
      <c r="A26" s="24"/>
      <c r="B26" s="10"/>
      <c r="C26" s="10"/>
      <c r="D26" s="26"/>
      <c r="E26" s="26"/>
    </row>
    <row r="27" spans="1:5" ht="12.75" customHeight="1">
      <c r="A27" s="24"/>
      <c r="B27" s="10"/>
      <c r="C27" s="10"/>
      <c r="D27" s="26"/>
      <c r="E27" s="26"/>
    </row>
    <row r="28" spans="1:5" ht="12.75" customHeight="1">
      <c r="A28" s="24"/>
      <c r="B28" s="10"/>
      <c r="C28" s="10"/>
      <c r="D28" s="26"/>
      <c r="E28" s="26"/>
    </row>
    <row r="29" spans="1:5" ht="12.75" customHeight="1">
      <c r="A29" s="24"/>
      <c r="B29" s="10"/>
      <c r="C29" s="10"/>
      <c r="D29" s="26"/>
      <c r="E29" s="26"/>
    </row>
    <row r="30" spans="1:5" ht="12.75" customHeight="1">
      <c r="A30" s="24"/>
      <c r="B30" s="10"/>
      <c r="C30" s="10"/>
      <c r="D30" s="26"/>
      <c r="E30" s="26"/>
    </row>
    <row r="31" spans="1:5" ht="12.75" customHeight="1">
      <c r="A31" s="24"/>
      <c r="B31" s="10"/>
      <c r="C31" s="10"/>
      <c r="D31" s="26"/>
      <c r="E31" s="26"/>
    </row>
    <row r="32" spans="1:5" ht="12.75" customHeight="1">
      <c r="A32" s="24"/>
      <c r="B32" s="10"/>
      <c r="C32" s="10"/>
      <c r="D32" s="26"/>
      <c r="E32" s="26"/>
    </row>
    <row r="33" spans="1:5" ht="12.75" customHeight="1">
      <c r="A33" s="24"/>
      <c r="B33" s="10"/>
      <c r="C33" s="10"/>
      <c r="D33" s="26"/>
      <c r="E33" s="26"/>
    </row>
    <row r="34" spans="1:5" ht="12.75" customHeight="1">
      <c r="A34" s="24"/>
      <c r="B34" s="10"/>
      <c r="C34" s="10"/>
      <c r="D34" s="26"/>
      <c r="E34" s="26"/>
    </row>
    <row r="35" spans="1:5" ht="12.75" customHeight="1">
      <c r="A35" s="24"/>
      <c r="B35" s="10"/>
      <c r="C35" s="10"/>
      <c r="D35" s="26"/>
      <c r="E35" s="26"/>
    </row>
    <row r="36" spans="1:5" ht="12.75" customHeight="1">
      <c r="A36" s="24"/>
      <c r="B36" s="10"/>
      <c r="C36" s="10"/>
      <c r="D36" s="26"/>
      <c r="E36" s="26"/>
    </row>
    <row r="37" spans="1:5" ht="12.75" customHeight="1">
      <c r="A37" s="24"/>
      <c r="B37" s="10"/>
      <c r="C37" s="10"/>
      <c r="D37" s="26"/>
      <c r="E37" s="26"/>
    </row>
    <row r="38" spans="1:5" ht="12.75" customHeight="1">
      <c r="A38" s="24"/>
      <c r="B38" s="10"/>
      <c r="C38" s="10"/>
      <c r="D38" s="26"/>
      <c r="E38" s="26"/>
    </row>
    <row r="39" spans="1:5" ht="12.75" customHeight="1">
      <c r="A39" s="24"/>
      <c r="B39" s="10"/>
      <c r="C39" s="10"/>
      <c r="D39" s="26"/>
      <c r="E39" s="26"/>
    </row>
    <row r="40" spans="1:5" ht="12.75" customHeight="1">
      <c r="A40" s="24"/>
      <c r="B40" s="10"/>
      <c r="C40" s="10"/>
      <c r="D40" s="26"/>
      <c r="E40" s="26"/>
    </row>
    <row r="41" spans="1:5" ht="12.75" customHeight="1">
      <c r="A41" s="24"/>
      <c r="B41" s="10"/>
      <c r="C41" s="10"/>
      <c r="D41" s="26"/>
      <c r="E41" s="26"/>
    </row>
    <row r="42" spans="1:5" ht="12.75" customHeight="1">
      <c r="A42" s="24"/>
      <c r="B42" s="10"/>
      <c r="C42" s="10"/>
      <c r="D42" s="26"/>
      <c r="E42" s="26"/>
    </row>
    <row r="43" spans="1:5" ht="12.75" customHeight="1">
      <c r="A43" s="24"/>
      <c r="B43" s="10"/>
      <c r="C43" s="10"/>
      <c r="D43" s="26"/>
      <c r="E43" s="26"/>
    </row>
    <row r="44" spans="1:5" ht="12.75" customHeight="1">
      <c r="A44" s="24"/>
      <c r="B44" s="10"/>
      <c r="C44" s="10"/>
      <c r="D44" s="26"/>
      <c r="E44" s="26"/>
    </row>
    <row r="45" spans="1:5" ht="12.75" customHeight="1">
      <c r="A45" s="24"/>
      <c r="B45" s="10"/>
      <c r="C45" s="10"/>
      <c r="D45" s="26"/>
      <c r="E45" s="26"/>
    </row>
    <row r="46" spans="1:5" ht="12.75" customHeight="1">
      <c r="A46" s="24"/>
      <c r="B46" s="10"/>
      <c r="C46" s="10"/>
      <c r="D46" s="26"/>
      <c r="E46" s="26"/>
    </row>
    <row r="47" spans="1:5" ht="12.75" customHeight="1">
      <c r="A47" s="24"/>
      <c r="B47" s="10"/>
      <c r="C47" s="10"/>
      <c r="D47" s="26"/>
      <c r="E47" s="26"/>
    </row>
    <row r="48" spans="1:5" ht="12.75" customHeight="1">
      <c r="A48" s="24"/>
      <c r="B48" s="10"/>
      <c r="C48" s="10"/>
      <c r="D48" s="26"/>
      <c r="E48" s="26"/>
    </row>
    <row r="49" spans="1:5" ht="12.75" customHeight="1">
      <c r="A49" s="24"/>
      <c r="B49" s="10"/>
      <c r="C49" s="10"/>
      <c r="D49" s="26"/>
      <c r="E49" s="26"/>
    </row>
    <row r="50" spans="1:5" ht="12.75" customHeight="1">
      <c r="A50" s="24"/>
      <c r="B50" s="10"/>
      <c r="C50" s="10"/>
      <c r="D50" s="26"/>
      <c r="E50" s="26"/>
    </row>
    <row r="51" spans="1:5" ht="12.75" customHeight="1">
      <c r="A51" s="24"/>
      <c r="B51" s="10"/>
      <c r="C51" s="10"/>
      <c r="D51" s="26"/>
      <c r="E51" s="26"/>
    </row>
    <row r="52" spans="1:5" ht="12.75" customHeight="1">
      <c r="A52" s="24"/>
      <c r="B52" s="10"/>
      <c r="C52" s="10"/>
      <c r="D52" s="26"/>
      <c r="E52" s="26"/>
    </row>
    <row r="53" spans="1:5" ht="12.75" customHeight="1">
      <c r="A53" s="24"/>
      <c r="B53" s="10"/>
      <c r="C53" s="10"/>
      <c r="D53" s="26"/>
      <c r="E53" s="26"/>
    </row>
    <row r="54" spans="1:5" ht="12.75" customHeight="1">
      <c r="A54" s="24"/>
      <c r="B54" s="10"/>
      <c r="C54" s="10"/>
      <c r="D54" s="26"/>
      <c r="E54" s="26"/>
    </row>
    <row r="55" spans="1:5" ht="12.75" customHeight="1">
      <c r="A55" s="24"/>
      <c r="B55" s="10"/>
      <c r="C55" s="10"/>
      <c r="D55" s="26"/>
      <c r="E55" s="26"/>
    </row>
    <row r="56" spans="1:5" ht="12.75" customHeight="1">
      <c r="A56" s="24"/>
      <c r="B56" s="10"/>
      <c r="C56" s="10"/>
      <c r="D56" s="26"/>
      <c r="E56" s="26"/>
    </row>
    <row r="57" spans="1:5" ht="12.75" customHeight="1">
      <c r="A57" s="24"/>
      <c r="B57" s="10"/>
      <c r="C57" s="10"/>
      <c r="D57" s="26"/>
      <c r="E57" s="26"/>
    </row>
    <row r="58" spans="1:5" ht="12.75" customHeight="1">
      <c r="A58" s="24"/>
      <c r="B58" s="10"/>
      <c r="C58" s="10"/>
      <c r="D58" s="26"/>
      <c r="E58" s="26"/>
    </row>
    <row r="59" spans="1:5" ht="12.75" customHeight="1">
      <c r="A59" s="24"/>
      <c r="B59" s="10"/>
      <c r="C59" s="10"/>
      <c r="D59" s="26"/>
      <c r="E59" s="26"/>
    </row>
    <row r="60" spans="2:6" ht="22.5">
      <c r="B60" s="4" t="s">
        <v>32</v>
      </c>
      <c r="C60" s="4" t="s">
        <v>33</v>
      </c>
      <c r="D60" s="5">
        <v>2010</v>
      </c>
      <c r="E60" s="5">
        <v>2011</v>
      </c>
      <c r="F60" s="5">
        <v>2012</v>
      </c>
    </row>
    <row r="61" spans="1:6" ht="15.75">
      <c r="A61" s="6" t="s">
        <v>6</v>
      </c>
      <c r="B61" s="7">
        <f>(42037682-2744913)/1000</f>
        <v>39292.769</v>
      </c>
      <c r="C61" s="7">
        <v>9500</v>
      </c>
      <c r="D61" s="8">
        <v>10000</v>
      </c>
      <c r="E61" s="8">
        <v>10000</v>
      </c>
      <c r="F61" s="8">
        <v>10000</v>
      </c>
    </row>
    <row r="62" spans="1:4" ht="12.75">
      <c r="A62" s="15"/>
      <c r="B62" s="15"/>
      <c r="C62" s="15"/>
      <c r="D62" s="31"/>
    </row>
    <row r="63" spans="1:4" ht="12.75">
      <c r="A63" s="15"/>
      <c r="B63" s="15"/>
      <c r="C63" s="15"/>
      <c r="D63" s="31"/>
    </row>
    <row r="64" spans="1:4" ht="12.75">
      <c r="A64" s="15"/>
      <c r="B64" s="15"/>
      <c r="C64" s="15"/>
      <c r="D64" s="31"/>
    </row>
    <row r="65" spans="1:4" ht="12.75">
      <c r="A65" s="15"/>
      <c r="B65" s="15"/>
      <c r="C65" s="15"/>
      <c r="D65" s="31"/>
    </row>
    <row r="66" spans="1:4" ht="12.75">
      <c r="A66" s="15"/>
      <c r="B66" s="15"/>
      <c r="C66" s="15"/>
      <c r="D66" s="31"/>
    </row>
    <row r="67" spans="1:4" ht="12.75">
      <c r="A67" s="15"/>
      <c r="B67" s="15"/>
      <c r="C67" s="15"/>
      <c r="D67" s="31"/>
    </row>
    <row r="68" spans="1:4" ht="12.75">
      <c r="A68" s="15"/>
      <c r="B68" s="15"/>
      <c r="C68" s="15"/>
      <c r="D68" s="31"/>
    </row>
    <row r="69" spans="1:4" ht="12.75">
      <c r="A69" s="15"/>
      <c r="B69" s="15"/>
      <c r="C69" s="15"/>
      <c r="D69" s="31"/>
    </row>
    <row r="70" spans="1:4" ht="12.75">
      <c r="A70" s="15"/>
      <c r="B70" s="15"/>
      <c r="C70" s="15"/>
      <c r="D70" s="31"/>
    </row>
    <row r="71" spans="1:4" ht="12.75">
      <c r="A71" s="15"/>
      <c r="B71" s="15"/>
      <c r="C71" s="15"/>
      <c r="D71" s="31"/>
    </row>
    <row r="72" spans="1:4" ht="12.75">
      <c r="A72" s="15"/>
      <c r="B72" s="15"/>
      <c r="C72" s="15"/>
      <c r="D72" s="31"/>
    </row>
    <row r="73" spans="1:4" ht="12.75">
      <c r="A73" s="15"/>
      <c r="B73" s="15"/>
      <c r="C73" s="15"/>
      <c r="D73" s="31"/>
    </row>
    <row r="74" spans="1:4" ht="12.75">
      <c r="A74" s="15"/>
      <c r="B74" s="15"/>
      <c r="C74" s="15"/>
      <c r="D74" s="31"/>
    </row>
    <row r="75" spans="1:4" ht="12.75">
      <c r="A75" s="15"/>
      <c r="B75" s="15"/>
      <c r="C75" s="15"/>
      <c r="D75" s="31"/>
    </row>
    <row r="76" spans="1:4" ht="12.75">
      <c r="A76" s="15"/>
      <c r="B76" s="15"/>
      <c r="C76" s="15"/>
      <c r="D76" s="31"/>
    </row>
    <row r="77" spans="2:6" ht="22.5">
      <c r="B77" s="4" t="s">
        <v>32</v>
      </c>
      <c r="C77" s="4" t="s">
        <v>33</v>
      </c>
      <c r="D77" s="5">
        <v>2010</v>
      </c>
      <c r="E77" s="5">
        <v>2011</v>
      </c>
      <c r="F77" s="5">
        <v>2012</v>
      </c>
    </row>
    <row r="78" spans="1:6" ht="15.75">
      <c r="A78" s="6" t="s">
        <v>8</v>
      </c>
      <c r="B78" s="28">
        <v>6660</v>
      </c>
      <c r="C78" s="7">
        <v>13000</v>
      </c>
      <c r="D78" s="8">
        <v>13000</v>
      </c>
      <c r="E78" s="8">
        <v>13000</v>
      </c>
      <c r="F78" s="8">
        <v>13000</v>
      </c>
    </row>
    <row r="79" spans="1:4" ht="12.75">
      <c r="A79" s="15"/>
      <c r="B79" s="15"/>
      <c r="C79" s="15"/>
      <c r="D79" s="31"/>
    </row>
    <row r="80" spans="1:4" ht="12.75">
      <c r="A80" s="15"/>
      <c r="B80" s="15"/>
      <c r="C80" s="15"/>
      <c r="D80" s="31"/>
    </row>
    <row r="81" spans="1:4" ht="12.75">
      <c r="A81" s="15"/>
      <c r="B81" s="15"/>
      <c r="C81" s="15"/>
      <c r="D81" s="31"/>
    </row>
    <row r="82" spans="1:4" ht="12.75">
      <c r="A82" s="15"/>
      <c r="B82" s="15"/>
      <c r="C82" s="15"/>
      <c r="D82" s="31"/>
    </row>
    <row r="83" spans="1:4" ht="12.75">
      <c r="A83" s="15"/>
      <c r="B83" s="15"/>
      <c r="C83" s="15"/>
      <c r="D83" s="31"/>
    </row>
    <row r="84" spans="1:4" ht="12.75">
      <c r="A84" s="15"/>
      <c r="B84" s="15"/>
      <c r="C84" s="15"/>
      <c r="D84" s="31"/>
    </row>
    <row r="85" spans="1:4" ht="12.75">
      <c r="A85" s="15"/>
      <c r="B85" s="15"/>
      <c r="C85" s="15"/>
      <c r="D85" s="31"/>
    </row>
    <row r="86" spans="1:4" ht="12.75">
      <c r="A86" s="15"/>
      <c r="B86" s="15"/>
      <c r="C86" s="15"/>
      <c r="D86" s="31"/>
    </row>
    <row r="87" spans="1:4" ht="12.75">
      <c r="A87" s="15"/>
      <c r="B87" s="15"/>
      <c r="C87" s="15"/>
      <c r="D87" s="31"/>
    </row>
    <row r="88" spans="1:4" ht="12.75">
      <c r="A88" s="15"/>
      <c r="B88" s="15"/>
      <c r="C88" s="15"/>
      <c r="D88" s="31"/>
    </row>
    <row r="89" spans="1:4" ht="12.75">
      <c r="A89" s="15"/>
      <c r="B89" s="15"/>
      <c r="C89" s="15"/>
      <c r="D89" s="31"/>
    </row>
    <row r="90" spans="1:4" ht="12.75">
      <c r="A90" s="15"/>
      <c r="B90" s="15"/>
      <c r="C90" s="15"/>
      <c r="D90" s="31"/>
    </row>
    <row r="91" spans="1:4" ht="12.75">
      <c r="A91" s="15"/>
      <c r="B91" s="15"/>
      <c r="C91" s="15"/>
      <c r="D91" s="31"/>
    </row>
    <row r="92" spans="1:4" ht="12.75">
      <c r="A92" s="15"/>
      <c r="B92" s="15"/>
      <c r="C92" s="15"/>
      <c r="D92" s="31"/>
    </row>
    <row r="93" spans="1:4" ht="12.75">
      <c r="A93" s="15"/>
      <c r="B93" s="15"/>
      <c r="C93" s="15"/>
      <c r="D93" s="31"/>
    </row>
    <row r="94" spans="1:4" ht="12.75">
      <c r="A94" s="15"/>
      <c r="B94" s="15"/>
      <c r="C94" s="15"/>
      <c r="D94" s="31"/>
    </row>
    <row r="95" spans="1:4" ht="12.75">
      <c r="A95" s="15"/>
      <c r="B95" s="15"/>
      <c r="C95" s="15"/>
      <c r="D95" s="31"/>
    </row>
    <row r="96" spans="1:4" ht="12.75">
      <c r="A96" s="15"/>
      <c r="B96" s="15"/>
      <c r="C96" s="15"/>
      <c r="D96" s="31"/>
    </row>
    <row r="97" spans="1:4" ht="12.75">
      <c r="A97" s="15"/>
      <c r="B97" s="15"/>
      <c r="C97" s="15"/>
      <c r="D97" s="31"/>
    </row>
    <row r="98" spans="1:4" ht="12.75">
      <c r="A98" s="15"/>
      <c r="B98" s="15"/>
      <c r="C98" s="15"/>
      <c r="D98" s="31"/>
    </row>
    <row r="99" spans="1:4" ht="12.75">
      <c r="A99" s="15"/>
      <c r="B99" s="15"/>
      <c r="C99" s="15"/>
      <c r="D99" s="31"/>
    </row>
    <row r="100" spans="2:6" ht="22.5">
      <c r="B100" s="4" t="s">
        <v>32</v>
      </c>
      <c r="C100" s="4" t="s">
        <v>33</v>
      </c>
      <c r="D100" s="5">
        <v>2010</v>
      </c>
      <c r="E100" s="5">
        <v>2011</v>
      </c>
      <c r="F100" s="5">
        <v>2012</v>
      </c>
    </row>
    <row r="101" spans="1:6" ht="15.75">
      <c r="A101" s="19" t="s">
        <v>3</v>
      </c>
      <c r="B101" s="20">
        <f>B4+B61+B78</f>
        <v>4371537.11061</v>
      </c>
      <c r="C101" s="20">
        <f>C4+C61+C78</f>
        <v>4175273</v>
      </c>
      <c r="D101" s="21">
        <f>D4+D61+D78</f>
        <v>4188520</v>
      </c>
      <c r="E101" s="21">
        <f>E4+E61+E78</f>
        <v>4238380</v>
      </c>
      <c r="F101" s="21">
        <f>F4+F61+F78</f>
        <v>4285330</v>
      </c>
    </row>
    <row r="108" spans="1:4" ht="12.75">
      <c r="A108" s="15"/>
      <c r="B108" s="15"/>
      <c r="C108" s="15"/>
      <c r="D108" s="31"/>
    </row>
    <row r="109" spans="1:4" ht="12.75">
      <c r="A109" s="15"/>
      <c r="B109" s="15"/>
      <c r="C109" s="15"/>
      <c r="D109" s="31"/>
    </row>
    <row r="110" spans="1:4" ht="12.75">
      <c r="A110" s="15"/>
      <c r="B110" s="15"/>
      <c r="C110" s="15"/>
      <c r="D110" s="31"/>
    </row>
    <row r="111" spans="1:4" ht="12.75">
      <c r="A111" s="15"/>
      <c r="B111" s="15"/>
      <c r="C111" s="15"/>
      <c r="D111" s="31"/>
    </row>
    <row r="112" spans="1:4" ht="12.75">
      <c r="A112" s="15"/>
      <c r="B112" s="15"/>
      <c r="C112" s="15"/>
      <c r="D112" s="31"/>
    </row>
    <row r="113" spans="1:4" ht="12.75">
      <c r="A113" s="15"/>
      <c r="B113" s="15"/>
      <c r="C113" s="15"/>
      <c r="D113" s="31"/>
    </row>
    <row r="114" spans="1:4" ht="12.75">
      <c r="A114" s="15"/>
      <c r="B114" s="15"/>
      <c r="C114" s="15"/>
      <c r="D114" s="31"/>
    </row>
  </sheetData>
  <printOptions/>
  <pageMargins left="0.7874015748031497" right="0.7874015748031497" top="0.5905511811023623" bottom="0.5905511811023623" header="0.5118110236220472" footer="0.5118110236220472"/>
  <pageSetup firstPageNumber="4" useFirstPageNumber="1" horizontalDpi="600" verticalDpi="600" orientation="portrait" paperSize="9" r:id="rId5"/>
  <headerFooter alignWithMargins="0">
    <oddFooter>&amp;C&amp;P</oddFooter>
  </headerFooter>
  <rowBreaks count="1" manualBreakCount="1">
    <brk id="59" max="255" man="1"/>
  </rowBreaks>
  <legacyDrawing r:id="rId4"/>
  <oleObjects>
    <oleObject progId="Word.Document.8" shapeId="1403552" r:id="rId1"/>
    <oleObject progId="Word.Document.8" shapeId="1403553" r:id="rId2"/>
    <oleObject progId="Word.Document.8" shapeId="140355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22">
      <selection activeCell="I27" sqref="I27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spans="1:5" ht="20.25">
      <c r="A1" s="1" t="s">
        <v>16</v>
      </c>
      <c r="B1" s="29"/>
      <c r="C1" s="29"/>
      <c r="D1" s="29"/>
      <c r="E1" s="29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9" ht="15.75">
      <c r="A4" s="6" t="s">
        <v>5</v>
      </c>
      <c r="B4" s="8">
        <v>152454</v>
      </c>
      <c r="C4" s="8">
        <v>127888</v>
      </c>
      <c r="D4" s="8">
        <f>C4+(C4*0.03)</f>
        <v>131724.64</v>
      </c>
      <c r="E4" s="25">
        <f>D4+(D4*0.03)</f>
        <v>135676.37920000002</v>
      </c>
      <c r="F4" s="8">
        <f>E4+(E4*0.03)</f>
        <v>139746.67057600003</v>
      </c>
      <c r="I4" s="17"/>
    </row>
    <row r="6" ht="12.75"/>
    <row r="7" ht="12.75"/>
    <row r="8" ht="12.75"/>
    <row r="9" ht="12.75">
      <c r="B9" s="39" t="s">
        <v>31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20" spans="2:6" ht="26.25" customHeight="1">
      <c r="B20" s="4" t="s">
        <v>32</v>
      </c>
      <c r="C20" s="4" t="s">
        <v>33</v>
      </c>
      <c r="D20" s="5">
        <v>2010</v>
      </c>
      <c r="E20" s="5">
        <v>2011</v>
      </c>
      <c r="F20" s="5">
        <v>2012</v>
      </c>
    </row>
    <row r="21" spans="1:6" ht="15.75" customHeight="1">
      <c r="A21" s="6" t="s">
        <v>6</v>
      </c>
      <c r="B21" s="7">
        <v>6818</v>
      </c>
      <c r="C21" s="7">
        <v>0</v>
      </c>
      <c r="D21" s="8">
        <f>500+500+2200+2400</f>
        <v>5600</v>
      </c>
      <c r="E21" s="8">
        <f>500+600+3000+2000</f>
        <v>6100</v>
      </c>
      <c r="F21" s="8">
        <f>1500+2000+200</f>
        <v>3700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6" ht="12.75" customHeight="1">
      <c r="A34" s="24"/>
      <c r="B34" s="10"/>
      <c r="C34" s="10"/>
      <c r="D34" s="26"/>
      <c r="E34" s="26"/>
      <c r="F34" s="26"/>
    </row>
    <row r="35" spans="2:6" ht="22.5">
      <c r="B35" s="4" t="s">
        <v>32</v>
      </c>
      <c r="C35" s="4" t="s">
        <v>33</v>
      </c>
      <c r="D35" s="5">
        <v>2010</v>
      </c>
      <c r="E35" s="5">
        <v>2011</v>
      </c>
      <c r="F35" s="5">
        <v>2012</v>
      </c>
    </row>
    <row r="36" spans="1:6" ht="15.75">
      <c r="A36" s="6" t="s">
        <v>8</v>
      </c>
      <c r="B36" s="7">
        <v>0</v>
      </c>
      <c r="C36" s="7">
        <v>21750</v>
      </c>
      <c r="D36" s="8">
        <v>25000</v>
      </c>
      <c r="E36" s="8">
        <v>23000</v>
      </c>
      <c r="F36" s="8">
        <v>24000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spans="1:5" ht="12.75" customHeight="1" hidden="1">
      <c r="A49" s="24"/>
      <c r="B49" s="10"/>
      <c r="C49" s="10"/>
      <c r="D49" s="26"/>
      <c r="E49" s="26"/>
    </row>
    <row r="50" spans="2:6" ht="26.25" customHeight="1">
      <c r="B50" s="4" t="s">
        <v>32</v>
      </c>
      <c r="C50" s="4" t="s">
        <v>33</v>
      </c>
      <c r="D50" s="5">
        <v>2010</v>
      </c>
      <c r="E50" s="5">
        <v>2011</v>
      </c>
      <c r="F50" s="5">
        <v>2012</v>
      </c>
    </row>
    <row r="51" spans="1:6" ht="15.75" customHeight="1">
      <c r="A51" s="19" t="s">
        <v>3</v>
      </c>
      <c r="B51" s="20">
        <f>B4+B21+B36</f>
        <v>159272</v>
      </c>
      <c r="C51" s="20">
        <f>C4+C21+C36</f>
        <v>149638</v>
      </c>
      <c r="D51" s="20">
        <f>D4+D21+D36</f>
        <v>162324.64</v>
      </c>
      <c r="E51" s="20">
        <f>E4+E21+E36</f>
        <v>164776.37920000002</v>
      </c>
      <c r="F51" s="20">
        <f>F4+F21+F36</f>
        <v>167446.67057600003</v>
      </c>
    </row>
    <row r="52" spans="1:5" ht="12.75" customHeight="1">
      <c r="A52" s="24"/>
      <c r="B52" s="10"/>
      <c r="C52" s="10"/>
      <c r="D52" s="26"/>
      <c r="E52" s="26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>
      <c r="F58" t="s">
        <v>17</v>
      </c>
    </row>
    <row r="59" spans="1:6" ht="12.75" customHeight="1">
      <c r="A59" s="24"/>
      <c r="B59" s="10"/>
      <c r="C59" s="10"/>
      <c r="D59" s="26"/>
      <c r="E59" s="26"/>
      <c r="F59" t="s">
        <v>18</v>
      </c>
    </row>
    <row r="60" spans="1:5" ht="12.75" customHeight="1">
      <c r="A60" s="24"/>
      <c r="B60" s="10"/>
      <c r="C60" s="10"/>
      <c r="D60" s="26"/>
      <c r="E60" s="26"/>
    </row>
    <row r="61" spans="1:5" ht="12.75" customHeight="1">
      <c r="A61" s="24"/>
      <c r="B61" s="10"/>
      <c r="C61" s="10"/>
      <c r="D61" s="26"/>
      <c r="E61" s="26"/>
    </row>
    <row r="62" spans="1:5" ht="12.75" customHeight="1">
      <c r="A62" s="24"/>
      <c r="B62" s="10"/>
      <c r="C62" s="10"/>
      <c r="D62" s="26"/>
      <c r="E62" s="26"/>
    </row>
    <row r="63" spans="1:5" ht="12.75" customHeight="1">
      <c r="A63" s="24"/>
      <c r="B63" s="10"/>
      <c r="C63" s="10"/>
      <c r="D63" s="26"/>
      <c r="E63" s="26"/>
    </row>
    <row r="64" spans="1:5" ht="12.75" customHeight="1">
      <c r="A64" s="24"/>
      <c r="B64" s="10"/>
      <c r="C64" s="10"/>
      <c r="D64" s="26"/>
      <c r="E64" s="26"/>
    </row>
    <row r="65" spans="1:5" ht="12.75" customHeight="1">
      <c r="A65" s="24"/>
      <c r="B65" s="10"/>
      <c r="C65" s="10"/>
      <c r="D65" s="26"/>
      <c r="E65" s="26"/>
    </row>
    <row r="66" spans="1:5" ht="12.75" customHeight="1">
      <c r="A66" s="24"/>
      <c r="B66" s="10"/>
      <c r="C66" s="10"/>
      <c r="D66" s="26"/>
      <c r="E66" s="26"/>
    </row>
    <row r="67" spans="1:5" ht="12.75" customHeight="1">
      <c r="A67" s="24"/>
      <c r="B67" s="10"/>
      <c r="C67" s="10"/>
      <c r="D67" s="26"/>
      <c r="E67" s="26"/>
    </row>
    <row r="68" spans="1:5" ht="12.75" customHeight="1">
      <c r="A68" s="24"/>
      <c r="B68" s="10"/>
      <c r="C68" s="10"/>
      <c r="D68" s="26"/>
      <c r="E68" s="26"/>
    </row>
    <row r="69" spans="1:5" ht="12.75" customHeight="1">
      <c r="A69" s="24"/>
      <c r="B69" s="10"/>
      <c r="C69" s="10"/>
      <c r="D69" s="26"/>
      <c r="E69" s="26"/>
    </row>
    <row r="70" spans="1:5" ht="12.75" customHeight="1">
      <c r="A70" s="24"/>
      <c r="B70" s="10"/>
      <c r="C70" s="10"/>
      <c r="D70" s="26"/>
      <c r="E70" s="26"/>
    </row>
    <row r="71" spans="1:5" ht="12.75" customHeight="1">
      <c r="A71" s="24"/>
      <c r="B71" s="10"/>
      <c r="C71" s="10"/>
      <c r="D71" s="26"/>
      <c r="E71" s="26"/>
    </row>
  </sheetData>
  <printOptions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406827" r:id="rId1"/>
    <oleObject progId="Word.Document.8" shapeId="1406828" r:id="rId2"/>
    <oleObject progId="Word.Document.8" shapeId="1406829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34">
      <selection activeCell="H60" sqref="H60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21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10" ht="15.75">
      <c r="A4" s="6" t="s">
        <v>5</v>
      </c>
      <c r="B4" s="8">
        <v>264451</v>
      </c>
      <c r="C4" s="8">
        <v>205570</v>
      </c>
      <c r="D4" s="8">
        <f>+ROUND((C4+40000)*1.07,-3)</f>
        <v>263000</v>
      </c>
      <c r="E4" s="8">
        <f>+ROUND(D4*1.03,-3)</f>
        <v>271000</v>
      </c>
      <c r="F4" s="8">
        <f>+ROUND(E4*1.03,-3)</f>
        <v>279000</v>
      </c>
      <c r="G4" s="17"/>
      <c r="H4" s="17"/>
      <c r="I4" s="17"/>
      <c r="J4" s="17"/>
    </row>
    <row r="5" spans="1:5" ht="12.75">
      <c r="A5" s="35"/>
      <c r="B5" s="35"/>
      <c r="C5" s="35"/>
      <c r="D5" s="35"/>
      <c r="E5" s="35"/>
    </row>
    <row r="6" ht="12.75">
      <c r="A6" s="35"/>
    </row>
    <row r="9" ht="12.75">
      <c r="B9" s="39" t="s">
        <v>31</v>
      </c>
    </row>
    <row r="55" spans="2:6" ht="22.5">
      <c r="B55" s="4" t="s">
        <v>32</v>
      </c>
      <c r="C55" s="4" t="s">
        <v>33</v>
      </c>
      <c r="D55" s="5">
        <v>2010</v>
      </c>
      <c r="E55" s="5">
        <v>2011</v>
      </c>
      <c r="F55" s="5">
        <v>2012</v>
      </c>
    </row>
    <row r="56" spans="1:8" ht="15.75">
      <c r="A56" s="6" t="s">
        <v>8</v>
      </c>
      <c r="B56" s="28">
        <v>296094</v>
      </c>
      <c r="C56" s="7">
        <v>389500</v>
      </c>
      <c r="D56" s="8">
        <f>+ROUND(C56+20000*1.15,-3)-189500+40300</f>
        <v>263800</v>
      </c>
      <c r="E56" s="8">
        <f>+ROUND(D56*1.05,-3)</f>
        <v>277000</v>
      </c>
      <c r="F56" s="8">
        <f>+ROUND(E56*1.05,-3)</f>
        <v>291000</v>
      </c>
      <c r="H56" s="17"/>
    </row>
    <row r="57" spans="9:10" ht="12.75">
      <c r="I57" s="17"/>
      <c r="J57" s="17"/>
    </row>
    <row r="59" ht="12.75">
      <c r="H59" s="17"/>
    </row>
    <row r="78" spans="2:6" ht="22.5">
      <c r="B78" s="4" t="s">
        <v>32</v>
      </c>
      <c r="C78" s="4" t="s">
        <v>33</v>
      </c>
      <c r="D78" s="5">
        <v>2010</v>
      </c>
      <c r="E78" s="5">
        <v>2011</v>
      </c>
      <c r="F78" s="5">
        <v>2012</v>
      </c>
    </row>
    <row r="79" spans="1:6" ht="15.75">
      <c r="A79" s="19" t="s">
        <v>3</v>
      </c>
      <c r="B79" s="20">
        <f>B4+B56</f>
        <v>560545</v>
      </c>
      <c r="C79" s="20">
        <f>C4+C56</f>
        <v>595070</v>
      </c>
      <c r="D79" s="20">
        <f>D4+D56</f>
        <v>526800</v>
      </c>
      <c r="E79" s="20">
        <f>E4+E56</f>
        <v>548000</v>
      </c>
      <c r="F79" s="20">
        <f>F4+F56</f>
        <v>570000</v>
      </c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739661" r:id="rId1"/>
    <oleObject progId="Word.Document.8" shapeId="173966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9">
      <selection activeCell="H29" sqref="H29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71" t="s">
        <v>9</v>
      </c>
      <c r="B1" s="71"/>
      <c r="C1" s="7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8">
        <v>10562</v>
      </c>
      <c r="C4" s="8">
        <v>6000</v>
      </c>
      <c r="D4" s="8">
        <v>8000</v>
      </c>
      <c r="E4" s="25">
        <v>8000</v>
      </c>
      <c r="F4" s="8">
        <v>8000</v>
      </c>
    </row>
    <row r="9" ht="12.75">
      <c r="B9" s="39" t="s">
        <v>31</v>
      </c>
    </row>
    <row r="33" spans="2:6" ht="22.5">
      <c r="B33" s="4" t="s">
        <v>32</v>
      </c>
      <c r="C33" s="4" t="s">
        <v>33</v>
      </c>
      <c r="D33" s="5">
        <v>2010</v>
      </c>
      <c r="E33" s="5">
        <v>2011</v>
      </c>
      <c r="F33" s="5">
        <v>2012</v>
      </c>
    </row>
    <row r="34" spans="1:6" ht="15.75">
      <c r="A34" s="6" t="s">
        <v>6</v>
      </c>
      <c r="B34" s="7">
        <v>963</v>
      </c>
      <c r="C34" s="7">
        <v>4270</v>
      </c>
      <c r="D34" s="7">
        <v>4000</v>
      </c>
      <c r="E34" s="7">
        <v>4000</v>
      </c>
      <c r="F34" s="8">
        <v>4000</v>
      </c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2:6" ht="22.5">
      <c r="B45" s="4" t="s">
        <v>32</v>
      </c>
      <c r="C45" s="4" t="s">
        <v>33</v>
      </c>
      <c r="D45" s="5">
        <v>2010</v>
      </c>
      <c r="E45" s="5">
        <v>2011</v>
      </c>
      <c r="F45" s="5">
        <v>2012</v>
      </c>
    </row>
    <row r="46" spans="1:6" ht="15.75">
      <c r="A46" s="19" t="s">
        <v>3</v>
      </c>
      <c r="B46" s="20">
        <f>B4+B34</f>
        <v>11525</v>
      </c>
      <c r="C46" s="20">
        <f>C4+C34</f>
        <v>10270</v>
      </c>
      <c r="D46" s="20">
        <f>D34+D4</f>
        <v>12000</v>
      </c>
      <c r="E46" s="20">
        <f>E34+E4</f>
        <v>12000</v>
      </c>
      <c r="F46" s="21">
        <f>F4+F34</f>
        <v>12000</v>
      </c>
    </row>
  </sheetData>
  <mergeCells count="1">
    <mergeCell ref="A1:C1"/>
  </mergeCells>
  <printOptions/>
  <pageMargins left="0.75" right="0.75" top="1" bottom="1" header="0.4921259845" footer="0.4921259845"/>
  <pageSetup firstPageNumber="9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410246" r:id="rId1"/>
    <oleObject progId="Word.Document.8" shapeId="141024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7">
      <selection activeCell="J15" sqref="J15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7" ht="20.25">
      <c r="A1" s="1" t="s">
        <v>4</v>
      </c>
      <c r="B1" s="2"/>
      <c r="C1" s="2"/>
      <c r="D1" s="2"/>
      <c r="E1" s="2"/>
      <c r="G1" s="22"/>
    </row>
    <row r="2" spans="1:7" ht="15.75" customHeight="1">
      <c r="A2" s="3"/>
      <c r="G2" s="22"/>
    </row>
    <row r="3" spans="2:7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  <c r="G3" s="22"/>
    </row>
    <row r="4" spans="1:6" ht="15.75">
      <c r="A4" s="6" t="s">
        <v>5</v>
      </c>
      <c r="B4" s="8">
        <v>0</v>
      </c>
      <c r="C4" s="8">
        <v>300</v>
      </c>
      <c r="D4" s="8">
        <v>300</v>
      </c>
      <c r="E4" s="8">
        <v>300</v>
      </c>
      <c r="F4" s="8">
        <v>300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40" t="s">
        <v>31</v>
      </c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6" ht="22.5">
      <c r="A14" s="23"/>
      <c r="B14" s="4" t="s">
        <v>32</v>
      </c>
      <c r="C14" s="4" t="s">
        <v>33</v>
      </c>
      <c r="D14" s="5">
        <v>2010</v>
      </c>
      <c r="E14" s="5">
        <v>2011</v>
      </c>
      <c r="F14" s="5">
        <v>2012</v>
      </c>
    </row>
    <row r="15" spans="1:6" ht="15.75">
      <c r="A15" s="6" t="s">
        <v>6</v>
      </c>
      <c r="B15" s="7">
        <v>12073</v>
      </c>
      <c r="C15" s="7">
        <v>8600</v>
      </c>
      <c r="D15" s="8">
        <v>6300</v>
      </c>
      <c r="E15" s="8">
        <v>6300</v>
      </c>
      <c r="F15" s="8">
        <v>4400</v>
      </c>
    </row>
    <row r="22" spans="1:5" ht="15.75">
      <c r="A22" s="24"/>
      <c r="B22" s="23"/>
      <c r="C22" s="23"/>
      <c r="D22" s="23"/>
      <c r="E22" s="23"/>
    </row>
    <row r="27" spans="2:6" ht="22.5">
      <c r="B27" s="4" t="s">
        <v>32</v>
      </c>
      <c r="C27" s="4" t="s">
        <v>33</v>
      </c>
      <c r="D27" s="5">
        <v>2010</v>
      </c>
      <c r="E27" s="5">
        <v>2011</v>
      </c>
      <c r="F27" s="5">
        <v>2012</v>
      </c>
    </row>
    <row r="28" spans="1:6" ht="15.75">
      <c r="A28" s="19" t="s">
        <v>3</v>
      </c>
      <c r="B28" s="20">
        <f>B4+B15</f>
        <v>12073</v>
      </c>
      <c r="C28" s="20">
        <f>C4+C15</f>
        <v>8900</v>
      </c>
      <c r="D28" s="20">
        <f>D4+D15</f>
        <v>6600</v>
      </c>
      <c r="E28" s="20">
        <f>E4+E15</f>
        <v>6600</v>
      </c>
      <c r="F28" s="21">
        <f>F4+F15</f>
        <v>4700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414045" r:id="rId1"/>
    <oleObject progId="Word.Document.8" shapeId="1414046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F43"/>
  <sheetViews>
    <sheetView workbookViewId="0" topLeftCell="A10">
      <selection activeCell="I29" sqref="I29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11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32</v>
      </c>
      <c r="C3" s="4" t="s">
        <v>33</v>
      </c>
      <c r="D3" s="5">
        <v>2010</v>
      </c>
      <c r="E3" s="5">
        <v>2011</v>
      </c>
      <c r="F3" s="5">
        <v>2012</v>
      </c>
    </row>
    <row r="4" spans="1:6" ht="15.75">
      <c r="A4" s="6" t="s">
        <v>5</v>
      </c>
      <c r="B4" s="7">
        <v>1370278</v>
      </c>
      <c r="C4" s="7">
        <v>1426259</v>
      </c>
      <c r="D4" s="8">
        <v>1575000</v>
      </c>
      <c r="E4" s="8">
        <v>1685000</v>
      </c>
      <c r="F4" s="8">
        <v>1803000</v>
      </c>
    </row>
    <row r="6" ht="8.25" customHeight="1"/>
    <row r="28" spans="2:6" ht="22.5">
      <c r="B28" s="4" t="s">
        <v>32</v>
      </c>
      <c r="C28" s="4" t="s">
        <v>33</v>
      </c>
      <c r="D28" s="5">
        <v>2010</v>
      </c>
      <c r="E28" s="5">
        <v>2011</v>
      </c>
      <c r="F28" s="5">
        <v>2012</v>
      </c>
    </row>
    <row r="29" spans="1:6" ht="15.75">
      <c r="A29" s="6" t="s">
        <v>6</v>
      </c>
      <c r="B29" s="7">
        <v>187044</v>
      </c>
      <c r="C29" s="7">
        <v>194000</v>
      </c>
      <c r="D29" s="8">
        <v>231500</v>
      </c>
      <c r="E29" s="8">
        <v>247700</v>
      </c>
      <c r="F29" s="8">
        <v>265000</v>
      </c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2:6" ht="22.5">
      <c r="B42" s="4" t="s">
        <v>32</v>
      </c>
      <c r="C42" s="4" t="s">
        <v>33</v>
      </c>
      <c r="D42" s="5">
        <v>2010</v>
      </c>
      <c r="E42" s="5">
        <v>2011</v>
      </c>
      <c r="F42" s="5">
        <v>2012</v>
      </c>
    </row>
    <row r="43" spans="1:6" ht="15.75">
      <c r="A43" s="19" t="s">
        <v>3</v>
      </c>
      <c r="B43" s="20">
        <f>B4+B29</f>
        <v>1557322</v>
      </c>
      <c r="C43" s="20">
        <f>C4+C29</f>
        <v>1620259</v>
      </c>
      <c r="D43" s="21">
        <f>D4+D29</f>
        <v>1806500</v>
      </c>
      <c r="E43" s="21">
        <f>E4+E29</f>
        <v>1932700</v>
      </c>
      <c r="F43" s="21">
        <f>F4+F29</f>
        <v>2068000</v>
      </c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419650" r:id="rId1"/>
    <oleObject progId="Word.Document.8" shapeId="14196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2009-05-28T05:47:51Z</cp:lastPrinted>
  <dcterms:created xsi:type="dcterms:W3CDTF">2007-03-21T11:33:39Z</dcterms:created>
  <dcterms:modified xsi:type="dcterms:W3CDTF">2009-06-03T12:46:24Z</dcterms:modified>
  <cp:category/>
  <cp:version/>
  <cp:contentType/>
  <cp:contentStatus/>
</cp:coreProperties>
</file>