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Havlíčkův Brod 2008" sheetId="1" r:id="rId1"/>
    <sheet name="Jihlava  2008" sheetId="2" r:id="rId2"/>
    <sheet name="Pelhřimov 2008" sheetId="3" r:id="rId3"/>
    <sheet name="Třebíč 2008" sheetId="4" r:id="rId4"/>
    <sheet name="Žďár nad Sázavou 2008" sheetId="5" r:id="rId5"/>
    <sheet name="Přehled 2008" sheetId="6" r:id="rId6"/>
    <sheet name="Věcné 2008" sheetId="7" r:id="rId7"/>
  </sheets>
  <definedNames>
    <definedName name="_xlnm.Print_Titles" localSheetId="4">'Žďár nad Sázavou 2008'!$19:$22</definedName>
  </definedNames>
  <calcPr fullCalcOnLoad="1"/>
</workbook>
</file>

<file path=xl/sharedStrings.xml><?xml version="1.0" encoding="utf-8"?>
<sst xmlns="http://schemas.openxmlformats.org/spreadsheetml/2006/main" count="690" uniqueCount="449">
  <si>
    <t>Havlíčkův Brod</t>
  </si>
  <si>
    <t>č. sloupce</t>
  </si>
  <si>
    <t>2.</t>
  </si>
  <si>
    <t>3.</t>
  </si>
  <si>
    <t>4.</t>
  </si>
  <si>
    <t>5.</t>
  </si>
  <si>
    <t>6.</t>
  </si>
  <si>
    <t>Pohotovost JPO II</t>
  </si>
  <si>
    <t>Výdaje na akceschopnost</t>
  </si>
  <si>
    <t>Výsledná dotace</t>
  </si>
  <si>
    <t>Výdaje na OP</t>
  </si>
  <si>
    <t>Výdaje za zásah</t>
  </si>
  <si>
    <t>Pohotovost</t>
  </si>
  <si>
    <t>Výdaj za zasah</t>
  </si>
  <si>
    <t>Jihlava</t>
  </si>
  <si>
    <t>Pelhřimov</t>
  </si>
  <si>
    <t>Třebíč</t>
  </si>
  <si>
    <t>Žďár nad Sázavou</t>
  </si>
  <si>
    <t>Odborná příprava</t>
  </si>
  <si>
    <t>Rozpis na obce</t>
  </si>
  <si>
    <t>Golčův Jeníkov</t>
  </si>
  <si>
    <t>Habry</t>
  </si>
  <si>
    <t>Herálec</t>
  </si>
  <si>
    <t>Přibyslav</t>
  </si>
  <si>
    <t>Šlapanov</t>
  </si>
  <si>
    <t>Celkem</t>
  </si>
  <si>
    <t>Hojkov</t>
  </si>
  <si>
    <t xml:space="preserve">Mysletice </t>
  </si>
  <si>
    <t>Nová Říše</t>
  </si>
  <si>
    <t>Dolní Cerekev</t>
  </si>
  <si>
    <t>Brtnice</t>
  </si>
  <si>
    <t>Mrákotín</t>
  </si>
  <si>
    <t>Kamenice</t>
  </si>
  <si>
    <t>Stará Říše</t>
  </si>
  <si>
    <t>Bobrová</t>
  </si>
  <si>
    <t>Bohdalov</t>
  </si>
  <si>
    <t>Dalečín</t>
  </si>
  <si>
    <t>Jimramov</t>
  </si>
  <si>
    <t>Křižanov</t>
  </si>
  <si>
    <t>Měřín</t>
  </si>
  <si>
    <t>Nové Město na Mor.</t>
  </si>
  <si>
    <t>Nové Veselí</t>
  </si>
  <si>
    <t>Polnička</t>
  </si>
  <si>
    <t>Rožná</t>
  </si>
  <si>
    <t>Sněžné</t>
  </si>
  <si>
    <t>Strážek</t>
  </si>
  <si>
    <t>Svratka</t>
  </si>
  <si>
    <t>Škrdlovice</t>
  </si>
  <si>
    <t>Velká Bíteš</t>
  </si>
  <si>
    <t>Velká Losenice</t>
  </si>
  <si>
    <t>Velké Meziříčí</t>
  </si>
  <si>
    <t>Vír</t>
  </si>
  <si>
    <t>Vojnův Městec</t>
  </si>
  <si>
    <t>Kuklík</t>
  </si>
  <si>
    <t>Budkov</t>
  </si>
  <si>
    <t>Čáslavice</t>
  </si>
  <si>
    <t>Čechtín</t>
  </si>
  <si>
    <t>Dukovany</t>
  </si>
  <si>
    <t>Hrotovice</t>
  </si>
  <si>
    <t>Jemnice</t>
  </si>
  <si>
    <t>Kralice nad Oslavou</t>
  </si>
  <si>
    <t>Lesonice</t>
  </si>
  <si>
    <t>Okříšky</t>
  </si>
  <si>
    <t>Opatov</t>
  </si>
  <si>
    <t>Police</t>
  </si>
  <si>
    <t>Pozďatín</t>
  </si>
  <si>
    <t>Předín</t>
  </si>
  <si>
    <t>Přibyslavice</t>
  </si>
  <si>
    <t>Rouchovany</t>
  </si>
  <si>
    <t>Rudíkov</t>
  </si>
  <si>
    <t>Stařeč</t>
  </si>
  <si>
    <t>Studenec</t>
  </si>
  <si>
    <t>Svatoslav</t>
  </si>
  <si>
    <t>Tasov</t>
  </si>
  <si>
    <t>Vladislav</t>
  </si>
  <si>
    <t>Želetava</t>
  </si>
  <si>
    <t>Černovice</t>
  </si>
  <si>
    <t xml:space="preserve">Horní Cerekev </t>
  </si>
  <si>
    <t>Košetice</t>
  </si>
  <si>
    <t>Obrataň</t>
  </si>
  <si>
    <t>Nový Rychnov</t>
  </si>
  <si>
    <t>Počátky</t>
  </si>
  <si>
    <t>Rynárec</t>
  </si>
  <si>
    <t>Senožaty</t>
  </si>
  <si>
    <t>Želiv</t>
  </si>
  <si>
    <t>Žirovnice</t>
  </si>
  <si>
    <t>Hořice</t>
  </si>
  <si>
    <t>Kejžlice</t>
  </si>
  <si>
    <t>Těmice</t>
  </si>
  <si>
    <t>* Zaokrouhleno na 100 Kč</t>
  </si>
  <si>
    <t>Zásah* zaokrouhl</t>
  </si>
  <si>
    <t>Věcné vybavení</t>
  </si>
  <si>
    <t>Leština u Světlé</t>
  </si>
  <si>
    <t>Čerpáno</t>
  </si>
  <si>
    <t>Výdaje za zásah a věcné vybavení</t>
  </si>
  <si>
    <t>Přiděleno [Kč]</t>
  </si>
  <si>
    <t>Zůstatek [Kč]</t>
  </si>
  <si>
    <t>[Kč]</t>
  </si>
  <si>
    <t>[%]</t>
  </si>
  <si>
    <t>Celkem [Kč]</t>
  </si>
  <si>
    <t>**</t>
  </si>
  <si>
    <t>Pavlov</t>
  </si>
  <si>
    <t>Trnava</t>
  </si>
  <si>
    <t>Třebelovice</t>
  </si>
  <si>
    <t>Dolní Město</t>
  </si>
  <si>
    <t>Chotěboř</t>
  </si>
  <si>
    <t>Kožlí</t>
  </si>
  <si>
    <t>Krucemburk</t>
  </si>
  <si>
    <t>Ledeč nad Sázavou</t>
  </si>
  <si>
    <t>Libice nad Doubravou</t>
  </si>
  <si>
    <t>Lučice</t>
  </si>
  <si>
    <t>Uhelná Příbram</t>
  </si>
  <si>
    <t>Batelov</t>
  </si>
  <si>
    <t>Horní Dubenky</t>
  </si>
  <si>
    <t>Urbanov</t>
  </si>
  <si>
    <t>Lhotka</t>
  </si>
  <si>
    <t>Nevcehle</t>
  </si>
  <si>
    <t>Dlouhá Brtnice</t>
  </si>
  <si>
    <t>Stonařov</t>
  </si>
  <si>
    <t>Osová Bítýška</t>
  </si>
  <si>
    <t>Věžná</t>
  </si>
  <si>
    <t>OP podzim záměr</t>
  </si>
  <si>
    <t>Havlíčkova Borová</t>
  </si>
  <si>
    <t>Horní Krupá</t>
  </si>
  <si>
    <t>Jedlá</t>
  </si>
  <si>
    <t>Maleč</t>
  </si>
  <si>
    <t>Štoky</t>
  </si>
  <si>
    <t>Vilémov</t>
  </si>
  <si>
    <t>Česká Bělá</t>
  </si>
  <si>
    <t>Červená Řečice</t>
  </si>
  <si>
    <t>Hořepník</t>
  </si>
  <si>
    <t>Humpolec</t>
  </si>
  <si>
    <t>Nová Cerekev</t>
  </si>
  <si>
    <t>Onšov</t>
  </si>
  <si>
    <t>Pacov</t>
  </si>
  <si>
    <t>Budišov</t>
  </si>
  <si>
    <t>Mohelno</t>
  </si>
  <si>
    <t>Lukavec</t>
  </si>
  <si>
    <t>Dolní Rožínka</t>
  </si>
  <si>
    <t>Věcné</t>
  </si>
  <si>
    <t>Celkem kraj</t>
  </si>
  <si>
    <t>Výdaj za zásahy [Kč]</t>
  </si>
  <si>
    <t>Věcné vybavení [Kč]</t>
  </si>
  <si>
    <t>Přiděleno plánem [Kč]</t>
  </si>
  <si>
    <t xml:space="preserve">Výdaje na OP </t>
  </si>
  <si>
    <t>Bořetín</t>
  </si>
  <si>
    <t>Křeč</t>
  </si>
  <si>
    <t>Zhoř</t>
  </si>
  <si>
    <t>Číhošť</t>
  </si>
  <si>
    <t>Polná</t>
  </si>
  <si>
    <t>Rohozná</t>
  </si>
  <si>
    <t>Luka nad Jihlavou</t>
  </si>
  <si>
    <t>Ždírec nad Doubravou</t>
  </si>
  <si>
    <t>Havlíčkův Brod m.č. Perknov</t>
  </si>
  <si>
    <t>Lípa</t>
  </si>
  <si>
    <t>Bílý Kámen</t>
  </si>
  <si>
    <t>Dobronín</t>
  </si>
  <si>
    <t>Dolní Vilímeč</t>
  </si>
  <si>
    <t>Doupě</t>
  </si>
  <si>
    <t>Jihlava m.č. Bedřichov</t>
  </si>
  <si>
    <t>Kamenice m.č. Kamenička</t>
  </si>
  <si>
    <t>Růžená</t>
  </si>
  <si>
    <t>Řídelov</t>
  </si>
  <si>
    <t>Strachoňovice</t>
  </si>
  <si>
    <t>Třešť m.č. Čenkov</t>
  </si>
  <si>
    <t>Třeštice</t>
  </si>
  <si>
    <t>Vanov</t>
  </si>
  <si>
    <t>Vanůvek</t>
  </si>
  <si>
    <t>Volevčice</t>
  </si>
  <si>
    <t>Větrný Jeníkov</t>
  </si>
  <si>
    <t xml:space="preserve">Bohdalín </t>
  </si>
  <si>
    <t>Pošná</t>
  </si>
  <si>
    <t>Svépravice</t>
  </si>
  <si>
    <t>Včelnička</t>
  </si>
  <si>
    <t>Čechočovice</t>
  </si>
  <si>
    <t>Náměšť nad Oslavou</t>
  </si>
  <si>
    <t>Nová Ves</t>
  </si>
  <si>
    <t xml:space="preserve">Lipník </t>
  </si>
  <si>
    <t xml:space="preserve">Smrk </t>
  </si>
  <si>
    <t>OP podzim záměr [Kč]</t>
  </si>
  <si>
    <t>Kněžice</t>
  </si>
  <si>
    <t>Telč</t>
  </si>
  <si>
    <t>Třešť</t>
  </si>
  <si>
    <t>Brtnice m.č. Jestřebí</t>
  </si>
  <si>
    <t>Brzkov</t>
  </si>
  <si>
    <t>Cerekvička-Rosice</t>
  </si>
  <si>
    <t>Dvorce</t>
  </si>
  <si>
    <t>Horní Myslová</t>
  </si>
  <si>
    <t>Jindřichovice</t>
  </si>
  <si>
    <t>Kostelec</t>
  </si>
  <si>
    <t>Radkov</t>
  </si>
  <si>
    <t>Sedlatice</t>
  </si>
  <si>
    <t>Střítěž</t>
  </si>
  <si>
    <t>Třešť m.č. Buková</t>
  </si>
  <si>
    <t>Věžnice HB</t>
  </si>
  <si>
    <t>Telč m.č. Studnice</t>
  </si>
  <si>
    <t>Bransouze</t>
  </si>
  <si>
    <t>Hodov</t>
  </si>
  <si>
    <t>Kámen</t>
  </si>
  <si>
    <t>Lipnice nad Sázavou</t>
  </si>
  <si>
    <t>Oudoleň</t>
  </si>
  <si>
    <t>Krásněves</t>
  </si>
  <si>
    <t>Nové Dvory</t>
  </si>
  <si>
    <t xml:space="preserve">Prosetín </t>
  </si>
  <si>
    <t>Radňovice</t>
  </si>
  <si>
    <t>Řečice</t>
  </si>
  <si>
    <t>Sázava</t>
  </si>
  <si>
    <t>Vepřová</t>
  </si>
  <si>
    <t>Vidonín</t>
  </si>
  <si>
    <t>Zadní Zhořec</t>
  </si>
  <si>
    <t>Zubří</t>
  </si>
  <si>
    <t>Dehtáře</t>
  </si>
  <si>
    <t>Hojovice</t>
  </si>
  <si>
    <t>Koberovice</t>
  </si>
  <si>
    <t>Mnich</t>
  </si>
  <si>
    <t>Pavlínov</t>
  </si>
  <si>
    <t>Dobroutov</t>
  </si>
  <si>
    <t xml:space="preserve">Čerpání přidělené státní dotace pro jednotky SDH obcí v roce 2008  </t>
  </si>
  <si>
    <t xml:space="preserve"> k 31.07.08 [%]</t>
  </si>
  <si>
    <t>Dotace na rok 2008</t>
  </si>
  <si>
    <t>Návrh dle rozkazu krajského ředitele HZS kraje Vysočina pro rok 2008</t>
  </si>
  <si>
    <t>Skutečnost čerpáno k 31.07.08</t>
  </si>
  <si>
    <t>Skutečnost čerpáno k 31.07.2008</t>
  </si>
  <si>
    <t>Batelov m.č. Nová Ves</t>
  </si>
  <si>
    <t>Batelov m.č. Rácov</t>
  </si>
  <si>
    <t>Brtnice m.č. Dolní Smrčné</t>
  </si>
  <si>
    <t>Brtnice m.č. Panská Lhota</t>
  </si>
  <si>
    <t>Brtnice m.č. Uhřínovice</t>
  </si>
  <si>
    <t>Cejle</t>
  </si>
  <si>
    <t>Jihlava m.č. Heroltice</t>
  </si>
  <si>
    <t>Jihlava m.č. Pístov</t>
  </si>
  <si>
    <t>Kaliště</t>
  </si>
  <si>
    <t>Klatovec</t>
  </si>
  <si>
    <t>Polná m.č. Hrbov</t>
  </si>
  <si>
    <t>Vápovice</t>
  </si>
  <si>
    <t>Velký Beranov</t>
  </si>
  <si>
    <t>Vílanec</t>
  </si>
  <si>
    <t>Zbilidy</t>
  </si>
  <si>
    <t xml:space="preserve">Přehled rozdělení státní dotace JSDH obcí 2008 </t>
  </si>
  <si>
    <t>Světlá nad Sázavou</t>
  </si>
  <si>
    <t>Kamenice nad Lipou</t>
  </si>
  <si>
    <t xml:space="preserve">Pacov m.č. Jetřichovec </t>
  </si>
  <si>
    <t>Moravské Budějovice</t>
  </si>
  <si>
    <t>Bystřice nad Pernštejnem</t>
  </si>
  <si>
    <t>Ostrov nad Oslavou</t>
  </si>
  <si>
    <t>Radostín nad Oslavou</t>
  </si>
  <si>
    <t>Štěpánov nad Svratkou</t>
  </si>
  <si>
    <t>Znětínek</t>
  </si>
  <si>
    <t>Žďár nad Sázavou 2</t>
  </si>
  <si>
    <t>Blažkov</t>
  </si>
  <si>
    <t>Blízkov</t>
  </si>
  <si>
    <t>Bohdalec</t>
  </si>
  <si>
    <t>Bohuňov</t>
  </si>
  <si>
    <t>Borovnice</t>
  </si>
  <si>
    <t>Dědice</t>
  </si>
  <si>
    <t>Dolní Vilémovice</t>
  </si>
  <si>
    <t>Ocmanice</t>
  </si>
  <si>
    <t>Pucov</t>
  </si>
  <si>
    <t>Třesov</t>
  </si>
  <si>
    <t>Zárubice</t>
  </si>
  <si>
    <t>Brtnice m.č. Příseka</t>
  </si>
  <si>
    <t>Březí</t>
  </si>
  <si>
    <t>Březí nad Oslavou</t>
  </si>
  <si>
    <t>Březské</t>
  </si>
  <si>
    <t>Býšovec</t>
  </si>
  <si>
    <t>Budeč</t>
  </si>
  <si>
    <t>Bukov</t>
  </si>
  <si>
    <t>Černá</t>
  </si>
  <si>
    <t>Daňkovice</t>
  </si>
  <si>
    <t>Dolní Libochová</t>
  </si>
  <si>
    <t>Hamry nad Sázavou</t>
  </si>
  <si>
    <t>Horní Libochová</t>
  </si>
  <si>
    <t>Horní Rožínka</t>
  </si>
  <si>
    <t>Věstín</t>
  </si>
  <si>
    <t>Věstín m.č. Bolešín</t>
  </si>
  <si>
    <t>Prosetín m.č. Brťoví</t>
  </si>
  <si>
    <t>Prosetín m.č. Čtyři Dvory</t>
  </si>
  <si>
    <t>Nížkov m.č. Buková</t>
  </si>
  <si>
    <t>Bory m.č. Cyrilov</t>
  </si>
  <si>
    <t>Blízkov m.č. Dědkov</t>
  </si>
  <si>
    <t>Blažkov m.č. Dolní Rozsíčka</t>
  </si>
  <si>
    <t>Bystřice n/P m.č. Dvořiště</t>
  </si>
  <si>
    <t>Nové MnM m.č. Hlinné</t>
  </si>
  <si>
    <t>Velké Meziříčí m.č. Hrbov</t>
  </si>
  <si>
    <t>Chlumětín</t>
  </si>
  <si>
    <t>Chlum-Korouhvice</t>
  </si>
  <si>
    <t>Bohdalov m.č. Chroustov</t>
  </si>
  <si>
    <t>Fryšava pod Žákovou horou</t>
  </si>
  <si>
    <t>Jabloňov</t>
  </si>
  <si>
    <t>Jámy</t>
  </si>
  <si>
    <t>Javorek</t>
  </si>
  <si>
    <t>Strážek m.č. Jemnice</t>
  </si>
  <si>
    <t>Velká Bíteš m.č. Jindřichov</t>
  </si>
  <si>
    <t>Nové MnM m.č. Jiříkovice</t>
  </si>
  <si>
    <t>Jívoví</t>
  </si>
  <si>
    <t>Kadolec</t>
  </si>
  <si>
    <t>Bystřice n/P m.č. Karasín</t>
  </si>
  <si>
    <t>Karlov</t>
  </si>
  <si>
    <t>Kněževes</t>
  </si>
  <si>
    <t>Stránecká Zhoř m.č. Kochánov</t>
  </si>
  <si>
    <t>Koroužné</t>
  </si>
  <si>
    <t>Kotlasy</t>
  </si>
  <si>
    <t>Kozlov</t>
  </si>
  <si>
    <t>Krásné</t>
  </si>
  <si>
    <t>Křižánky</t>
  </si>
  <si>
    <t>Rozsochy m.č. Kundratice</t>
  </si>
  <si>
    <t>Lavičky</t>
  </si>
  <si>
    <t>Velké Meziříčí m.č. Lhotky</t>
  </si>
  <si>
    <t>Ujčov m.č. Lískovec</t>
  </si>
  <si>
    <t>Nové MnM m.č. Maršovice</t>
  </si>
  <si>
    <t>Martinice</t>
  </si>
  <si>
    <t>Matějov</t>
  </si>
  <si>
    <t>Malá Losenice</t>
  </si>
  <si>
    <t>Rovečné m.č. Malé Tresné</t>
  </si>
  <si>
    <t xml:space="preserve">Strážek m.č. Meziboří </t>
  </si>
  <si>
    <t>Věcov m.č. Míchov</t>
  </si>
  <si>
    <t>Milešín</t>
  </si>
  <si>
    <t>Moravec</t>
  </si>
  <si>
    <t>Strážek m.č. Mor. Janovice</t>
  </si>
  <si>
    <t>Hamry n/S m.č. Najdek</t>
  </si>
  <si>
    <t>Netín</t>
  </si>
  <si>
    <t>Nížkov</t>
  </si>
  <si>
    <t>Nová Ves u NMnM</t>
  </si>
  <si>
    <t>Nové Sady</t>
  </si>
  <si>
    <t>Věcov m.č. Odranec</t>
  </si>
  <si>
    <t>Ořechov</t>
  </si>
  <si>
    <t>Zvole m.č. Olešínky</t>
  </si>
  <si>
    <t>Zvole m.č. Branišov</t>
  </si>
  <si>
    <t>Velké Meziříčí m.č. Olší n/O</t>
  </si>
  <si>
    <t>Oslavice</t>
  </si>
  <si>
    <t>Otín</t>
  </si>
  <si>
    <t>Nové MnM m.č. Petrovice</t>
  </si>
  <si>
    <t>Pikárec</t>
  </si>
  <si>
    <t>Počítky</t>
  </si>
  <si>
    <t>Poděšín</t>
  </si>
  <si>
    <t>Podolí</t>
  </si>
  <si>
    <t>Nové MnM m.č. Pohledec</t>
  </si>
  <si>
    <t>Pokojov</t>
  </si>
  <si>
    <t>Velká Losenice m.č. Porežín</t>
  </si>
  <si>
    <t>Račín</t>
  </si>
  <si>
    <t>Radenice</t>
  </si>
  <si>
    <t>Radešín</t>
  </si>
  <si>
    <t>Radešínská Svratka</t>
  </si>
  <si>
    <t>Radňoves</t>
  </si>
  <si>
    <t>Radostín</t>
  </si>
  <si>
    <t>Rodkov</t>
  </si>
  <si>
    <t>Nové MnM m.č. Rokytno</t>
  </si>
  <si>
    <t>Rosička</t>
  </si>
  <si>
    <t xml:space="preserve">Rovečné </t>
  </si>
  <si>
    <t>Bystřice n/P m.č. Rovné</t>
  </si>
  <si>
    <t>Rozseč</t>
  </si>
  <si>
    <t>Rozsochy</t>
  </si>
  <si>
    <t>Věcov m.č. Rož.  Paseky</t>
  </si>
  <si>
    <t>Ruda</t>
  </si>
  <si>
    <t>Rudolec</t>
  </si>
  <si>
    <t>Sazomín</t>
  </si>
  <si>
    <t>Jimramov m.č. Sedliště</t>
  </si>
  <si>
    <t>Sejřek</t>
  </si>
  <si>
    <t>Sirákov</t>
  </si>
  <si>
    <t>Skřinářov</t>
  </si>
  <si>
    <t>Nové MnM m.č. Slavkovice</t>
  </si>
  <si>
    <t>Spělkov</t>
  </si>
  <si>
    <t>Strachujov</t>
  </si>
  <si>
    <t>Nové MnM m.č. Studnice</t>
  </si>
  <si>
    <t>Sulkovec</t>
  </si>
  <si>
    <t>Světnov</t>
  </si>
  <si>
    <t>Sviny</t>
  </si>
  <si>
    <t>Jimramov m.č. Trhonice</t>
  </si>
  <si>
    <t>Tři Studně</t>
  </si>
  <si>
    <t>Jimramov m.č. Ubušín</t>
  </si>
  <si>
    <t>Ubušínek</t>
  </si>
  <si>
    <t>Uhřínov</t>
  </si>
  <si>
    <t>Ujčov</t>
  </si>
  <si>
    <t>Vatín</t>
  </si>
  <si>
    <t>Žďár n/S m.č. Veselíčko</t>
  </si>
  <si>
    <t>Velké Janovice</t>
  </si>
  <si>
    <t>Velké Tresné</t>
  </si>
  <si>
    <t>Dalečín m.č. Veselí</t>
  </si>
  <si>
    <t>Věchnov</t>
  </si>
  <si>
    <t>Věcov</t>
  </si>
  <si>
    <t>Věstín m.č. Věstínek</t>
  </si>
  <si>
    <t>Bystřice n/P m.č. Vítochov</t>
  </si>
  <si>
    <t>Vídeň</t>
  </si>
  <si>
    <t>Vysoké</t>
  </si>
  <si>
    <t>Rožná m.č. Zlatkov</t>
  </si>
  <si>
    <t>Ždánice</t>
  </si>
  <si>
    <t>Okrouhlice m.č. Babice</t>
  </si>
  <si>
    <t>Bezděkov</t>
  </si>
  <si>
    <t>Chotěboř m.č. Bílek</t>
  </si>
  <si>
    <t>Bojiště</t>
  </si>
  <si>
    <t>Krásná Hora m.č. Broumova Lhota</t>
  </si>
  <si>
    <t>Česká Bělá m.č. Cibotín</t>
  </si>
  <si>
    <t>Přibyslav m.č. Česká Jablonná</t>
  </si>
  <si>
    <t>Přibyslav m.č. Dobrá</t>
  </si>
  <si>
    <t>Leština u S. m.č. Dobrnice</t>
  </si>
  <si>
    <t>Přibyslav m.č. Dolní Jablonná</t>
  </si>
  <si>
    <t>Druhanov</t>
  </si>
  <si>
    <t>Habry m.č. Frýdnava</t>
  </si>
  <si>
    <t>Hradec</t>
  </si>
  <si>
    <t>Hurtova Lhota</t>
  </si>
  <si>
    <t>Klokočov</t>
  </si>
  <si>
    <t>Ždírec n/D. m.č. Kohoutov</t>
  </si>
  <si>
    <t>Michalovice</t>
  </si>
  <si>
    <t>Havlíčkův Brod m.č. Mírovka</t>
  </si>
  <si>
    <t>Nová Ves u Světlé</t>
  </si>
  <si>
    <t>Olešenka</t>
  </si>
  <si>
    <t>Okrouhlice m.č. Olešnice</t>
  </si>
  <si>
    <t>Štoky m.č. Petrovice</t>
  </si>
  <si>
    <t>Podmoklany</t>
  </si>
  <si>
    <t>Prosíčka</t>
  </si>
  <si>
    <t>Přibyslav m.č. Ronov n/S.</t>
  </si>
  <si>
    <t>Rozsochatec</t>
  </si>
  <si>
    <t>Slavětín</t>
  </si>
  <si>
    <t>Štoky m.č. Smilov</t>
  </si>
  <si>
    <t>Sobíňov</t>
  </si>
  <si>
    <t>Krucemburk m.č. Staré Ransko</t>
  </si>
  <si>
    <t>Tis</t>
  </si>
  <si>
    <t>Ždírec n/D. m.č. Údavy</t>
  </si>
  <si>
    <t>Víska</t>
  </si>
  <si>
    <t>Leština u S. m.č. Vrbice</t>
  </si>
  <si>
    <t>Vysoká</t>
  </si>
  <si>
    <t>Habry m.č. Zboží</t>
  </si>
  <si>
    <t>Herálec m.č. Zdislavice</t>
  </si>
  <si>
    <t>Bácovice</t>
  </si>
  <si>
    <t>Božejov</t>
  </si>
  <si>
    <t>Cetoraz</t>
  </si>
  <si>
    <t>Čejov</t>
  </si>
  <si>
    <t>Jiřice</t>
  </si>
  <si>
    <t>Olešná</t>
  </si>
  <si>
    <t>Rodinov</t>
  </si>
  <si>
    <t xml:space="preserve">Útěchovičky </t>
  </si>
  <si>
    <t>Velký Rybník</t>
  </si>
  <si>
    <t>Zhořec</t>
  </si>
  <si>
    <t>Rozsochy m.č. Albrechtice</t>
  </si>
  <si>
    <t>Dalečín m.č. Hluboké</t>
  </si>
  <si>
    <t>IČ obce</t>
  </si>
  <si>
    <t>Věcné vybavení oděvy [Kč]</t>
  </si>
  <si>
    <t>Věcné vybavení oděvy</t>
  </si>
  <si>
    <t xml:space="preserve">Věcné vybavení </t>
  </si>
  <si>
    <t xml:space="preserve"> JPO II</t>
  </si>
  <si>
    <t>Výdaj oděvy</t>
  </si>
  <si>
    <t>Věcné oděvy</t>
  </si>
  <si>
    <t>Částka vyplacena Krajským úřadem v měsíci květnu 2008</t>
  </si>
  <si>
    <t>** 150000 Kč vyplaceno v měsíci květnu 2008</t>
  </si>
  <si>
    <t>Zbývá vyplatit</t>
  </si>
  <si>
    <t>Zbývá vyplatit do konce roku 2008</t>
  </si>
  <si>
    <t>Celkem vyplaceno v květnu 2008</t>
  </si>
  <si>
    <t>Jaroměřice nad Rokytnou</t>
  </si>
  <si>
    <t>Rokytnice nad Rokytnou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</si>
</sst>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 wrapText="1"/>
    </xf>
    <xf numFmtId="0" fontId="0" fillId="2" borderId="16" xfId="0" applyFill="1" applyBorder="1" applyAlignment="1">
      <alignment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3" fontId="0" fillId="0" borderId="1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1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0" fillId="2" borderId="24" xfId="0" applyFill="1" applyBorder="1" applyAlignment="1">
      <alignment/>
    </xf>
    <xf numFmtId="164" fontId="0" fillId="0" borderId="2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164" fontId="0" fillId="0" borderId="38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0" fontId="1" fillId="0" borderId="2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2" borderId="41" xfId="0" applyFont="1" applyFill="1" applyBorder="1" applyAlignment="1">
      <alignment/>
    </xf>
    <xf numFmtId="0" fontId="0" fillId="2" borderId="41" xfId="0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43" xfId="0" applyFont="1" applyFill="1" applyBorder="1" applyAlignment="1">
      <alignment wrapText="1"/>
    </xf>
    <xf numFmtId="0" fontId="0" fillId="0" borderId="41" xfId="0" applyBorder="1" applyAlignment="1">
      <alignment/>
    </xf>
    <xf numFmtId="0" fontId="0" fillId="0" borderId="41" xfId="0" applyFont="1" applyFill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5" xfId="0" applyFont="1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9" xfId="0" applyBorder="1" applyAlignment="1">
      <alignment/>
    </xf>
    <xf numFmtId="164" fontId="0" fillId="0" borderId="50" xfId="0" applyNumberForma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1" fillId="0" borderId="5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" xfId="0" applyFont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3" xfId="0" applyFont="1" applyFill="1" applyBorder="1" applyAlignment="1">
      <alignment wrapText="1"/>
    </xf>
    <xf numFmtId="0" fontId="0" fillId="0" borderId="5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0" fillId="0" borderId="5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55" xfId="0" applyFont="1" applyFill="1" applyBorder="1" applyAlignment="1">
      <alignment horizontal="center" wrapText="1"/>
    </xf>
    <xf numFmtId="0" fontId="1" fillId="2" borderId="6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68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8" xfId="0" applyFont="1" applyBorder="1" applyAlignment="1">
      <alignment wrapText="1"/>
    </xf>
    <xf numFmtId="0" fontId="1" fillId="0" borderId="39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2"/>
  <sheetViews>
    <sheetView tabSelected="1" workbookViewId="0" topLeftCell="A1">
      <selection activeCell="I13" sqref="I13:J13"/>
    </sheetView>
  </sheetViews>
  <sheetFormatPr defaultColWidth="9.00390625" defaultRowHeight="12.75"/>
  <cols>
    <col min="1" max="1" width="8.75390625" style="129" customWidth="1"/>
    <col min="2" max="2" width="29.00390625" style="0" customWidth="1"/>
    <col min="3" max="12" width="10.75390625" style="0" customWidth="1"/>
    <col min="13" max="13" width="2.75390625" style="0" customWidth="1"/>
  </cols>
  <sheetData>
    <row r="3" ht="13.5" thickBot="1">
      <c r="C3" s="1" t="s">
        <v>220</v>
      </c>
    </row>
    <row r="4" spans="2:7" ht="13.5" thickBot="1">
      <c r="B4" s="3"/>
      <c r="C4" s="176" t="s">
        <v>8</v>
      </c>
      <c r="D4" s="177"/>
      <c r="E4" s="170" t="s">
        <v>11</v>
      </c>
      <c r="F4" s="168" t="s">
        <v>10</v>
      </c>
      <c r="G4" s="170" t="s">
        <v>9</v>
      </c>
    </row>
    <row r="5" spans="2:7" ht="26.25" thickBot="1">
      <c r="B5" s="4"/>
      <c r="C5" s="104" t="s">
        <v>7</v>
      </c>
      <c r="D5" s="103" t="s">
        <v>91</v>
      </c>
      <c r="E5" s="171"/>
      <c r="F5" s="169"/>
      <c r="G5" s="171"/>
    </row>
    <row r="6" spans="2:7" ht="13.5" thickBot="1">
      <c r="B6" s="4" t="s">
        <v>1</v>
      </c>
      <c r="C6" s="7" t="s">
        <v>2</v>
      </c>
      <c r="D6" s="8" t="s">
        <v>3</v>
      </c>
      <c r="E6" s="8" t="s">
        <v>4</v>
      </c>
      <c r="F6" s="9" t="s">
        <v>5</v>
      </c>
      <c r="G6" s="8" t="s">
        <v>6</v>
      </c>
    </row>
    <row r="7" spans="2:7" ht="13.5" thickBot="1">
      <c r="B7" s="5" t="s">
        <v>0</v>
      </c>
      <c r="C7" s="2">
        <v>450000</v>
      </c>
      <c r="D7" s="6"/>
      <c r="E7" s="6"/>
      <c r="F7" s="37">
        <v>209925</v>
      </c>
      <c r="G7" s="6">
        <f>SUM(C7:F7)</f>
        <v>659925</v>
      </c>
    </row>
    <row r="8" ht="13.5" thickBot="1"/>
    <row r="9" spans="2:7" ht="12.75">
      <c r="B9" s="1" t="s">
        <v>221</v>
      </c>
      <c r="G9" s="153" t="s">
        <v>218</v>
      </c>
    </row>
    <row r="10" ht="13.5" thickBot="1">
      <c r="G10" s="155"/>
    </row>
    <row r="11" spans="2:7" ht="13.5" thickBot="1">
      <c r="B11" s="16" t="s">
        <v>12</v>
      </c>
      <c r="C11" s="32">
        <v>600000</v>
      </c>
      <c r="D11" s="32"/>
      <c r="E11" s="16"/>
      <c r="F11" s="16"/>
      <c r="G11" s="38">
        <f>+C11/+C7*100</f>
        <v>133.33333333333331</v>
      </c>
    </row>
    <row r="12" spans="2:7" ht="13.5" thickBot="1">
      <c r="B12" s="16" t="s">
        <v>18</v>
      </c>
      <c r="C12" s="53"/>
      <c r="D12" s="53"/>
      <c r="E12" s="16"/>
      <c r="F12" s="16">
        <v>121270</v>
      </c>
      <c r="G12" s="38">
        <f>+F12/F7*100</f>
        <v>57.768250565678215</v>
      </c>
    </row>
    <row r="13" spans="2:7" ht="13.5" thickBot="1">
      <c r="B13" s="16" t="s">
        <v>13</v>
      </c>
      <c r="C13" s="53"/>
      <c r="D13" s="53"/>
      <c r="E13" s="16">
        <v>113900</v>
      </c>
      <c r="F13" s="16"/>
      <c r="G13" s="38"/>
    </row>
    <row r="14" spans="2:7" ht="13.5" thickBot="1">
      <c r="B14" s="16" t="s">
        <v>121</v>
      </c>
      <c r="C14" s="53"/>
      <c r="D14" s="53"/>
      <c r="E14" s="16"/>
      <c r="F14" s="16">
        <v>31055</v>
      </c>
      <c r="G14" s="38"/>
    </row>
    <row r="15" spans="2:7" ht="13.5" thickBot="1">
      <c r="B15" s="16" t="s">
        <v>441</v>
      </c>
      <c r="C15" s="53"/>
      <c r="D15" s="53"/>
      <c r="E15" s="16">
        <v>529000</v>
      </c>
      <c r="F15" s="16"/>
      <c r="G15" s="38"/>
    </row>
    <row r="16" spans="2:7" ht="13.5" thickBot="1">
      <c r="B16" s="16" t="s">
        <v>139</v>
      </c>
      <c r="C16" s="53"/>
      <c r="D16" s="53"/>
      <c r="E16" s="16">
        <v>82400</v>
      </c>
      <c r="F16" s="16"/>
      <c r="G16" s="38"/>
    </row>
    <row r="17" spans="2:7" ht="13.5" thickBot="1">
      <c r="B17" s="16" t="s">
        <v>25</v>
      </c>
      <c r="C17" s="53">
        <f>SUM(C11:C16)</f>
        <v>600000</v>
      </c>
      <c r="D17" s="53">
        <f>SUM(D11:D16)</f>
        <v>0</v>
      </c>
      <c r="E17" s="53">
        <f>SUM(E11:E16)</f>
        <v>725300</v>
      </c>
      <c r="F17" s="53">
        <f>SUM(F11:F16)</f>
        <v>152325</v>
      </c>
      <c r="G17" s="38">
        <f>SUM(C17:F17)</f>
        <v>1477625</v>
      </c>
    </row>
    <row r="18" ht="13.5" thickBot="1"/>
    <row r="19" spans="1:12" ht="12.75">
      <c r="A19" s="153" t="s">
        <v>435</v>
      </c>
      <c r="B19" s="151" t="s">
        <v>19</v>
      </c>
      <c r="C19" s="157" t="s">
        <v>8</v>
      </c>
      <c r="D19" s="158"/>
      <c r="E19" s="159" t="s">
        <v>11</v>
      </c>
      <c r="F19" s="153" t="s">
        <v>90</v>
      </c>
      <c r="G19" s="153" t="s">
        <v>144</v>
      </c>
      <c r="H19" s="162" t="s">
        <v>121</v>
      </c>
      <c r="I19" s="162" t="s">
        <v>437</v>
      </c>
      <c r="J19" s="165" t="s">
        <v>438</v>
      </c>
      <c r="K19" s="153" t="s">
        <v>25</v>
      </c>
      <c r="L19" s="153" t="s">
        <v>444</v>
      </c>
    </row>
    <row r="20" spans="1:12" ht="12.75" customHeight="1">
      <c r="A20" s="154"/>
      <c r="B20" s="152"/>
      <c r="C20" s="172" t="s">
        <v>439</v>
      </c>
      <c r="D20" s="174" t="s">
        <v>91</v>
      </c>
      <c r="E20" s="160"/>
      <c r="F20" s="154"/>
      <c r="G20" s="154"/>
      <c r="H20" s="163"/>
      <c r="I20" s="163"/>
      <c r="J20" s="166"/>
      <c r="K20" s="154"/>
      <c r="L20" s="154"/>
    </row>
    <row r="21" spans="1:12" ht="12.75" customHeight="1">
      <c r="A21" s="154"/>
      <c r="B21" s="152"/>
      <c r="C21" s="172"/>
      <c r="D21" s="174"/>
      <c r="E21" s="160"/>
      <c r="F21" s="154"/>
      <c r="G21" s="154"/>
      <c r="H21" s="163"/>
      <c r="I21" s="163"/>
      <c r="J21" s="166"/>
      <c r="K21" s="154"/>
      <c r="L21" s="154"/>
    </row>
    <row r="22" spans="1:12" ht="13.5" thickBot="1">
      <c r="A22" s="155"/>
      <c r="B22" s="156"/>
      <c r="C22" s="173"/>
      <c r="D22" s="175"/>
      <c r="E22" s="161"/>
      <c r="F22" s="155"/>
      <c r="G22" s="155"/>
      <c r="H22" s="164"/>
      <c r="I22" s="164"/>
      <c r="J22" s="167"/>
      <c r="K22" s="155"/>
      <c r="L22" s="155"/>
    </row>
    <row r="23" spans="1:12" ht="12.75">
      <c r="A23" s="118">
        <v>579793</v>
      </c>
      <c r="B23" s="120" t="s">
        <v>387</v>
      </c>
      <c r="C23" s="145"/>
      <c r="D23" s="146"/>
      <c r="E23" s="114"/>
      <c r="F23" s="115"/>
      <c r="G23" s="114">
        <v>1365</v>
      </c>
      <c r="H23" s="116"/>
      <c r="I23" s="117"/>
      <c r="J23" s="117"/>
      <c r="K23" s="141">
        <f>SUM(C23:J23)-E23</f>
        <v>1365</v>
      </c>
      <c r="L23" s="118">
        <f>K23-C23</f>
        <v>1365</v>
      </c>
    </row>
    <row r="24" spans="1:12" ht="12.75">
      <c r="A24" s="42">
        <v>267228</v>
      </c>
      <c r="B24" s="121" t="s">
        <v>389</v>
      </c>
      <c r="C24" s="84"/>
      <c r="D24" s="85"/>
      <c r="E24" s="86"/>
      <c r="F24" s="87"/>
      <c r="G24" s="86">
        <v>1370</v>
      </c>
      <c r="H24" s="88"/>
      <c r="I24" s="111"/>
      <c r="J24" s="138"/>
      <c r="K24" s="142">
        <f aca="true" t="shared" si="0" ref="K24:K87">SUM(C24:J24)-E24</f>
        <v>1370</v>
      </c>
      <c r="L24" s="26">
        <f aca="true" t="shared" si="1" ref="L24:L87">K24-C24</f>
        <v>1370</v>
      </c>
    </row>
    <row r="25" spans="1:12" ht="12.75">
      <c r="A25" s="42">
        <v>267279</v>
      </c>
      <c r="B25" s="122" t="s">
        <v>128</v>
      </c>
      <c r="C25" s="30"/>
      <c r="D25" s="30"/>
      <c r="E25" s="27">
        <v>6963</v>
      </c>
      <c r="F25" s="26">
        <v>7000</v>
      </c>
      <c r="G25" s="26"/>
      <c r="H25" s="26">
        <v>1705</v>
      </c>
      <c r="I25" s="26">
        <v>27000</v>
      </c>
      <c r="J25" s="40"/>
      <c r="K25" s="142">
        <f t="shared" si="0"/>
        <v>35705</v>
      </c>
      <c r="L25" s="26">
        <f t="shared" si="1"/>
        <v>35705</v>
      </c>
    </row>
    <row r="26" spans="1:12" ht="12.75">
      <c r="A26" s="128"/>
      <c r="B26" s="122" t="s">
        <v>391</v>
      </c>
      <c r="C26" s="30"/>
      <c r="D26" s="30"/>
      <c r="E26" s="27"/>
      <c r="F26" s="26"/>
      <c r="G26" s="26">
        <v>2045</v>
      </c>
      <c r="H26" s="26"/>
      <c r="I26" s="26"/>
      <c r="J26" s="40"/>
      <c r="K26" s="142">
        <f t="shared" si="0"/>
        <v>2045</v>
      </c>
      <c r="L26" s="26">
        <f t="shared" si="1"/>
        <v>2045</v>
      </c>
    </row>
    <row r="27" spans="1:12" ht="12.75">
      <c r="A27" s="40">
        <v>267295</v>
      </c>
      <c r="B27" s="122" t="s">
        <v>148</v>
      </c>
      <c r="C27" s="30"/>
      <c r="D27" s="30"/>
      <c r="E27" s="27"/>
      <c r="F27" s="26"/>
      <c r="G27" s="26">
        <v>5130</v>
      </c>
      <c r="H27" s="26">
        <v>1365</v>
      </c>
      <c r="I27" s="26">
        <v>24000</v>
      </c>
      <c r="J27" s="40"/>
      <c r="K27" s="142">
        <f t="shared" si="0"/>
        <v>30495</v>
      </c>
      <c r="L27" s="26">
        <f t="shared" si="1"/>
        <v>30495</v>
      </c>
    </row>
    <row r="28" spans="1:12" ht="12.75">
      <c r="A28" s="26">
        <v>267376</v>
      </c>
      <c r="B28" s="122" t="s">
        <v>104</v>
      </c>
      <c r="C28" s="30"/>
      <c r="D28" s="30"/>
      <c r="E28" s="27">
        <v>894</v>
      </c>
      <c r="F28" s="26">
        <v>900</v>
      </c>
      <c r="G28" s="26">
        <v>1710</v>
      </c>
      <c r="H28" s="26">
        <v>1025</v>
      </c>
      <c r="I28" s="26">
        <v>20000</v>
      </c>
      <c r="J28" s="40">
        <v>5000</v>
      </c>
      <c r="K28" s="142">
        <f t="shared" si="0"/>
        <v>28635</v>
      </c>
      <c r="L28" s="26">
        <f t="shared" si="1"/>
        <v>28635</v>
      </c>
    </row>
    <row r="29" spans="1:12" ht="12.75">
      <c r="A29" s="26">
        <v>179591</v>
      </c>
      <c r="B29" s="122" t="s">
        <v>396</v>
      </c>
      <c r="C29" s="30"/>
      <c r="D29" s="30"/>
      <c r="E29" s="27"/>
      <c r="F29" s="26"/>
      <c r="G29" s="26">
        <v>3755</v>
      </c>
      <c r="H29" s="26"/>
      <c r="I29" s="26"/>
      <c r="J29" s="40"/>
      <c r="K29" s="142">
        <f t="shared" si="0"/>
        <v>3755</v>
      </c>
      <c r="L29" s="26">
        <f t="shared" si="1"/>
        <v>3755</v>
      </c>
    </row>
    <row r="30" spans="1:13" ht="12.75">
      <c r="A30" s="42">
        <v>267406</v>
      </c>
      <c r="B30" s="122" t="s">
        <v>20</v>
      </c>
      <c r="C30" s="30">
        <v>150000</v>
      </c>
      <c r="D30" s="30"/>
      <c r="E30" s="27">
        <v>14800</v>
      </c>
      <c r="F30" s="26">
        <v>14800</v>
      </c>
      <c r="G30" s="26"/>
      <c r="H30" s="26">
        <v>2390</v>
      </c>
      <c r="I30" s="26">
        <v>7000</v>
      </c>
      <c r="J30" s="40">
        <v>8000</v>
      </c>
      <c r="K30" s="142">
        <f t="shared" si="0"/>
        <v>182190</v>
      </c>
      <c r="L30" s="26">
        <f t="shared" si="1"/>
        <v>32190</v>
      </c>
      <c r="M30" t="s">
        <v>100</v>
      </c>
    </row>
    <row r="31" spans="1:12" ht="12.75">
      <c r="A31" s="42">
        <v>267422</v>
      </c>
      <c r="B31" s="122" t="s">
        <v>21</v>
      </c>
      <c r="C31" s="30"/>
      <c r="D31" s="30"/>
      <c r="E31" s="27">
        <v>5473</v>
      </c>
      <c r="F31" s="26">
        <v>5500</v>
      </c>
      <c r="G31" s="26">
        <v>1710</v>
      </c>
      <c r="H31" s="26">
        <v>1365</v>
      </c>
      <c r="I31" s="26">
        <v>28000</v>
      </c>
      <c r="J31" s="40"/>
      <c r="K31" s="142">
        <f t="shared" si="0"/>
        <v>36575</v>
      </c>
      <c r="L31" s="26">
        <f t="shared" si="1"/>
        <v>36575</v>
      </c>
    </row>
    <row r="32" spans="1:12" ht="12.75">
      <c r="A32" s="130"/>
      <c r="B32" s="122" t="s">
        <v>397</v>
      </c>
      <c r="C32" s="30"/>
      <c r="D32" s="30"/>
      <c r="E32" s="27"/>
      <c r="F32" s="26"/>
      <c r="G32" s="26">
        <v>680</v>
      </c>
      <c r="H32" s="26"/>
      <c r="I32" s="26"/>
      <c r="J32" s="40"/>
      <c r="K32" s="142">
        <f t="shared" si="0"/>
        <v>680</v>
      </c>
      <c r="L32" s="26">
        <f t="shared" si="1"/>
        <v>680</v>
      </c>
    </row>
    <row r="33" spans="1:12" ht="12.75">
      <c r="A33" s="128"/>
      <c r="B33" s="122" t="s">
        <v>421</v>
      </c>
      <c r="C33" s="30"/>
      <c r="D33" s="30"/>
      <c r="E33" s="27"/>
      <c r="F33" s="26"/>
      <c r="G33" s="26">
        <v>680</v>
      </c>
      <c r="H33" s="26"/>
      <c r="I33" s="26"/>
      <c r="J33" s="40"/>
      <c r="K33" s="142">
        <f t="shared" si="0"/>
        <v>680</v>
      </c>
      <c r="L33" s="26">
        <f t="shared" si="1"/>
        <v>680</v>
      </c>
    </row>
    <row r="34" spans="1:12" ht="12.75">
      <c r="A34" s="4">
        <v>267431</v>
      </c>
      <c r="B34" s="122" t="s">
        <v>122</v>
      </c>
      <c r="C34" s="30"/>
      <c r="D34" s="30"/>
      <c r="E34" s="27">
        <v>3459</v>
      </c>
      <c r="F34" s="26">
        <v>3500</v>
      </c>
      <c r="G34" s="26">
        <v>3420</v>
      </c>
      <c r="H34" s="26">
        <v>340</v>
      </c>
      <c r="I34" s="26">
        <v>24000</v>
      </c>
      <c r="J34" s="40"/>
      <c r="K34" s="142">
        <f t="shared" si="0"/>
        <v>31260</v>
      </c>
      <c r="L34" s="26">
        <f t="shared" si="1"/>
        <v>31260</v>
      </c>
    </row>
    <row r="35" spans="1:12" ht="12.75">
      <c r="A35" s="42">
        <v>267449</v>
      </c>
      <c r="B35" s="122" t="s">
        <v>153</v>
      </c>
      <c r="C35" s="30"/>
      <c r="D35" s="30"/>
      <c r="E35" s="27">
        <v>7617</v>
      </c>
      <c r="F35" s="26">
        <v>7600</v>
      </c>
      <c r="G35" s="26">
        <v>17100</v>
      </c>
      <c r="H35" s="26"/>
      <c r="I35" s="26">
        <v>27000</v>
      </c>
      <c r="J35" s="40"/>
      <c r="K35" s="142">
        <f t="shared" si="0"/>
        <v>51700</v>
      </c>
      <c r="L35" s="26">
        <f t="shared" si="1"/>
        <v>51700</v>
      </c>
    </row>
    <row r="36" spans="1:12" ht="12.75">
      <c r="A36" s="128"/>
      <c r="B36" s="122" t="s">
        <v>403</v>
      </c>
      <c r="C36" s="30"/>
      <c r="D36" s="30"/>
      <c r="E36" s="27">
        <v>2846</v>
      </c>
      <c r="F36" s="26">
        <v>2800</v>
      </c>
      <c r="G36" s="26">
        <v>4445</v>
      </c>
      <c r="H36" s="26"/>
      <c r="I36" s="26"/>
      <c r="J36" s="40"/>
      <c r="K36" s="142">
        <f t="shared" si="0"/>
        <v>7245</v>
      </c>
      <c r="L36" s="26">
        <f t="shared" si="1"/>
        <v>7245</v>
      </c>
    </row>
    <row r="37" spans="1:12" ht="12.75">
      <c r="A37" s="4">
        <v>267457</v>
      </c>
      <c r="B37" s="122" t="s">
        <v>22</v>
      </c>
      <c r="C37" s="30"/>
      <c r="D37" s="30"/>
      <c r="E37" s="27">
        <v>1899</v>
      </c>
      <c r="F37" s="26">
        <v>1900</v>
      </c>
      <c r="G37" s="26"/>
      <c r="H37" s="26">
        <v>1025</v>
      </c>
      <c r="I37" s="26">
        <v>27000</v>
      </c>
      <c r="J37" s="40"/>
      <c r="K37" s="142">
        <f t="shared" si="0"/>
        <v>29925</v>
      </c>
      <c r="L37" s="26">
        <f t="shared" si="1"/>
        <v>29925</v>
      </c>
    </row>
    <row r="38" spans="1:12" ht="12.75">
      <c r="A38" s="128"/>
      <c r="B38" s="122" t="s">
        <v>422</v>
      </c>
      <c r="C38" s="30"/>
      <c r="D38" s="30"/>
      <c r="E38" s="27"/>
      <c r="F38" s="26"/>
      <c r="G38" s="26">
        <v>1705</v>
      </c>
      <c r="H38" s="26"/>
      <c r="I38" s="26"/>
      <c r="J38" s="40"/>
      <c r="K38" s="142">
        <f t="shared" si="0"/>
        <v>1705</v>
      </c>
      <c r="L38" s="26">
        <f t="shared" si="1"/>
        <v>1705</v>
      </c>
    </row>
    <row r="39" spans="1:12" ht="12.75">
      <c r="A39" s="40">
        <v>267503</v>
      </c>
      <c r="B39" s="122" t="s">
        <v>398</v>
      </c>
      <c r="C39" s="30"/>
      <c r="D39" s="30"/>
      <c r="E39" s="27"/>
      <c r="F39" s="26"/>
      <c r="G39" s="26">
        <v>2045</v>
      </c>
      <c r="H39" s="26"/>
      <c r="I39" s="26"/>
      <c r="J39" s="40"/>
      <c r="K39" s="142">
        <f t="shared" si="0"/>
        <v>2045</v>
      </c>
      <c r="L39" s="26">
        <f t="shared" si="1"/>
        <v>2045</v>
      </c>
    </row>
    <row r="40" spans="1:12" ht="12.75">
      <c r="A40" s="26">
        <v>267481</v>
      </c>
      <c r="B40" s="122" t="s">
        <v>123</v>
      </c>
      <c r="C40" s="30"/>
      <c r="D40" s="30"/>
      <c r="E40" s="27">
        <v>130</v>
      </c>
      <c r="F40" s="26">
        <v>100</v>
      </c>
      <c r="G40" s="26"/>
      <c r="H40" s="26">
        <v>1025</v>
      </c>
      <c r="I40" s="26">
        <v>14000</v>
      </c>
      <c r="J40" s="40">
        <v>5000</v>
      </c>
      <c r="K40" s="142">
        <f t="shared" si="0"/>
        <v>20125</v>
      </c>
      <c r="L40" s="26">
        <f t="shared" si="1"/>
        <v>20125</v>
      </c>
    </row>
    <row r="41" spans="1:12" ht="12.75">
      <c r="A41" s="42">
        <v>15060896</v>
      </c>
      <c r="B41" s="122" t="s">
        <v>399</v>
      </c>
      <c r="C41" s="30"/>
      <c r="D41" s="30"/>
      <c r="E41" s="27"/>
      <c r="F41" s="26"/>
      <c r="G41" s="26">
        <v>1025</v>
      </c>
      <c r="H41" s="26"/>
      <c r="I41" s="26"/>
      <c r="J41" s="40"/>
      <c r="K41" s="142">
        <f t="shared" si="0"/>
        <v>1025</v>
      </c>
      <c r="L41" s="26">
        <f t="shared" si="1"/>
        <v>1025</v>
      </c>
    </row>
    <row r="42" spans="1:12" ht="12.75">
      <c r="A42" s="42">
        <v>267538</v>
      </c>
      <c r="B42" s="122" t="s">
        <v>105</v>
      </c>
      <c r="C42" s="30"/>
      <c r="D42" s="30"/>
      <c r="E42" s="27">
        <v>4943</v>
      </c>
      <c r="F42" s="26">
        <v>4900</v>
      </c>
      <c r="G42" s="26"/>
      <c r="H42" s="26">
        <v>1365</v>
      </c>
      <c r="I42" s="26">
        <v>28000</v>
      </c>
      <c r="J42" s="40">
        <v>8000</v>
      </c>
      <c r="K42" s="142">
        <f t="shared" si="0"/>
        <v>42265</v>
      </c>
      <c r="L42" s="26">
        <f t="shared" si="1"/>
        <v>42265</v>
      </c>
    </row>
    <row r="43" spans="1:12" ht="12.75">
      <c r="A43" s="128"/>
      <c r="B43" s="122" t="s">
        <v>388</v>
      </c>
      <c r="C43" s="30"/>
      <c r="D43" s="30"/>
      <c r="E43" s="27"/>
      <c r="F43" s="26"/>
      <c r="G43" s="26">
        <v>2730</v>
      </c>
      <c r="H43" s="26"/>
      <c r="I43" s="26"/>
      <c r="J43" s="40"/>
      <c r="K43" s="142">
        <f t="shared" si="0"/>
        <v>2730</v>
      </c>
      <c r="L43" s="26">
        <f t="shared" si="1"/>
        <v>2730</v>
      </c>
    </row>
    <row r="44" spans="1:12" ht="12.75">
      <c r="A44" s="40">
        <v>267562</v>
      </c>
      <c r="B44" s="122" t="s">
        <v>124</v>
      </c>
      <c r="C44" s="30"/>
      <c r="D44" s="30"/>
      <c r="E44" s="27">
        <v>239</v>
      </c>
      <c r="F44" s="26">
        <v>200</v>
      </c>
      <c r="G44" s="26">
        <v>6840</v>
      </c>
      <c r="H44" s="26"/>
      <c r="I44" s="26">
        <v>23000</v>
      </c>
      <c r="J44" s="40"/>
      <c r="K44" s="142">
        <f t="shared" si="0"/>
        <v>30040</v>
      </c>
      <c r="L44" s="26">
        <f t="shared" si="1"/>
        <v>30040</v>
      </c>
    </row>
    <row r="45" spans="1:12" ht="12.75">
      <c r="A45" s="26">
        <v>267627</v>
      </c>
      <c r="B45" s="122" t="s">
        <v>400</v>
      </c>
      <c r="C45" s="30"/>
      <c r="D45" s="30"/>
      <c r="E45" s="27"/>
      <c r="F45" s="26"/>
      <c r="G45" s="26">
        <v>1365</v>
      </c>
      <c r="H45" s="26"/>
      <c r="I45" s="26"/>
      <c r="J45" s="40"/>
      <c r="K45" s="142">
        <f t="shared" si="0"/>
        <v>1365</v>
      </c>
      <c r="L45" s="26">
        <f t="shared" si="1"/>
        <v>1365</v>
      </c>
    </row>
    <row r="46" spans="1:12" ht="12.75">
      <c r="A46" s="26">
        <v>267678</v>
      </c>
      <c r="B46" s="122" t="s">
        <v>106</v>
      </c>
      <c r="C46" s="30"/>
      <c r="D46" s="30"/>
      <c r="E46" s="27">
        <v>2500</v>
      </c>
      <c r="F46" s="26">
        <v>2500</v>
      </c>
      <c r="G46" s="26"/>
      <c r="H46" s="26">
        <v>1705</v>
      </c>
      <c r="I46" s="26">
        <v>23000</v>
      </c>
      <c r="J46" s="40">
        <v>5000</v>
      </c>
      <c r="K46" s="142">
        <f t="shared" si="0"/>
        <v>32205</v>
      </c>
      <c r="L46" s="26">
        <f t="shared" si="1"/>
        <v>32205</v>
      </c>
    </row>
    <row r="47" spans="1:12" ht="12.75">
      <c r="A47" s="42">
        <v>267694</v>
      </c>
      <c r="B47" s="122" t="s">
        <v>390</v>
      </c>
      <c r="C47" s="30"/>
      <c r="D47" s="30"/>
      <c r="E47" s="27"/>
      <c r="F47" s="26"/>
      <c r="G47" s="26">
        <v>1705</v>
      </c>
      <c r="H47" s="26"/>
      <c r="I47" s="26"/>
      <c r="J47" s="40"/>
      <c r="K47" s="142">
        <f t="shared" si="0"/>
        <v>1705</v>
      </c>
      <c r="L47" s="26">
        <f t="shared" si="1"/>
        <v>1705</v>
      </c>
    </row>
    <row r="48" spans="1:12" ht="12.75">
      <c r="A48" s="42">
        <v>267716</v>
      </c>
      <c r="B48" s="122" t="s">
        <v>107</v>
      </c>
      <c r="C48" s="30"/>
      <c r="D48" s="30"/>
      <c r="E48" s="27">
        <v>1347</v>
      </c>
      <c r="F48" s="26">
        <v>1300</v>
      </c>
      <c r="G48" s="26">
        <v>3420</v>
      </c>
      <c r="H48" s="26">
        <v>1365</v>
      </c>
      <c r="I48" s="26">
        <v>27000</v>
      </c>
      <c r="J48" s="40"/>
      <c r="K48" s="142">
        <f t="shared" si="0"/>
        <v>33085</v>
      </c>
      <c r="L48" s="26">
        <f t="shared" si="1"/>
        <v>33085</v>
      </c>
    </row>
    <row r="49" spans="1:12" ht="12.75">
      <c r="A49" s="128"/>
      <c r="B49" s="122" t="s">
        <v>415</v>
      </c>
      <c r="C49" s="30"/>
      <c r="D49" s="30"/>
      <c r="E49" s="27"/>
      <c r="F49" s="26"/>
      <c r="G49" s="26">
        <v>2730</v>
      </c>
      <c r="H49" s="26"/>
      <c r="I49" s="26"/>
      <c r="J49" s="40"/>
      <c r="K49" s="142">
        <f t="shared" si="0"/>
        <v>2730</v>
      </c>
      <c r="L49" s="26">
        <f t="shared" si="1"/>
        <v>2730</v>
      </c>
    </row>
    <row r="50" spans="1:12" ht="12.75">
      <c r="A50" s="4">
        <v>267759</v>
      </c>
      <c r="B50" s="122" t="s">
        <v>108</v>
      </c>
      <c r="C50" s="30"/>
      <c r="D50" s="30"/>
      <c r="E50" s="27"/>
      <c r="F50" s="26"/>
      <c r="G50" s="26">
        <v>1710</v>
      </c>
      <c r="H50" s="26">
        <v>340</v>
      </c>
      <c r="I50" s="26">
        <v>23000</v>
      </c>
      <c r="J50" s="40"/>
      <c r="K50" s="142">
        <f t="shared" si="0"/>
        <v>25050</v>
      </c>
      <c r="L50" s="26">
        <f t="shared" si="1"/>
        <v>25050</v>
      </c>
    </row>
    <row r="51" spans="1:12" ht="12.75">
      <c r="A51" s="42">
        <v>267783</v>
      </c>
      <c r="B51" s="122" t="s">
        <v>92</v>
      </c>
      <c r="C51" s="30"/>
      <c r="D51" s="30"/>
      <c r="E51" s="27"/>
      <c r="F51" s="26"/>
      <c r="G51" s="26"/>
      <c r="H51" s="26">
        <v>340</v>
      </c>
      <c r="I51" s="26">
        <v>20000</v>
      </c>
      <c r="J51" s="40">
        <v>5000</v>
      </c>
      <c r="K51" s="142">
        <f t="shared" si="0"/>
        <v>25340</v>
      </c>
      <c r="L51" s="26">
        <f t="shared" si="1"/>
        <v>25340</v>
      </c>
    </row>
    <row r="52" spans="1:12" ht="12.75">
      <c r="A52" s="130"/>
      <c r="B52" s="122" t="s">
        <v>394</v>
      </c>
      <c r="C52" s="30"/>
      <c r="D52" s="30"/>
      <c r="E52" s="27"/>
      <c r="F52" s="26"/>
      <c r="G52" s="26">
        <v>1365</v>
      </c>
      <c r="H52" s="26"/>
      <c r="I52" s="26"/>
      <c r="J52" s="40"/>
      <c r="K52" s="142">
        <f t="shared" si="0"/>
        <v>1365</v>
      </c>
      <c r="L52" s="26">
        <f t="shared" si="1"/>
        <v>1365</v>
      </c>
    </row>
    <row r="53" spans="1:12" ht="12.75">
      <c r="A53" s="128"/>
      <c r="B53" s="122" t="s">
        <v>419</v>
      </c>
      <c r="C53" s="30"/>
      <c r="D53" s="30"/>
      <c r="E53" s="27"/>
      <c r="F53" s="26"/>
      <c r="G53" s="26">
        <v>340</v>
      </c>
      <c r="H53" s="26"/>
      <c r="I53" s="26"/>
      <c r="J53" s="40"/>
      <c r="K53" s="142">
        <f t="shared" si="0"/>
        <v>340</v>
      </c>
      <c r="L53" s="26">
        <f t="shared" si="1"/>
        <v>340</v>
      </c>
    </row>
    <row r="54" spans="1:12" ht="12.75">
      <c r="A54" s="40">
        <v>267791</v>
      </c>
      <c r="B54" s="122" t="s">
        <v>109</v>
      </c>
      <c r="C54" s="30"/>
      <c r="D54" s="30"/>
      <c r="E54" s="27">
        <v>6863</v>
      </c>
      <c r="F54" s="26">
        <v>6900</v>
      </c>
      <c r="G54" s="26"/>
      <c r="H54" s="26">
        <v>1025</v>
      </c>
      <c r="I54" s="26">
        <v>27000</v>
      </c>
      <c r="J54" s="40">
        <v>8000</v>
      </c>
      <c r="K54" s="142">
        <f t="shared" si="0"/>
        <v>42925</v>
      </c>
      <c r="L54" s="26">
        <f t="shared" si="1"/>
        <v>42925</v>
      </c>
    </row>
    <row r="55" spans="1:12" ht="12.75">
      <c r="A55" s="26">
        <v>267805</v>
      </c>
      <c r="B55" s="122" t="s">
        <v>154</v>
      </c>
      <c r="C55" s="30"/>
      <c r="D55" s="30"/>
      <c r="E55" s="27"/>
      <c r="F55" s="26"/>
      <c r="G55" s="26">
        <v>340</v>
      </c>
      <c r="H55" s="26"/>
      <c r="I55" s="26"/>
      <c r="J55" s="40"/>
      <c r="K55" s="142">
        <f t="shared" si="0"/>
        <v>340</v>
      </c>
      <c r="L55" s="26">
        <f t="shared" si="1"/>
        <v>340</v>
      </c>
    </row>
    <row r="56" spans="1:12" ht="12.75">
      <c r="A56" s="26">
        <v>267813</v>
      </c>
      <c r="B56" s="122" t="s">
        <v>199</v>
      </c>
      <c r="C56" s="30"/>
      <c r="D56" s="30"/>
      <c r="E56" s="27"/>
      <c r="F56" s="26"/>
      <c r="G56" s="26">
        <v>3760</v>
      </c>
      <c r="H56" s="26"/>
      <c r="I56" s="26"/>
      <c r="J56" s="40"/>
      <c r="K56" s="142">
        <f t="shared" si="0"/>
        <v>3760</v>
      </c>
      <c r="L56" s="26">
        <f t="shared" si="1"/>
        <v>3760</v>
      </c>
    </row>
    <row r="57" spans="1:12" ht="12.75">
      <c r="A57" s="26">
        <v>267830</v>
      </c>
      <c r="B57" s="122" t="s">
        <v>110</v>
      </c>
      <c r="C57" s="30"/>
      <c r="D57" s="30"/>
      <c r="E57" s="27">
        <v>2529</v>
      </c>
      <c r="F57" s="26">
        <v>2500</v>
      </c>
      <c r="G57" s="26">
        <v>3420</v>
      </c>
      <c r="H57" s="26">
        <v>1025</v>
      </c>
      <c r="I57" s="26"/>
      <c r="J57" s="40"/>
      <c r="K57" s="142">
        <f t="shared" si="0"/>
        <v>6945</v>
      </c>
      <c r="L57" s="26">
        <f t="shared" si="1"/>
        <v>6945</v>
      </c>
    </row>
    <row r="58" spans="1:12" ht="12.75">
      <c r="A58" s="26">
        <v>267856</v>
      </c>
      <c r="B58" s="122" t="s">
        <v>125</v>
      </c>
      <c r="C58" s="30"/>
      <c r="D58" s="30"/>
      <c r="E58" s="27"/>
      <c r="F58" s="26"/>
      <c r="G58" s="26"/>
      <c r="H58" s="26">
        <v>1025</v>
      </c>
      <c r="I58" s="26">
        <v>28000</v>
      </c>
      <c r="J58" s="40"/>
      <c r="K58" s="142">
        <f t="shared" si="0"/>
        <v>29025</v>
      </c>
      <c r="L58" s="26">
        <f t="shared" si="1"/>
        <v>29025</v>
      </c>
    </row>
    <row r="59" spans="1:12" ht="12.75">
      <c r="A59" s="26">
        <v>579955</v>
      </c>
      <c r="B59" s="122" t="s">
        <v>402</v>
      </c>
      <c r="C59" s="30"/>
      <c r="D59" s="30"/>
      <c r="E59" s="27"/>
      <c r="F59" s="26"/>
      <c r="G59" s="26">
        <v>1365</v>
      </c>
      <c r="H59" s="26"/>
      <c r="I59" s="26"/>
      <c r="J59" s="40"/>
      <c r="K59" s="142">
        <f t="shared" si="0"/>
        <v>1365</v>
      </c>
      <c r="L59" s="26">
        <f t="shared" si="1"/>
        <v>1365</v>
      </c>
    </row>
    <row r="60" spans="1:12" ht="12.75">
      <c r="A60" s="42">
        <v>267929</v>
      </c>
      <c r="B60" s="122" t="s">
        <v>404</v>
      </c>
      <c r="C60" s="30"/>
      <c r="D60" s="30"/>
      <c r="E60" s="27"/>
      <c r="F60" s="26"/>
      <c r="G60" s="26">
        <v>1365</v>
      </c>
      <c r="H60" s="26"/>
      <c r="I60" s="26"/>
      <c r="J60" s="40"/>
      <c r="K60" s="142">
        <f t="shared" si="0"/>
        <v>1365</v>
      </c>
      <c r="L60" s="26">
        <f t="shared" si="1"/>
        <v>1365</v>
      </c>
    </row>
    <row r="61" spans="1:12" ht="12.75">
      <c r="A61" s="42">
        <v>267953</v>
      </c>
      <c r="B61" s="122" t="s">
        <v>386</v>
      </c>
      <c r="C61" s="30"/>
      <c r="D61" s="30"/>
      <c r="E61" s="27"/>
      <c r="F61" s="26"/>
      <c r="G61" s="26">
        <v>1025</v>
      </c>
      <c r="H61" s="26"/>
      <c r="I61" s="26"/>
      <c r="J61" s="40"/>
      <c r="K61" s="142">
        <f t="shared" si="0"/>
        <v>1025</v>
      </c>
      <c r="L61" s="26">
        <f t="shared" si="1"/>
        <v>1025</v>
      </c>
    </row>
    <row r="62" spans="1:12" ht="12.75">
      <c r="A62" s="128"/>
      <c r="B62" s="122" t="s">
        <v>406</v>
      </c>
      <c r="C62" s="30"/>
      <c r="D62" s="30"/>
      <c r="E62" s="27"/>
      <c r="F62" s="26"/>
      <c r="G62" s="26">
        <v>1365</v>
      </c>
      <c r="H62" s="26"/>
      <c r="I62" s="26"/>
      <c r="J62" s="40"/>
      <c r="K62" s="142">
        <f t="shared" si="0"/>
        <v>1365</v>
      </c>
      <c r="L62" s="26">
        <f t="shared" si="1"/>
        <v>1365</v>
      </c>
    </row>
    <row r="63" spans="1:12" ht="12.75">
      <c r="A63" s="40">
        <v>267970</v>
      </c>
      <c r="B63" s="122" t="s">
        <v>405</v>
      </c>
      <c r="C63" s="30"/>
      <c r="D63" s="30"/>
      <c r="E63" s="27"/>
      <c r="F63" s="26"/>
      <c r="G63" s="26">
        <v>1705</v>
      </c>
      <c r="H63" s="26"/>
      <c r="I63" s="26"/>
      <c r="J63" s="40"/>
      <c r="K63" s="142">
        <f t="shared" si="0"/>
        <v>1705</v>
      </c>
      <c r="L63" s="26">
        <f t="shared" si="1"/>
        <v>1705</v>
      </c>
    </row>
    <row r="64" spans="1:12" ht="12.75">
      <c r="A64" s="26">
        <v>267996</v>
      </c>
      <c r="B64" s="122" t="s">
        <v>200</v>
      </c>
      <c r="C64" s="30"/>
      <c r="D64" s="30"/>
      <c r="E64" s="27"/>
      <c r="F64" s="26"/>
      <c r="G64" s="26">
        <v>3075</v>
      </c>
      <c r="H64" s="26"/>
      <c r="I64" s="26"/>
      <c r="J64" s="40"/>
      <c r="K64" s="142">
        <f t="shared" si="0"/>
        <v>3075</v>
      </c>
      <c r="L64" s="26">
        <f t="shared" si="1"/>
        <v>3075</v>
      </c>
    </row>
    <row r="65" spans="1:12" ht="12.75">
      <c r="A65" s="26">
        <v>515922</v>
      </c>
      <c r="B65" s="122" t="s">
        <v>101</v>
      </c>
      <c r="C65" s="30"/>
      <c r="D65" s="30"/>
      <c r="E65" s="27"/>
      <c r="F65" s="26"/>
      <c r="G65" s="26">
        <v>340</v>
      </c>
      <c r="H65" s="26"/>
      <c r="I65" s="26"/>
      <c r="J65" s="40"/>
      <c r="K65" s="142">
        <f t="shared" si="0"/>
        <v>340</v>
      </c>
      <c r="L65" s="26">
        <f t="shared" si="1"/>
        <v>340</v>
      </c>
    </row>
    <row r="66" spans="1:12" ht="12.75">
      <c r="A66" s="26">
        <v>580023</v>
      </c>
      <c r="B66" s="122" t="s">
        <v>408</v>
      </c>
      <c r="C66" s="30"/>
      <c r="D66" s="30"/>
      <c r="E66" s="27"/>
      <c r="F66" s="26"/>
      <c r="G66" s="26">
        <v>2730</v>
      </c>
      <c r="H66" s="26"/>
      <c r="I66" s="26"/>
      <c r="J66" s="40"/>
      <c r="K66" s="142">
        <f t="shared" si="0"/>
        <v>2730</v>
      </c>
      <c r="L66" s="26">
        <f t="shared" si="1"/>
        <v>2730</v>
      </c>
    </row>
    <row r="67" spans="1:12" ht="12.75">
      <c r="A67" s="42">
        <v>268089</v>
      </c>
      <c r="B67" s="122" t="s">
        <v>409</v>
      </c>
      <c r="C67" s="30"/>
      <c r="D67" s="30"/>
      <c r="E67" s="27"/>
      <c r="F67" s="26"/>
      <c r="G67" s="26">
        <v>3070</v>
      </c>
      <c r="H67" s="26"/>
      <c r="I67" s="26"/>
      <c r="J67" s="40"/>
      <c r="K67" s="142">
        <f t="shared" si="0"/>
        <v>3070</v>
      </c>
      <c r="L67" s="26">
        <f t="shared" si="1"/>
        <v>3070</v>
      </c>
    </row>
    <row r="68" spans="1:13" ht="12.75">
      <c r="A68" s="42">
        <v>268097</v>
      </c>
      <c r="B68" s="122" t="s">
        <v>23</v>
      </c>
      <c r="C68" s="30">
        <v>150000</v>
      </c>
      <c r="D68" s="30"/>
      <c r="E68" s="27">
        <v>23906</v>
      </c>
      <c r="F68" s="26">
        <v>23900</v>
      </c>
      <c r="G68" s="26"/>
      <c r="H68" s="26">
        <v>4435</v>
      </c>
      <c r="I68" s="26">
        <v>27000</v>
      </c>
      <c r="J68" s="40">
        <v>17400</v>
      </c>
      <c r="K68" s="142">
        <f t="shared" si="0"/>
        <v>222735</v>
      </c>
      <c r="L68" s="26">
        <f t="shared" si="1"/>
        <v>72735</v>
      </c>
      <c r="M68" t="s">
        <v>100</v>
      </c>
    </row>
    <row r="69" spans="1:12" ht="12.75">
      <c r="A69" s="130"/>
      <c r="B69" s="122" t="s">
        <v>392</v>
      </c>
      <c r="C69" s="30"/>
      <c r="D69" s="30"/>
      <c r="E69" s="27"/>
      <c r="F69" s="26"/>
      <c r="G69" s="26">
        <v>1705</v>
      </c>
      <c r="H69" s="26"/>
      <c r="I69" s="26"/>
      <c r="J69" s="40"/>
      <c r="K69" s="142">
        <f t="shared" si="0"/>
        <v>1705</v>
      </c>
      <c r="L69" s="26">
        <f t="shared" si="1"/>
        <v>1705</v>
      </c>
    </row>
    <row r="70" spans="1:12" ht="12.75">
      <c r="A70" s="130"/>
      <c r="B70" s="122" t="s">
        <v>393</v>
      </c>
      <c r="C70" s="30"/>
      <c r="D70" s="30"/>
      <c r="E70" s="27"/>
      <c r="F70" s="26"/>
      <c r="G70" s="26">
        <v>1705</v>
      </c>
      <c r="H70" s="26"/>
      <c r="I70" s="26"/>
      <c r="J70" s="40"/>
      <c r="K70" s="142">
        <f t="shared" si="0"/>
        <v>1705</v>
      </c>
      <c r="L70" s="26">
        <f t="shared" si="1"/>
        <v>1705</v>
      </c>
    </row>
    <row r="71" spans="1:12" ht="12.75">
      <c r="A71" s="130"/>
      <c r="B71" s="122" t="s">
        <v>395</v>
      </c>
      <c r="C71" s="30"/>
      <c r="D71" s="30"/>
      <c r="E71" s="27"/>
      <c r="F71" s="26"/>
      <c r="G71" s="26">
        <v>1705</v>
      </c>
      <c r="H71" s="26"/>
      <c r="I71" s="26"/>
      <c r="J71" s="40"/>
      <c r="K71" s="142">
        <f t="shared" si="0"/>
        <v>1705</v>
      </c>
      <c r="L71" s="26">
        <f t="shared" si="1"/>
        <v>1705</v>
      </c>
    </row>
    <row r="72" spans="1:12" ht="12.75">
      <c r="A72" s="128"/>
      <c r="B72" s="122" t="s">
        <v>410</v>
      </c>
      <c r="C72" s="30"/>
      <c r="D72" s="30"/>
      <c r="E72" s="27"/>
      <c r="F72" s="26"/>
      <c r="G72" s="26">
        <v>1705</v>
      </c>
      <c r="H72" s="26"/>
      <c r="I72" s="26"/>
      <c r="J72" s="40"/>
      <c r="K72" s="142">
        <f t="shared" si="0"/>
        <v>1705</v>
      </c>
      <c r="L72" s="26">
        <f t="shared" si="1"/>
        <v>1705</v>
      </c>
    </row>
    <row r="73" spans="1:12" ht="12.75">
      <c r="A73" s="40">
        <v>268151</v>
      </c>
      <c r="B73" s="122" t="s">
        <v>411</v>
      </c>
      <c r="C73" s="30"/>
      <c r="D73" s="30"/>
      <c r="E73" s="27"/>
      <c r="F73" s="26"/>
      <c r="G73" s="26">
        <v>1025</v>
      </c>
      <c r="H73" s="26"/>
      <c r="I73" s="26"/>
      <c r="J73" s="40"/>
      <c r="K73" s="142">
        <f t="shared" si="0"/>
        <v>1025</v>
      </c>
      <c r="L73" s="26">
        <f t="shared" si="1"/>
        <v>1025</v>
      </c>
    </row>
    <row r="74" spans="1:12" ht="12.75">
      <c r="A74" s="26">
        <v>580082</v>
      </c>
      <c r="B74" s="122" t="s">
        <v>412</v>
      </c>
      <c r="C74" s="30"/>
      <c r="D74" s="30"/>
      <c r="E74" s="27"/>
      <c r="F74" s="26"/>
      <c r="G74" s="26">
        <v>1025</v>
      </c>
      <c r="H74" s="26"/>
      <c r="I74" s="26"/>
      <c r="J74" s="40"/>
      <c r="K74" s="142">
        <f t="shared" si="0"/>
        <v>1025</v>
      </c>
      <c r="L74" s="26">
        <f t="shared" si="1"/>
        <v>1025</v>
      </c>
    </row>
    <row r="75" spans="1:12" ht="12.75">
      <c r="A75" s="26">
        <v>268275</v>
      </c>
      <c r="B75" s="122" t="s">
        <v>414</v>
      </c>
      <c r="C75" s="30"/>
      <c r="D75" s="30"/>
      <c r="E75" s="27">
        <v>1529</v>
      </c>
      <c r="F75" s="26">
        <v>1500</v>
      </c>
      <c r="G75" s="26">
        <v>3765</v>
      </c>
      <c r="H75" s="26"/>
      <c r="I75" s="26"/>
      <c r="J75" s="40"/>
      <c r="K75" s="142">
        <f t="shared" si="0"/>
        <v>5265</v>
      </c>
      <c r="L75" s="26">
        <f t="shared" si="1"/>
        <v>5265</v>
      </c>
    </row>
    <row r="76" spans="1:13" ht="12.75">
      <c r="A76" s="26">
        <v>268321</v>
      </c>
      <c r="B76" s="122" t="s">
        <v>239</v>
      </c>
      <c r="C76" s="30">
        <v>150000</v>
      </c>
      <c r="D76" s="30"/>
      <c r="E76" s="27">
        <v>3583</v>
      </c>
      <c r="F76" s="26">
        <v>3600</v>
      </c>
      <c r="G76" s="26"/>
      <c r="H76" s="26">
        <v>2390</v>
      </c>
      <c r="I76" s="26"/>
      <c r="J76" s="40"/>
      <c r="K76" s="142">
        <f t="shared" si="0"/>
        <v>155990</v>
      </c>
      <c r="L76" s="26">
        <f t="shared" si="1"/>
        <v>5990</v>
      </c>
      <c r="M76" t="s">
        <v>100</v>
      </c>
    </row>
    <row r="77" spans="1:12" ht="12.75">
      <c r="A77" s="42">
        <v>268348</v>
      </c>
      <c r="B77" s="122" t="s">
        <v>24</v>
      </c>
      <c r="C77" s="30"/>
      <c r="D77" s="30"/>
      <c r="E77" s="27">
        <v>1126</v>
      </c>
      <c r="F77" s="26">
        <v>1100</v>
      </c>
      <c r="G77" s="26">
        <v>3420</v>
      </c>
      <c r="H77" s="26">
        <v>1020</v>
      </c>
      <c r="I77" s="26">
        <v>26000</v>
      </c>
      <c r="J77" s="40"/>
      <c r="K77" s="142">
        <f t="shared" si="0"/>
        <v>31540</v>
      </c>
      <c r="L77" s="26">
        <f t="shared" si="1"/>
        <v>31540</v>
      </c>
    </row>
    <row r="78" spans="1:12" ht="12.75">
      <c r="A78" s="42">
        <v>268356</v>
      </c>
      <c r="B78" s="122" t="s">
        <v>126</v>
      </c>
      <c r="C78" s="30"/>
      <c r="D78" s="30"/>
      <c r="E78" s="27">
        <v>12681</v>
      </c>
      <c r="F78" s="26">
        <v>12700</v>
      </c>
      <c r="G78" s="26"/>
      <c r="H78" s="26">
        <v>2050</v>
      </c>
      <c r="I78" s="26">
        <v>28000</v>
      </c>
      <c r="J78" s="40">
        <v>5000</v>
      </c>
      <c r="K78" s="142">
        <f t="shared" si="0"/>
        <v>47750</v>
      </c>
      <c r="L78" s="26">
        <f t="shared" si="1"/>
        <v>47750</v>
      </c>
    </row>
    <row r="79" spans="1:12" ht="12.75">
      <c r="A79" s="130"/>
      <c r="B79" s="122" t="s">
        <v>407</v>
      </c>
      <c r="C79" s="30"/>
      <c r="D79" s="30"/>
      <c r="E79" s="27"/>
      <c r="F79" s="26"/>
      <c r="G79" s="26">
        <v>340</v>
      </c>
      <c r="H79" s="26"/>
      <c r="I79" s="26"/>
      <c r="J79" s="40"/>
      <c r="K79" s="142">
        <f t="shared" si="0"/>
        <v>340</v>
      </c>
      <c r="L79" s="26">
        <f t="shared" si="1"/>
        <v>340</v>
      </c>
    </row>
    <row r="80" spans="1:12" ht="12.75">
      <c r="A80" s="128"/>
      <c r="B80" s="122" t="s">
        <v>413</v>
      </c>
      <c r="C80" s="30"/>
      <c r="D80" s="30"/>
      <c r="E80" s="27"/>
      <c r="F80" s="26"/>
      <c r="G80" s="26">
        <v>1705</v>
      </c>
      <c r="H80" s="26"/>
      <c r="I80" s="26"/>
      <c r="J80" s="40"/>
      <c r="K80" s="142">
        <f t="shared" si="0"/>
        <v>1705</v>
      </c>
      <c r="L80" s="26">
        <f t="shared" si="1"/>
        <v>1705</v>
      </c>
    </row>
    <row r="81" spans="1:12" ht="12.75">
      <c r="A81" s="40">
        <v>268372</v>
      </c>
      <c r="B81" s="122" t="s">
        <v>416</v>
      </c>
      <c r="C81" s="30"/>
      <c r="D81" s="30"/>
      <c r="E81" s="27"/>
      <c r="F81" s="26"/>
      <c r="G81" s="26">
        <v>680</v>
      </c>
      <c r="H81" s="26"/>
      <c r="I81" s="26"/>
      <c r="J81" s="40"/>
      <c r="K81" s="142">
        <f t="shared" si="0"/>
        <v>680</v>
      </c>
      <c r="L81" s="26">
        <f t="shared" si="1"/>
        <v>680</v>
      </c>
    </row>
    <row r="82" spans="1:12" ht="12.75">
      <c r="A82" s="26">
        <v>268402</v>
      </c>
      <c r="B82" s="122" t="s">
        <v>111</v>
      </c>
      <c r="C82" s="30"/>
      <c r="D82" s="30"/>
      <c r="E82" s="27"/>
      <c r="F82" s="26"/>
      <c r="G82" s="26"/>
      <c r="H82" s="26">
        <v>1025</v>
      </c>
      <c r="I82" s="26">
        <v>27000</v>
      </c>
      <c r="J82" s="40">
        <v>8000</v>
      </c>
      <c r="K82" s="142">
        <f t="shared" si="0"/>
        <v>36025</v>
      </c>
      <c r="L82" s="26">
        <f t="shared" si="1"/>
        <v>36025</v>
      </c>
    </row>
    <row r="83" spans="1:12" ht="12.75">
      <c r="A83" s="26">
        <v>268470</v>
      </c>
      <c r="B83" s="122" t="s">
        <v>127</v>
      </c>
      <c r="C83" s="30"/>
      <c r="D83" s="30"/>
      <c r="E83" s="27"/>
      <c r="F83" s="26"/>
      <c r="G83" s="26">
        <v>3420</v>
      </c>
      <c r="H83" s="26"/>
      <c r="I83" s="26"/>
      <c r="J83" s="40"/>
      <c r="K83" s="142">
        <f t="shared" si="0"/>
        <v>3420</v>
      </c>
      <c r="L83" s="26">
        <f t="shared" si="1"/>
        <v>3420</v>
      </c>
    </row>
    <row r="84" spans="1:12" ht="12.75">
      <c r="A84" s="26">
        <v>179671</v>
      </c>
      <c r="B84" s="122" t="s">
        <v>418</v>
      </c>
      <c r="C84" s="30"/>
      <c r="D84" s="30"/>
      <c r="E84" s="27"/>
      <c r="F84" s="26"/>
      <c r="G84" s="26">
        <v>1365</v>
      </c>
      <c r="H84" s="26"/>
      <c r="I84" s="26"/>
      <c r="J84" s="40"/>
      <c r="K84" s="142">
        <f t="shared" si="0"/>
        <v>1365</v>
      </c>
      <c r="L84" s="26">
        <f t="shared" si="1"/>
        <v>1365</v>
      </c>
    </row>
    <row r="85" spans="1:12" ht="12.75">
      <c r="A85" s="42">
        <v>15060900</v>
      </c>
      <c r="B85" s="122" t="s">
        <v>420</v>
      </c>
      <c r="C85" s="30"/>
      <c r="D85" s="30"/>
      <c r="E85" s="27"/>
      <c r="F85" s="26"/>
      <c r="G85" s="26">
        <v>1025</v>
      </c>
      <c r="H85" s="26"/>
      <c r="I85" s="26"/>
      <c r="J85" s="40"/>
      <c r="K85" s="142">
        <f t="shared" si="0"/>
        <v>1025</v>
      </c>
      <c r="L85" s="26">
        <f t="shared" si="1"/>
        <v>1025</v>
      </c>
    </row>
    <row r="86" spans="1:13" ht="12.75">
      <c r="A86" s="42">
        <v>268542</v>
      </c>
      <c r="B86" s="122" t="s">
        <v>152</v>
      </c>
      <c r="C86" s="30">
        <v>150000</v>
      </c>
      <c r="D86" s="30"/>
      <c r="E86" s="27">
        <v>8651</v>
      </c>
      <c r="F86" s="26">
        <v>8700</v>
      </c>
      <c r="G86" s="26"/>
      <c r="H86" s="26">
        <v>1705</v>
      </c>
      <c r="I86" s="26">
        <v>24000</v>
      </c>
      <c r="J86" s="40">
        <v>8000</v>
      </c>
      <c r="K86" s="142">
        <f t="shared" si="0"/>
        <v>192405</v>
      </c>
      <c r="L86" s="26">
        <f t="shared" si="1"/>
        <v>42405</v>
      </c>
      <c r="M86" t="s">
        <v>100</v>
      </c>
    </row>
    <row r="87" spans="1:12" ht="12.75">
      <c r="A87" s="130"/>
      <c r="B87" s="122" t="s">
        <v>401</v>
      </c>
      <c r="C87" s="30"/>
      <c r="D87" s="30"/>
      <c r="E87" s="27"/>
      <c r="F87" s="26"/>
      <c r="G87" s="26">
        <v>1365</v>
      </c>
      <c r="H87" s="26"/>
      <c r="I87" s="26"/>
      <c r="J87" s="40"/>
      <c r="K87" s="142">
        <f t="shared" si="0"/>
        <v>1365</v>
      </c>
      <c r="L87" s="26">
        <f t="shared" si="1"/>
        <v>1365</v>
      </c>
    </row>
    <row r="88" spans="1:12" ht="13.5" thickBot="1">
      <c r="A88" s="131"/>
      <c r="B88" s="122" t="s">
        <v>417</v>
      </c>
      <c r="C88" s="30"/>
      <c r="D88" s="30"/>
      <c r="E88" s="27"/>
      <c r="F88" s="26"/>
      <c r="G88" s="26">
        <v>1365</v>
      </c>
      <c r="H88" s="26"/>
      <c r="I88" s="26"/>
      <c r="J88" s="40"/>
      <c r="K88" s="143">
        <f>SUM(C88:J88)-E88</f>
        <v>1365</v>
      </c>
      <c r="L88" s="42">
        <f>K88-C88</f>
        <v>1365</v>
      </c>
    </row>
    <row r="89" spans="2:13" ht="13.5" thickBot="1">
      <c r="B89" s="16" t="s">
        <v>25</v>
      </c>
      <c r="C89" s="32">
        <f aca="true" t="shared" si="2" ref="C89:I89">SUM(C25:C88)</f>
        <v>600000</v>
      </c>
      <c r="D89" s="32">
        <f t="shared" si="2"/>
        <v>0</v>
      </c>
      <c r="E89" s="70">
        <f>SUM(E23:E88)</f>
        <v>113978</v>
      </c>
      <c r="F89" s="16">
        <f>SUM(F23:F88)</f>
        <v>113900</v>
      </c>
      <c r="G89" s="70">
        <f>SUM(G23:G88)</f>
        <v>121270</v>
      </c>
      <c r="H89" s="16">
        <f t="shared" si="2"/>
        <v>31055</v>
      </c>
      <c r="I89" s="16">
        <f t="shared" si="2"/>
        <v>529000</v>
      </c>
      <c r="J89" s="16">
        <f>SUM(J23:J88)</f>
        <v>82400</v>
      </c>
      <c r="K89" s="144">
        <f>SUM(C89:J89)-E89</f>
        <v>1477625</v>
      </c>
      <c r="L89" s="16">
        <f>K89-C89</f>
        <v>877625</v>
      </c>
      <c r="M89" s="49"/>
    </row>
    <row r="91" ht="12.75">
      <c r="B91" t="s">
        <v>89</v>
      </c>
    </row>
    <row r="92" spans="2:10" ht="12.75">
      <c r="B92" s="102" t="s">
        <v>443</v>
      </c>
      <c r="C92" s="98"/>
      <c r="D92" s="98"/>
      <c r="F92" s="31"/>
      <c r="G92" s="102" t="s">
        <v>442</v>
      </c>
      <c r="H92" s="98"/>
      <c r="I92" s="98"/>
      <c r="J92" s="98"/>
    </row>
  </sheetData>
  <mergeCells count="18">
    <mergeCell ref="C20:C22"/>
    <mergeCell ref="D20:D22"/>
    <mergeCell ref="C4:D4"/>
    <mergeCell ref="E4:E5"/>
    <mergeCell ref="F4:F5"/>
    <mergeCell ref="G4:G5"/>
    <mergeCell ref="K19:K22"/>
    <mergeCell ref="G9:G10"/>
    <mergeCell ref="L19:L22"/>
    <mergeCell ref="A19:A22"/>
    <mergeCell ref="B19:B22"/>
    <mergeCell ref="C19:D19"/>
    <mergeCell ref="E19:E22"/>
    <mergeCell ref="F19:F22"/>
    <mergeCell ref="G19:G22"/>
    <mergeCell ref="H19:H22"/>
    <mergeCell ref="I19:I22"/>
    <mergeCell ref="J19:J22"/>
  </mergeCells>
  <printOptions/>
  <pageMargins left="0.75" right="0.4" top="1" bottom="0.51" header="0.4921259845" footer="0.4921259845"/>
  <pageSetup horizontalDpi="600" verticalDpi="600" orientation="portrait" paperSize="9" scale="60" r:id="rId1"/>
  <headerFooter alignWithMargins="0">
    <oddHeader>&amp;LVyúčtování JSDH  2008 Havlíčkův Brod
Stránka&amp;PListů&amp;N&amp;R&amp;"Arial CE,tučné"&amp;11ZK-05-2008-12, př. 1
počet stran: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selection activeCell="N30" sqref="N30"/>
    </sheetView>
  </sheetViews>
  <sheetFormatPr defaultColWidth="9.00390625" defaultRowHeight="12.75"/>
  <cols>
    <col min="1" max="1" width="8.75390625" style="129" customWidth="1"/>
    <col min="2" max="2" width="24.625" style="0" customWidth="1"/>
    <col min="3" max="12" width="10.75390625" style="0" customWidth="1"/>
    <col min="13" max="13" width="4.75390625" style="0" customWidth="1"/>
  </cols>
  <sheetData>
    <row r="1" ht="12.75">
      <c r="A1" s="1" t="s">
        <v>220</v>
      </c>
    </row>
    <row r="2" ht="13.5" thickBot="1">
      <c r="A2" s="1"/>
    </row>
    <row r="3" spans="2:8" ht="13.5" thickBot="1">
      <c r="B3" s="3"/>
      <c r="C3" s="176" t="s">
        <v>8</v>
      </c>
      <c r="D3" s="177"/>
      <c r="E3" s="170" t="s">
        <v>11</v>
      </c>
      <c r="F3" s="168" t="s">
        <v>10</v>
      </c>
      <c r="G3" s="170" t="s">
        <v>9</v>
      </c>
      <c r="H3" s="46"/>
    </row>
    <row r="4" spans="2:8" ht="26.25" thickBot="1">
      <c r="B4" s="4"/>
      <c r="C4" s="104" t="s">
        <v>7</v>
      </c>
      <c r="D4" s="103" t="s">
        <v>91</v>
      </c>
      <c r="E4" s="171"/>
      <c r="F4" s="169"/>
      <c r="G4" s="171"/>
      <c r="H4" s="46"/>
    </row>
    <row r="5" spans="2:8" ht="13.5" thickBot="1">
      <c r="B5" s="4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8" t="s">
        <v>6</v>
      </c>
      <c r="H5" s="48"/>
    </row>
    <row r="6" spans="2:8" ht="13.5" thickBot="1">
      <c r="B6" s="5" t="s">
        <v>14</v>
      </c>
      <c r="C6" s="2">
        <v>0</v>
      </c>
      <c r="D6" s="6">
        <v>0</v>
      </c>
      <c r="E6" s="6"/>
      <c r="F6" s="2">
        <v>222390</v>
      </c>
      <c r="G6" s="6">
        <f>SUM(C6:F6)</f>
        <v>222390</v>
      </c>
      <c r="H6" s="49"/>
    </row>
    <row r="8" ht="13.5" thickBot="1"/>
    <row r="9" spans="2:7" ht="12.75">
      <c r="B9" s="1" t="s">
        <v>222</v>
      </c>
      <c r="G9" s="153" t="s">
        <v>218</v>
      </c>
    </row>
    <row r="10" spans="2:8" ht="13.5" thickBot="1">
      <c r="B10" s="1"/>
      <c r="G10" s="154"/>
      <c r="H10" s="50"/>
    </row>
    <row r="11" spans="2:8" ht="13.5" thickBot="1">
      <c r="B11" s="16" t="s">
        <v>12</v>
      </c>
      <c r="C11" s="32">
        <v>0</v>
      </c>
      <c r="D11" s="32">
        <v>0</v>
      </c>
      <c r="E11" s="16"/>
      <c r="F11" s="16"/>
      <c r="G11" s="38">
        <v>0</v>
      </c>
      <c r="H11" s="51"/>
    </row>
    <row r="12" spans="2:8" ht="13.5" thickBot="1">
      <c r="B12" s="16" t="s">
        <v>18</v>
      </c>
      <c r="C12" s="53"/>
      <c r="D12" s="53"/>
      <c r="E12" s="16"/>
      <c r="F12" s="16">
        <v>125695</v>
      </c>
      <c r="G12" s="38">
        <f>+F12/F6*100</f>
        <v>56.52007734160709</v>
      </c>
      <c r="H12" s="51"/>
    </row>
    <row r="13" spans="2:8" ht="13.5" thickBot="1">
      <c r="B13" s="16" t="s">
        <v>13</v>
      </c>
      <c r="C13" s="53"/>
      <c r="D13" s="53"/>
      <c r="E13" s="16">
        <v>75300</v>
      </c>
      <c r="F13" s="16"/>
      <c r="G13" s="38"/>
      <c r="H13" s="51"/>
    </row>
    <row r="14" spans="2:8" ht="13.5" thickBot="1">
      <c r="B14" s="16" t="s">
        <v>121</v>
      </c>
      <c r="C14" s="53"/>
      <c r="D14" s="53"/>
      <c r="E14" s="16"/>
      <c r="F14" s="16">
        <v>21550</v>
      </c>
      <c r="G14" s="38"/>
      <c r="H14" s="51"/>
    </row>
    <row r="15" spans="2:8" ht="13.5" thickBot="1">
      <c r="B15" s="16" t="s">
        <v>441</v>
      </c>
      <c r="C15" s="53"/>
      <c r="D15" s="53"/>
      <c r="E15" s="16">
        <v>344000</v>
      </c>
      <c r="F15" s="16"/>
      <c r="G15" s="38"/>
      <c r="H15" s="51"/>
    </row>
    <row r="16" spans="2:8" ht="13.5" thickBot="1">
      <c r="B16" s="16" t="s">
        <v>139</v>
      </c>
      <c r="C16" s="53"/>
      <c r="D16" s="53"/>
      <c r="E16" s="16">
        <v>62625</v>
      </c>
      <c r="F16" s="16"/>
      <c r="G16" s="38"/>
      <c r="H16" s="51"/>
    </row>
    <row r="17" spans="2:8" ht="13.5" thickBot="1">
      <c r="B17" s="16" t="s">
        <v>25</v>
      </c>
      <c r="C17" s="53">
        <f>SUM(C11:C16)</f>
        <v>0</v>
      </c>
      <c r="D17" s="53">
        <f>SUM(D11:D16)</f>
        <v>0</v>
      </c>
      <c r="E17" s="53">
        <f>SUM(E11:E16)</f>
        <v>481925</v>
      </c>
      <c r="F17" s="53">
        <f>SUM(F11:F16)</f>
        <v>147245</v>
      </c>
      <c r="G17" s="38">
        <f>SUM(C17:F17)</f>
        <v>629170</v>
      </c>
      <c r="H17" s="51"/>
    </row>
    <row r="18" ht="13.5" thickBot="1"/>
    <row r="19" spans="1:12" ht="12.75">
      <c r="A19" s="153" t="s">
        <v>435</v>
      </c>
      <c r="B19" s="151" t="s">
        <v>19</v>
      </c>
      <c r="C19" s="157" t="s">
        <v>8</v>
      </c>
      <c r="D19" s="158"/>
      <c r="E19" s="159" t="s">
        <v>11</v>
      </c>
      <c r="F19" s="153" t="s">
        <v>90</v>
      </c>
      <c r="G19" s="153" t="s">
        <v>144</v>
      </c>
      <c r="H19" s="162" t="s">
        <v>121</v>
      </c>
      <c r="I19" s="162" t="s">
        <v>437</v>
      </c>
      <c r="J19" s="165" t="s">
        <v>438</v>
      </c>
      <c r="K19" s="153" t="s">
        <v>25</v>
      </c>
      <c r="L19" s="153" t="s">
        <v>444</v>
      </c>
    </row>
    <row r="20" spans="1:12" ht="12.75" customHeight="1">
      <c r="A20" s="154"/>
      <c r="B20" s="152"/>
      <c r="C20" s="172" t="s">
        <v>439</v>
      </c>
      <c r="D20" s="174" t="s">
        <v>91</v>
      </c>
      <c r="E20" s="160"/>
      <c r="F20" s="154"/>
      <c r="G20" s="154"/>
      <c r="H20" s="163"/>
      <c r="I20" s="163"/>
      <c r="J20" s="166"/>
      <c r="K20" s="154"/>
      <c r="L20" s="154"/>
    </row>
    <row r="21" spans="1:12" ht="12.75" customHeight="1">
      <c r="A21" s="154"/>
      <c r="B21" s="152"/>
      <c r="C21" s="172"/>
      <c r="D21" s="174"/>
      <c r="E21" s="160"/>
      <c r="F21" s="154"/>
      <c r="G21" s="154"/>
      <c r="H21" s="163"/>
      <c r="I21" s="163"/>
      <c r="J21" s="166"/>
      <c r="K21" s="154"/>
      <c r="L21" s="154"/>
    </row>
    <row r="22" spans="1:12" ht="13.5" thickBot="1">
      <c r="A22" s="155"/>
      <c r="B22" s="156"/>
      <c r="C22" s="173"/>
      <c r="D22" s="175"/>
      <c r="E22" s="161"/>
      <c r="F22" s="155"/>
      <c r="G22" s="155"/>
      <c r="H22" s="164"/>
      <c r="I22" s="164"/>
      <c r="J22" s="167"/>
      <c r="K22" s="155"/>
      <c r="L22" s="154"/>
    </row>
    <row r="23" spans="1:12" ht="12.75">
      <c r="A23" s="3">
        <v>285595</v>
      </c>
      <c r="B23" s="122" t="s">
        <v>112</v>
      </c>
      <c r="C23" s="30"/>
      <c r="D23" s="30"/>
      <c r="E23" s="26">
        <v>6703</v>
      </c>
      <c r="F23" s="26">
        <v>6700</v>
      </c>
      <c r="G23" s="91">
        <v>4785</v>
      </c>
      <c r="H23" s="26"/>
      <c r="I23" s="26">
        <v>27000</v>
      </c>
      <c r="J23" s="26">
        <v>11000</v>
      </c>
      <c r="K23" s="142">
        <f>SUM(C23:J23)-E23</f>
        <v>49485</v>
      </c>
      <c r="L23" s="118">
        <f>K23-C23</f>
        <v>49485</v>
      </c>
    </row>
    <row r="24" spans="1:12" ht="12.75">
      <c r="A24" s="130"/>
      <c r="B24" s="122" t="s">
        <v>223</v>
      </c>
      <c r="C24" s="30"/>
      <c r="D24" s="30"/>
      <c r="E24" s="26"/>
      <c r="F24" s="26"/>
      <c r="G24" s="91">
        <v>340</v>
      </c>
      <c r="H24" s="26"/>
      <c r="I24" s="26"/>
      <c r="J24" s="26"/>
      <c r="K24" s="142">
        <f aca="true" t="shared" si="0" ref="K24:K87">SUM(C24:J24)-E24</f>
        <v>340</v>
      </c>
      <c r="L24" s="26">
        <f aca="true" t="shared" si="1" ref="L24:L87">K24-C24</f>
        <v>340</v>
      </c>
    </row>
    <row r="25" spans="1:12" ht="12.75">
      <c r="A25" s="128"/>
      <c r="B25" s="122" t="s">
        <v>224</v>
      </c>
      <c r="C25" s="30"/>
      <c r="D25" s="30"/>
      <c r="E25" s="26"/>
      <c r="F25" s="26"/>
      <c r="G25" s="91">
        <v>1020</v>
      </c>
      <c r="H25" s="26"/>
      <c r="I25" s="26"/>
      <c r="J25" s="26"/>
      <c r="K25" s="142">
        <f t="shared" si="0"/>
        <v>1020</v>
      </c>
      <c r="L25" s="26">
        <f t="shared" si="1"/>
        <v>1020</v>
      </c>
    </row>
    <row r="26" spans="1:12" ht="12.75">
      <c r="A26" s="4">
        <v>373621</v>
      </c>
      <c r="B26" s="122" t="s">
        <v>155</v>
      </c>
      <c r="C26" s="30"/>
      <c r="D26" s="30"/>
      <c r="E26" s="26"/>
      <c r="F26" s="26"/>
      <c r="G26" s="91">
        <v>1025</v>
      </c>
      <c r="H26" s="26"/>
      <c r="I26" s="26"/>
      <c r="J26" s="26"/>
      <c r="K26" s="142">
        <f t="shared" si="0"/>
        <v>1025</v>
      </c>
      <c r="L26" s="26">
        <f t="shared" si="1"/>
        <v>1025</v>
      </c>
    </row>
    <row r="27" spans="1:12" ht="12.75">
      <c r="A27" s="42">
        <v>285668</v>
      </c>
      <c r="B27" s="122" t="s">
        <v>30</v>
      </c>
      <c r="C27" s="30"/>
      <c r="D27" s="30"/>
      <c r="E27" s="26">
        <v>7084</v>
      </c>
      <c r="F27" s="26">
        <v>7100</v>
      </c>
      <c r="G27" s="91">
        <v>1705</v>
      </c>
      <c r="H27" s="26">
        <v>1710</v>
      </c>
      <c r="I27" s="26">
        <v>27000</v>
      </c>
      <c r="J27" s="26"/>
      <c r="K27" s="142">
        <f t="shared" si="0"/>
        <v>37515</v>
      </c>
      <c r="L27" s="26">
        <f t="shared" si="1"/>
        <v>37515</v>
      </c>
    </row>
    <row r="28" spans="1:12" ht="12.75">
      <c r="A28" s="130"/>
      <c r="B28" s="122" t="s">
        <v>225</v>
      </c>
      <c r="C28" s="30"/>
      <c r="D28" s="30"/>
      <c r="E28" s="26"/>
      <c r="F28" s="26"/>
      <c r="G28" s="91">
        <v>680</v>
      </c>
      <c r="H28" s="26"/>
      <c r="I28" s="26"/>
      <c r="J28" s="26"/>
      <c r="K28" s="142">
        <f t="shared" si="0"/>
        <v>680</v>
      </c>
      <c r="L28" s="26">
        <f t="shared" si="1"/>
        <v>680</v>
      </c>
    </row>
    <row r="29" spans="1:12" ht="12.75">
      <c r="A29" s="130"/>
      <c r="B29" s="122" t="s">
        <v>183</v>
      </c>
      <c r="C29" s="30"/>
      <c r="D29" s="30"/>
      <c r="E29" s="26"/>
      <c r="F29" s="26"/>
      <c r="G29" s="91">
        <v>340</v>
      </c>
      <c r="H29" s="26"/>
      <c r="I29" s="26"/>
      <c r="J29" s="26"/>
      <c r="K29" s="142">
        <f t="shared" si="0"/>
        <v>340</v>
      </c>
      <c r="L29" s="26">
        <f t="shared" si="1"/>
        <v>340</v>
      </c>
    </row>
    <row r="30" spans="1:12" ht="12.75">
      <c r="A30" s="130"/>
      <c r="B30" s="122" t="s">
        <v>226</v>
      </c>
      <c r="C30" s="30"/>
      <c r="D30" s="30"/>
      <c r="E30" s="26"/>
      <c r="F30" s="26"/>
      <c r="G30" s="91">
        <v>1025</v>
      </c>
      <c r="H30" s="26"/>
      <c r="I30" s="26"/>
      <c r="J30" s="26"/>
      <c r="K30" s="142">
        <f t="shared" si="0"/>
        <v>1025</v>
      </c>
      <c r="L30" s="26">
        <f t="shared" si="1"/>
        <v>1025</v>
      </c>
    </row>
    <row r="31" spans="1:12" ht="12.75">
      <c r="A31" s="130"/>
      <c r="B31" s="122" t="s">
        <v>260</v>
      </c>
      <c r="C31" s="30"/>
      <c r="D31" s="30"/>
      <c r="E31" s="26">
        <v>11</v>
      </c>
      <c r="F31" s="26">
        <v>0</v>
      </c>
      <c r="G31" s="91">
        <v>0</v>
      </c>
      <c r="H31" s="26"/>
      <c r="I31" s="26"/>
      <c r="J31" s="26"/>
      <c r="K31" s="142">
        <f t="shared" si="0"/>
        <v>0</v>
      </c>
      <c r="L31" s="26">
        <f t="shared" si="1"/>
        <v>0</v>
      </c>
    </row>
    <row r="32" spans="1:12" ht="12.75">
      <c r="A32" s="128"/>
      <c r="B32" s="122" t="s">
        <v>227</v>
      </c>
      <c r="C32" s="30"/>
      <c r="D32" s="30"/>
      <c r="E32" s="26"/>
      <c r="F32" s="26"/>
      <c r="G32" s="91">
        <v>340</v>
      </c>
      <c r="H32" s="26"/>
      <c r="I32" s="26"/>
      <c r="J32" s="26"/>
      <c r="K32" s="142">
        <f t="shared" si="0"/>
        <v>340</v>
      </c>
      <c r="L32" s="26">
        <f t="shared" si="1"/>
        <v>340</v>
      </c>
    </row>
    <row r="33" spans="1:12" ht="12.75">
      <c r="A33" s="40">
        <v>285676</v>
      </c>
      <c r="B33" s="122" t="s">
        <v>184</v>
      </c>
      <c r="C33" s="30"/>
      <c r="D33" s="30"/>
      <c r="E33" s="26">
        <v>112</v>
      </c>
      <c r="F33" s="26">
        <v>100</v>
      </c>
      <c r="G33" s="91">
        <v>2045</v>
      </c>
      <c r="H33" s="26"/>
      <c r="I33" s="26"/>
      <c r="J33" s="26"/>
      <c r="K33" s="142">
        <f t="shared" si="0"/>
        <v>2145</v>
      </c>
      <c r="L33" s="26">
        <f t="shared" si="1"/>
        <v>2145</v>
      </c>
    </row>
    <row r="34" spans="1:12" ht="12.75">
      <c r="A34" s="26">
        <v>488615</v>
      </c>
      <c r="B34" s="122" t="s">
        <v>228</v>
      </c>
      <c r="C34" s="30"/>
      <c r="D34" s="30"/>
      <c r="E34" s="26"/>
      <c r="F34" s="26"/>
      <c r="G34" s="91">
        <v>340</v>
      </c>
      <c r="H34" s="26"/>
      <c r="I34" s="26"/>
      <c r="J34" s="26"/>
      <c r="K34" s="142">
        <f t="shared" si="0"/>
        <v>340</v>
      </c>
      <c r="L34" s="26">
        <f t="shared" si="1"/>
        <v>340</v>
      </c>
    </row>
    <row r="35" spans="1:12" ht="12.75">
      <c r="A35" s="26">
        <v>42634644</v>
      </c>
      <c r="B35" s="122" t="s">
        <v>185</v>
      </c>
      <c r="C35" s="30"/>
      <c r="D35" s="30"/>
      <c r="E35" s="26"/>
      <c r="F35" s="26"/>
      <c r="G35" s="91">
        <v>1365</v>
      </c>
      <c r="H35" s="26"/>
      <c r="I35" s="26"/>
      <c r="J35" s="26"/>
      <c r="K35" s="142">
        <f t="shared" si="0"/>
        <v>1365</v>
      </c>
      <c r="L35" s="26">
        <f t="shared" si="1"/>
        <v>1365</v>
      </c>
    </row>
    <row r="36" spans="1:12" ht="12.75">
      <c r="A36" s="26">
        <v>285749</v>
      </c>
      <c r="B36" s="122" t="s">
        <v>156</v>
      </c>
      <c r="C36" s="30"/>
      <c r="D36" s="30"/>
      <c r="E36" s="26">
        <v>60</v>
      </c>
      <c r="F36" s="26">
        <v>100</v>
      </c>
      <c r="G36" s="91">
        <v>1025</v>
      </c>
      <c r="H36" s="26"/>
      <c r="I36" s="26"/>
      <c r="J36" s="26"/>
      <c r="K36" s="142">
        <f t="shared" si="0"/>
        <v>1125</v>
      </c>
      <c r="L36" s="26">
        <f t="shared" si="1"/>
        <v>1125</v>
      </c>
    </row>
    <row r="37" spans="1:12" ht="12.75">
      <c r="A37" s="26">
        <v>285757</v>
      </c>
      <c r="B37" s="122" t="s">
        <v>216</v>
      </c>
      <c r="C37" s="30"/>
      <c r="D37" s="30"/>
      <c r="E37" s="26"/>
      <c r="F37" s="26"/>
      <c r="G37" s="91">
        <v>2050</v>
      </c>
      <c r="H37" s="26"/>
      <c r="I37" s="26"/>
      <c r="J37" s="26"/>
      <c r="K37" s="142">
        <f t="shared" si="0"/>
        <v>2050</v>
      </c>
      <c r="L37" s="26">
        <f t="shared" si="1"/>
        <v>2050</v>
      </c>
    </row>
    <row r="38" spans="1:12" ht="12.75">
      <c r="A38" s="26">
        <v>285765</v>
      </c>
      <c r="B38" s="122" t="s">
        <v>29</v>
      </c>
      <c r="C38" s="30"/>
      <c r="D38" s="30"/>
      <c r="E38" s="26">
        <v>3517</v>
      </c>
      <c r="F38" s="26">
        <v>3500</v>
      </c>
      <c r="G38" s="91">
        <v>2730</v>
      </c>
      <c r="H38" s="26"/>
      <c r="I38" s="26">
        <v>24000</v>
      </c>
      <c r="J38" s="26"/>
      <c r="K38" s="142">
        <f t="shared" si="0"/>
        <v>30230</v>
      </c>
      <c r="L38" s="26">
        <f t="shared" si="1"/>
        <v>30230</v>
      </c>
    </row>
    <row r="39" spans="1:12" ht="12.75">
      <c r="A39" s="26">
        <v>373656</v>
      </c>
      <c r="B39" s="122" t="s">
        <v>157</v>
      </c>
      <c r="C39" s="30"/>
      <c r="D39" s="30"/>
      <c r="E39" s="26"/>
      <c r="F39" s="26"/>
      <c r="G39" s="91">
        <v>680</v>
      </c>
      <c r="H39" s="26"/>
      <c r="I39" s="26"/>
      <c r="J39" s="26"/>
      <c r="K39" s="142">
        <f t="shared" si="0"/>
        <v>680</v>
      </c>
      <c r="L39" s="26">
        <f t="shared" si="1"/>
        <v>680</v>
      </c>
    </row>
    <row r="40" spans="1:12" ht="12.75">
      <c r="A40" s="26">
        <v>42634695</v>
      </c>
      <c r="B40" s="122" t="s">
        <v>158</v>
      </c>
      <c r="C40" s="30"/>
      <c r="D40" s="30"/>
      <c r="E40" s="26"/>
      <c r="F40" s="26"/>
      <c r="G40" s="91">
        <v>1025</v>
      </c>
      <c r="H40" s="26"/>
      <c r="I40" s="26"/>
      <c r="J40" s="26"/>
      <c r="K40" s="142">
        <f t="shared" si="0"/>
        <v>1025</v>
      </c>
      <c r="L40" s="26">
        <f t="shared" si="1"/>
        <v>1025</v>
      </c>
    </row>
    <row r="41" spans="1:12" ht="12.75">
      <c r="A41" s="26">
        <v>373664</v>
      </c>
      <c r="B41" s="122" t="s">
        <v>117</v>
      </c>
      <c r="C41" s="30"/>
      <c r="D41" s="30"/>
      <c r="E41" s="26">
        <v>300</v>
      </c>
      <c r="F41" s="26">
        <v>300</v>
      </c>
      <c r="G41" s="91">
        <v>2055</v>
      </c>
      <c r="H41" s="26">
        <v>1710</v>
      </c>
      <c r="I41" s="26">
        <v>27000</v>
      </c>
      <c r="J41" s="26"/>
      <c r="K41" s="142">
        <f t="shared" si="0"/>
        <v>31065</v>
      </c>
      <c r="L41" s="26">
        <f t="shared" si="1"/>
        <v>31065</v>
      </c>
    </row>
    <row r="42" spans="1:12" ht="12.75">
      <c r="A42" s="26">
        <v>373672</v>
      </c>
      <c r="B42" s="122" t="s">
        <v>186</v>
      </c>
      <c r="C42" s="30"/>
      <c r="D42" s="30"/>
      <c r="E42" s="26"/>
      <c r="F42" s="26"/>
      <c r="G42" s="91">
        <v>340</v>
      </c>
      <c r="H42" s="26"/>
      <c r="I42" s="26"/>
      <c r="J42" s="26"/>
      <c r="K42" s="142">
        <f t="shared" si="0"/>
        <v>340</v>
      </c>
      <c r="L42" s="26">
        <f t="shared" si="1"/>
        <v>340</v>
      </c>
    </row>
    <row r="43" spans="1:12" ht="12.75">
      <c r="A43" s="26">
        <v>373699</v>
      </c>
      <c r="B43" s="122" t="s">
        <v>26</v>
      </c>
      <c r="C43" s="30"/>
      <c r="D43" s="30"/>
      <c r="E43" s="26">
        <v>342</v>
      </c>
      <c r="F43" s="26">
        <v>300</v>
      </c>
      <c r="G43" s="91">
        <v>2730</v>
      </c>
      <c r="H43" s="26"/>
      <c r="I43" s="26"/>
      <c r="J43" s="26"/>
      <c r="K43" s="142">
        <f t="shared" si="0"/>
        <v>3030</v>
      </c>
      <c r="L43" s="26">
        <f t="shared" si="1"/>
        <v>3030</v>
      </c>
    </row>
    <row r="44" spans="1:12" ht="12.75">
      <c r="A44" s="26">
        <v>285889</v>
      </c>
      <c r="B44" s="122" t="s">
        <v>113</v>
      </c>
      <c r="C44" s="30"/>
      <c r="D44" s="30"/>
      <c r="E44" s="26">
        <v>641</v>
      </c>
      <c r="F44" s="26">
        <v>600</v>
      </c>
      <c r="G44" s="91">
        <v>4440</v>
      </c>
      <c r="H44" s="26">
        <v>1710</v>
      </c>
      <c r="I44" s="26">
        <v>28000</v>
      </c>
      <c r="J44" s="26"/>
      <c r="K44" s="142">
        <f t="shared" si="0"/>
        <v>34750</v>
      </c>
      <c r="L44" s="26">
        <f t="shared" si="1"/>
        <v>34750</v>
      </c>
    </row>
    <row r="45" spans="1:12" ht="12.75">
      <c r="A45" s="42">
        <v>42634580</v>
      </c>
      <c r="B45" s="122" t="s">
        <v>187</v>
      </c>
      <c r="C45" s="30"/>
      <c r="D45" s="30"/>
      <c r="E45" s="26"/>
      <c r="F45" s="26"/>
      <c r="G45" s="91">
        <v>1025</v>
      </c>
      <c r="H45" s="26"/>
      <c r="I45" s="26"/>
      <c r="J45" s="26"/>
      <c r="K45" s="142">
        <f t="shared" si="0"/>
        <v>1025</v>
      </c>
      <c r="L45" s="26">
        <f t="shared" si="1"/>
        <v>1025</v>
      </c>
    </row>
    <row r="46" spans="1:12" ht="12.75">
      <c r="A46" s="42">
        <v>286010</v>
      </c>
      <c r="B46" s="122" t="s">
        <v>159</v>
      </c>
      <c r="C46" s="30"/>
      <c r="D46" s="30"/>
      <c r="E46" s="26"/>
      <c r="F46" s="26"/>
      <c r="G46" s="91">
        <v>2740</v>
      </c>
      <c r="H46" s="26">
        <v>7525</v>
      </c>
      <c r="I46" s="26"/>
      <c r="J46" s="26"/>
      <c r="K46" s="142">
        <f t="shared" si="0"/>
        <v>10265</v>
      </c>
      <c r="L46" s="26">
        <f t="shared" si="1"/>
        <v>10265</v>
      </c>
    </row>
    <row r="47" spans="1:12" ht="12.75">
      <c r="A47" s="130"/>
      <c r="B47" s="122" t="s">
        <v>229</v>
      </c>
      <c r="C47" s="30"/>
      <c r="D47" s="30"/>
      <c r="E47" s="26"/>
      <c r="F47" s="26"/>
      <c r="G47" s="91">
        <v>2730</v>
      </c>
      <c r="H47" s="26"/>
      <c r="I47" s="26"/>
      <c r="J47" s="26"/>
      <c r="K47" s="142">
        <f t="shared" si="0"/>
        <v>2730</v>
      </c>
      <c r="L47" s="26">
        <f t="shared" si="1"/>
        <v>2730</v>
      </c>
    </row>
    <row r="48" spans="1:12" ht="12.75">
      <c r="A48" s="128"/>
      <c r="B48" s="122" t="s">
        <v>230</v>
      </c>
      <c r="C48" s="30"/>
      <c r="D48" s="30"/>
      <c r="E48" s="26">
        <v>257</v>
      </c>
      <c r="F48" s="26">
        <v>300</v>
      </c>
      <c r="G48" s="91">
        <v>1705</v>
      </c>
      <c r="H48" s="26"/>
      <c r="I48" s="26"/>
      <c r="J48" s="26"/>
      <c r="K48" s="142">
        <f t="shared" si="0"/>
        <v>2005</v>
      </c>
      <c r="L48" s="26">
        <f t="shared" si="1"/>
        <v>2005</v>
      </c>
    </row>
    <row r="49" spans="1:12" ht="12.75">
      <c r="A49" s="40">
        <v>373745</v>
      </c>
      <c r="B49" s="122" t="s">
        <v>188</v>
      </c>
      <c r="C49" s="30"/>
      <c r="D49" s="30"/>
      <c r="E49" s="26"/>
      <c r="F49" s="26"/>
      <c r="G49" s="91">
        <v>3075</v>
      </c>
      <c r="H49" s="26"/>
      <c r="I49" s="26"/>
      <c r="J49" s="26"/>
      <c r="K49" s="142">
        <f t="shared" si="0"/>
        <v>3075</v>
      </c>
      <c r="L49" s="26">
        <f t="shared" si="1"/>
        <v>3075</v>
      </c>
    </row>
    <row r="50" spans="1:12" ht="12.75">
      <c r="A50" s="42">
        <v>286061</v>
      </c>
      <c r="B50" s="122" t="s">
        <v>231</v>
      </c>
      <c r="C50" s="30"/>
      <c r="D50" s="30"/>
      <c r="E50" s="26"/>
      <c r="F50" s="26"/>
      <c r="G50" s="91">
        <v>2050</v>
      </c>
      <c r="H50" s="26"/>
      <c r="I50" s="26"/>
      <c r="J50" s="26"/>
      <c r="K50" s="142">
        <f t="shared" si="0"/>
        <v>2050</v>
      </c>
      <c r="L50" s="26">
        <f t="shared" si="1"/>
        <v>2050</v>
      </c>
    </row>
    <row r="51" spans="1:12" ht="12.75">
      <c r="A51" s="42">
        <v>286079</v>
      </c>
      <c r="B51" s="122" t="s">
        <v>32</v>
      </c>
      <c r="C51" s="30"/>
      <c r="D51" s="30"/>
      <c r="E51" s="26">
        <v>17035</v>
      </c>
      <c r="F51" s="26">
        <v>17000</v>
      </c>
      <c r="G51" s="91">
        <v>3760</v>
      </c>
      <c r="H51" s="26">
        <v>3420</v>
      </c>
      <c r="I51" s="26">
        <v>20000</v>
      </c>
      <c r="J51" s="26">
        <v>10000</v>
      </c>
      <c r="K51" s="142">
        <f t="shared" si="0"/>
        <v>54180</v>
      </c>
      <c r="L51" s="26">
        <f t="shared" si="1"/>
        <v>54180</v>
      </c>
    </row>
    <row r="52" spans="1:12" ht="12.75">
      <c r="A52" s="128"/>
      <c r="B52" s="122" t="s">
        <v>160</v>
      </c>
      <c r="C52" s="30"/>
      <c r="D52" s="30"/>
      <c r="E52" s="26"/>
      <c r="F52" s="26"/>
      <c r="G52" s="91">
        <v>340</v>
      </c>
      <c r="H52" s="26"/>
      <c r="I52" s="26"/>
      <c r="J52" s="26"/>
      <c r="K52" s="142">
        <f t="shared" si="0"/>
        <v>340</v>
      </c>
      <c r="L52" s="26">
        <f t="shared" si="1"/>
        <v>340</v>
      </c>
    </row>
    <row r="53" spans="1:12" ht="12.75">
      <c r="A53" s="40">
        <v>373770</v>
      </c>
      <c r="B53" s="122" t="s">
        <v>232</v>
      </c>
      <c r="C53" s="30"/>
      <c r="D53" s="30"/>
      <c r="E53" s="26"/>
      <c r="F53" s="26"/>
      <c r="G53" s="91">
        <v>1365</v>
      </c>
      <c r="H53" s="26"/>
      <c r="I53" s="26"/>
      <c r="J53" s="26"/>
      <c r="K53" s="142">
        <f t="shared" si="0"/>
        <v>1365</v>
      </c>
      <c r="L53" s="26">
        <f t="shared" si="1"/>
        <v>1365</v>
      </c>
    </row>
    <row r="54" spans="1:12" ht="12.75">
      <c r="A54" s="26">
        <v>289591</v>
      </c>
      <c r="B54" s="122" t="s">
        <v>180</v>
      </c>
      <c r="C54" s="30"/>
      <c r="D54" s="30"/>
      <c r="E54" s="26">
        <v>1443</v>
      </c>
      <c r="F54" s="26">
        <v>1400</v>
      </c>
      <c r="G54" s="91">
        <v>5475</v>
      </c>
      <c r="H54" s="26">
        <v>3420</v>
      </c>
      <c r="I54" s="26">
        <v>27000</v>
      </c>
      <c r="J54" s="26"/>
      <c r="K54" s="142">
        <f t="shared" si="0"/>
        <v>37295</v>
      </c>
      <c r="L54" s="26">
        <f t="shared" si="1"/>
        <v>37295</v>
      </c>
    </row>
    <row r="55" spans="1:12" ht="12.75">
      <c r="A55" s="26">
        <v>286133</v>
      </c>
      <c r="B55" s="122" t="s">
        <v>189</v>
      </c>
      <c r="C55" s="30"/>
      <c r="D55" s="30"/>
      <c r="E55" s="26">
        <v>48</v>
      </c>
      <c r="F55" s="26">
        <v>0</v>
      </c>
      <c r="G55" s="91"/>
      <c r="H55" s="26"/>
      <c r="I55" s="26"/>
      <c r="J55" s="26"/>
      <c r="K55" s="142">
        <f t="shared" si="0"/>
        <v>0</v>
      </c>
      <c r="L55" s="26">
        <f t="shared" si="1"/>
        <v>0</v>
      </c>
    </row>
    <row r="56" spans="1:12" ht="12.75">
      <c r="A56" s="26">
        <v>373800</v>
      </c>
      <c r="B56" s="122" t="s">
        <v>115</v>
      </c>
      <c r="C56" s="30"/>
      <c r="D56" s="30"/>
      <c r="E56" s="26"/>
      <c r="F56" s="26"/>
      <c r="G56" s="91">
        <v>1025</v>
      </c>
      <c r="H56" s="26"/>
      <c r="I56" s="26"/>
      <c r="J56" s="26"/>
      <c r="K56" s="142">
        <f t="shared" si="0"/>
        <v>1025</v>
      </c>
      <c r="L56" s="26">
        <f t="shared" si="1"/>
        <v>1025</v>
      </c>
    </row>
    <row r="57" spans="1:12" ht="12.75">
      <c r="A57" s="26">
        <v>286192</v>
      </c>
      <c r="B57" s="122" t="s">
        <v>151</v>
      </c>
      <c r="C57" s="30"/>
      <c r="D57" s="30"/>
      <c r="E57" s="26">
        <v>5428</v>
      </c>
      <c r="F57" s="26">
        <v>5400</v>
      </c>
      <c r="G57" s="91">
        <v>4775</v>
      </c>
      <c r="H57" s="26">
        <v>685</v>
      </c>
      <c r="I57" s="26"/>
      <c r="J57" s="26"/>
      <c r="K57" s="142">
        <f t="shared" si="0"/>
        <v>10860</v>
      </c>
      <c r="L57" s="26">
        <f t="shared" si="1"/>
        <v>10860</v>
      </c>
    </row>
    <row r="58" spans="1:12" ht="12.75">
      <c r="A58" s="26">
        <v>286265</v>
      </c>
      <c r="B58" s="122" t="s">
        <v>31</v>
      </c>
      <c r="C58" s="30"/>
      <c r="D58" s="30"/>
      <c r="E58" s="26">
        <v>6948</v>
      </c>
      <c r="F58" s="26">
        <v>6900</v>
      </c>
      <c r="G58" s="91">
        <v>4100</v>
      </c>
      <c r="H58" s="26"/>
      <c r="I58" s="26">
        <v>14000</v>
      </c>
      <c r="J58" s="26">
        <v>10000</v>
      </c>
      <c r="K58" s="142">
        <f t="shared" si="0"/>
        <v>35000</v>
      </c>
      <c r="L58" s="26">
        <f t="shared" si="1"/>
        <v>35000</v>
      </c>
    </row>
    <row r="59" spans="1:12" ht="12.75">
      <c r="A59" s="26">
        <v>42634598</v>
      </c>
      <c r="B59" s="122" t="s">
        <v>27</v>
      </c>
      <c r="C59" s="30"/>
      <c r="D59" s="30"/>
      <c r="E59" s="26">
        <v>3904</v>
      </c>
      <c r="F59" s="26">
        <v>3900</v>
      </c>
      <c r="G59" s="91">
        <v>4785</v>
      </c>
      <c r="H59" s="26"/>
      <c r="I59" s="26">
        <v>27000</v>
      </c>
      <c r="J59" s="26"/>
      <c r="K59" s="142">
        <f t="shared" si="0"/>
        <v>35685</v>
      </c>
      <c r="L59" s="26">
        <f t="shared" si="1"/>
        <v>35685</v>
      </c>
    </row>
    <row r="60" spans="1:12" ht="12.75">
      <c r="A60" s="26">
        <v>286303</v>
      </c>
      <c r="B60" s="122" t="s">
        <v>116</v>
      </c>
      <c r="C60" s="30"/>
      <c r="D60" s="30"/>
      <c r="E60" s="26">
        <v>12</v>
      </c>
      <c r="F60" s="26">
        <v>0</v>
      </c>
      <c r="G60" s="91"/>
      <c r="H60" s="26"/>
      <c r="I60" s="26"/>
      <c r="J60" s="26"/>
      <c r="K60" s="142">
        <f t="shared" si="0"/>
        <v>0</v>
      </c>
      <c r="L60" s="26">
        <f t="shared" si="1"/>
        <v>0</v>
      </c>
    </row>
    <row r="61" spans="1:12" ht="12.75">
      <c r="A61" s="26">
        <v>286311</v>
      </c>
      <c r="B61" s="122" t="s">
        <v>28</v>
      </c>
      <c r="C61" s="30"/>
      <c r="D61" s="30"/>
      <c r="E61" s="26">
        <v>3427</v>
      </c>
      <c r="F61" s="26">
        <v>3400</v>
      </c>
      <c r="G61" s="91">
        <v>3415</v>
      </c>
      <c r="H61" s="26"/>
      <c r="I61" s="26">
        <v>27000</v>
      </c>
      <c r="J61" s="26"/>
      <c r="K61" s="142">
        <f t="shared" si="0"/>
        <v>33815</v>
      </c>
      <c r="L61" s="26">
        <f t="shared" si="1"/>
        <v>33815</v>
      </c>
    </row>
    <row r="62" spans="1:12" ht="12.75">
      <c r="A62" s="42">
        <v>286346</v>
      </c>
      <c r="B62" s="122" t="s">
        <v>63</v>
      </c>
      <c r="C62" s="30"/>
      <c r="D62" s="30"/>
      <c r="E62" s="26"/>
      <c r="F62" s="26"/>
      <c r="G62" s="91">
        <v>1020</v>
      </c>
      <c r="H62" s="26"/>
      <c r="I62" s="26"/>
      <c r="J62" s="26"/>
      <c r="K62" s="142">
        <f t="shared" si="0"/>
        <v>1020</v>
      </c>
      <c r="L62" s="26">
        <f t="shared" si="1"/>
        <v>1020</v>
      </c>
    </row>
    <row r="63" spans="1:12" ht="12.75">
      <c r="A63" s="42">
        <v>373800</v>
      </c>
      <c r="B63" s="122" t="s">
        <v>149</v>
      </c>
      <c r="C63" s="30"/>
      <c r="D63" s="30"/>
      <c r="E63" s="26">
        <v>11134</v>
      </c>
      <c r="F63" s="26">
        <v>11100</v>
      </c>
      <c r="G63" s="91">
        <v>3410</v>
      </c>
      <c r="H63" s="26">
        <v>685</v>
      </c>
      <c r="I63" s="26">
        <v>27000</v>
      </c>
      <c r="J63" s="26">
        <v>11625</v>
      </c>
      <c r="K63" s="142">
        <f t="shared" si="0"/>
        <v>53820</v>
      </c>
      <c r="L63" s="26">
        <f t="shared" si="1"/>
        <v>53820</v>
      </c>
    </row>
    <row r="64" spans="1:12" ht="12.75">
      <c r="A64" s="128"/>
      <c r="B64" s="122" t="s">
        <v>233</v>
      </c>
      <c r="C64" s="30"/>
      <c r="D64" s="30"/>
      <c r="E64" s="26"/>
      <c r="F64" s="26"/>
      <c r="G64" s="91">
        <v>3080</v>
      </c>
      <c r="H64" s="26"/>
      <c r="I64" s="26"/>
      <c r="J64" s="26"/>
      <c r="K64" s="142">
        <f t="shared" si="0"/>
        <v>3080</v>
      </c>
      <c r="L64" s="26">
        <f t="shared" si="1"/>
        <v>3080</v>
      </c>
    </row>
    <row r="65" spans="1:12" ht="12.75">
      <c r="A65" s="40">
        <v>42634512</v>
      </c>
      <c r="B65" s="122" t="s">
        <v>190</v>
      </c>
      <c r="C65" s="30"/>
      <c r="D65" s="30"/>
      <c r="E65" s="26">
        <v>36</v>
      </c>
      <c r="F65" s="26">
        <v>0</v>
      </c>
      <c r="G65" s="91">
        <v>4445</v>
      </c>
      <c r="H65" s="26"/>
      <c r="I65" s="26"/>
      <c r="J65" s="26"/>
      <c r="K65" s="142">
        <f t="shared" si="0"/>
        <v>4445</v>
      </c>
      <c r="L65" s="26">
        <f t="shared" si="1"/>
        <v>4445</v>
      </c>
    </row>
    <row r="66" spans="1:12" ht="12.75">
      <c r="A66" s="26">
        <v>286516</v>
      </c>
      <c r="B66" s="122" t="s">
        <v>150</v>
      </c>
      <c r="C66" s="30"/>
      <c r="D66" s="30"/>
      <c r="E66" s="26">
        <v>17</v>
      </c>
      <c r="F66" s="26">
        <v>0</v>
      </c>
      <c r="G66" s="91"/>
      <c r="H66" s="26"/>
      <c r="I66" s="26"/>
      <c r="J66" s="26"/>
      <c r="K66" s="142">
        <f t="shared" si="0"/>
        <v>0</v>
      </c>
      <c r="L66" s="26">
        <f t="shared" si="1"/>
        <v>0</v>
      </c>
    </row>
    <row r="67" spans="1:12" ht="12.75">
      <c r="A67" s="26">
        <v>488658</v>
      </c>
      <c r="B67" s="122" t="s">
        <v>161</v>
      </c>
      <c r="C67" s="30"/>
      <c r="D67" s="30"/>
      <c r="E67" s="26"/>
      <c r="F67" s="26"/>
      <c r="G67" s="91">
        <v>340</v>
      </c>
      <c r="H67" s="26"/>
      <c r="I67" s="26"/>
      <c r="J67" s="26"/>
      <c r="K67" s="142">
        <f t="shared" si="0"/>
        <v>340</v>
      </c>
      <c r="L67" s="26">
        <f t="shared" si="1"/>
        <v>340</v>
      </c>
    </row>
    <row r="68" spans="1:12" ht="12.75">
      <c r="A68" s="26">
        <v>543748</v>
      </c>
      <c r="B68" s="122" t="s">
        <v>162</v>
      </c>
      <c r="C68" s="30"/>
      <c r="D68" s="30"/>
      <c r="E68" s="26">
        <v>16</v>
      </c>
      <c r="F68" s="26">
        <v>0</v>
      </c>
      <c r="G68" s="91">
        <v>2730</v>
      </c>
      <c r="H68" s="26"/>
      <c r="I68" s="26"/>
      <c r="J68" s="26"/>
      <c r="K68" s="142">
        <f t="shared" si="0"/>
        <v>2730</v>
      </c>
      <c r="L68" s="26">
        <f t="shared" si="1"/>
        <v>2730</v>
      </c>
    </row>
    <row r="69" spans="1:12" ht="12.75">
      <c r="A69" s="26">
        <v>373915</v>
      </c>
      <c r="B69" s="122" t="s">
        <v>191</v>
      </c>
      <c r="C69" s="30"/>
      <c r="D69" s="30"/>
      <c r="E69" s="26"/>
      <c r="F69" s="26"/>
      <c r="G69" s="91">
        <v>1025</v>
      </c>
      <c r="H69" s="26"/>
      <c r="I69" s="26"/>
      <c r="J69" s="26"/>
      <c r="K69" s="142">
        <f t="shared" si="0"/>
        <v>1025</v>
      </c>
      <c r="L69" s="26">
        <f t="shared" si="1"/>
        <v>1025</v>
      </c>
    </row>
    <row r="70" spans="1:12" ht="12.75">
      <c r="A70" s="26">
        <v>286648</v>
      </c>
      <c r="B70" s="122" t="s">
        <v>33</v>
      </c>
      <c r="C70" s="30"/>
      <c r="D70" s="30"/>
      <c r="E70" s="26">
        <v>2024</v>
      </c>
      <c r="F70" s="26">
        <v>2000</v>
      </c>
      <c r="G70" s="91">
        <v>4780</v>
      </c>
      <c r="H70" s="26"/>
      <c r="I70" s="26">
        <v>28000</v>
      </c>
      <c r="J70" s="26">
        <v>10000</v>
      </c>
      <c r="K70" s="142">
        <f t="shared" si="0"/>
        <v>44780</v>
      </c>
      <c r="L70" s="26">
        <f t="shared" si="1"/>
        <v>44780</v>
      </c>
    </row>
    <row r="71" spans="1:12" ht="12" customHeight="1">
      <c r="A71" s="26">
        <v>286656</v>
      </c>
      <c r="B71" s="122" t="s">
        <v>118</v>
      </c>
      <c r="C71" s="30"/>
      <c r="D71" s="30"/>
      <c r="E71" s="26">
        <v>3096</v>
      </c>
      <c r="F71" s="26">
        <v>3100</v>
      </c>
      <c r="G71" s="91">
        <v>2730</v>
      </c>
      <c r="H71" s="26"/>
      <c r="I71" s="26">
        <v>28000</v>
      </c>
      <c r="J71" s="26"/>
      <c r="K71" s="142">
        <f t="shared" si="0"/>
        <v>33830</v>
      </c>
      <c r="L71" s="26">
        <f t="shared" si="1"/>
        <v>33830</v>
      </c>
    </row>
    <row r="72" spans="1:12" ht="12" customHeight="1">
      <c r="A72" s="42">
        <v>47367407</v>
      </c>
      <c r="B72" s="122" t="s">
        <v>163</v>
      </c>
      <c r="C72" s="30"/>
      <c r="D72" s="30"/>
      <c r="E72" s="26">
        <v>24</v>
      </c>
      <c r="F72" s="26">
        <v>0</v>
      </c>
      <c r="G72" s="91"/>
      <c r="H72" s="26"/>
      <c r="I72" s="26"/>
      <c r="J72" s="26"/>
      <c r="K72" s="142">
        <f t="shared" si="0"/>
        <v>0</v>
      </c>
      <c r="L72" s="26">
        <f t="shared" si="1"/>
        <v>0</v>
      </c>
    </row>
    <row r="73" spans="1:12" ht="12" customHeight="1">
      <c r="A73" s="42">
        <v>286745</v>
      </c>
      <c r="B73" s="122" t="s">
        <v>181</v>
      </c>
      <c r="C73" s="30"/>
      <c r="D73" s="30"/>
      <c r="E73" s="26">
        <v>487</v>
      </c>
      <c r="F73" s="26">
        <v>500</v>
      </c>
      <c r="G73" s="91">
        <v>3425</v>
      </c>
      <c r="H73" s="26"/>
      <c r="I73" s="26"/>
      <c r="J73" s="26"/>
      <c r="K73" s="142">
        <f t="shared" si="0"/>
        <v>3925</v>
      </c>
      <c r="L73" s="26">
        <f t="shared" si="1"/>
        <v>3925</v>
      </c>
    </row>
    <row r="74" spans="1:12" ht="12" customHeight="1">
      <c r="A74" s="128"/>
      <c r="B74" s="122" t="s">
        <v>195</v>
      </c>
      <c r="C74" s="30"/>
      <c r="D74" s="30"/>
      <c r="E74" s="26"/>
      <c r="F74" s="26"/>
      <c r="G74" s="91">
        <v>2050</v>
      </c>
      <c r="H74" s="26"/>
      <c r="I74" s="26"/>
      <c r="J74" s="26"/>
      <c r="K74" s="142">
        <f t="shared" si="0"/>
        <v>2050</v>
      </c>
      <c r="L74" s="26">
        <f t="shared" si="1"/>
        <v>2050</v>
      </c>
    </row>
    <row r="75" spans="1:12" ht="12" customHeight="1">
      <c r="A75" s="4">
        <v>286753</v>
      </c>
      <c r="B75" s="122" t="s">
        <v>182</v>
      </c>
      <c r="C75" s="30"/>
      <c r="D75" s="30"/>
      <c r="E75" s="26"/>
      <c r="F75" s="26"/>
      <c r="G75" s="91">
        <v>340</v>
      </c>
      <c r="H75" s="26"/>
      <c r="I75" s="26"/>
      <c r="J75" s="26"/>
      <c r="K75" s="142">
        <f t="shared" si="0"/>
        <v>340</v>
      </c>
      <c r="L75" s="26">
        <f t="shared" si="1"/>
        <v>340</v>
      </c>
    </row>
    <row r="76" spans="1:12" ht="12" customHeight="1">
      <c r="A76" s="130"/>
      <c r="B76" s="122" t="s">
        <v>193</v>
      </c>
      <c r="C76" s="30"/>
      <c r="D76" s="30"/>
      <c r="E76" s="26"/>
      <c r="F76" s="26"/>
      <c r="G76" s="91">
        <v>340</v>
      </c>
      <c r="H76" s="26"/>
      <c r="I76" s="26"/>
      <c r="J76" s="26"/>
      <c r="K76" s="142">
        <f t="shared" si="0"/>
        <v>340</v>
      </c>
      <c r="L76" s="26">
        <f t="shared" si="1"/>
        <v>340</v>
      </c>
    </row>
    <row r="77" spans="1:12" ht="12.75">
      <c r="A77" s="128"/>
      <c r="B77" s="122" t="s">
        <v>164</v>
      </c>
      <c r="C77" s="30"/>
      <c r="D77" s="30"/>
      <c r="E77" s="26"/>
      <c r="F77" s="26"/>
      <c r="G77" s="91">
        <v>2050</v>
      </c>
      <c r="H77" s="26"/>
      <c r="I77" s="26"/>
      <c r="J77" s="26"/>
      <c r="K77" s="142">
        <f t="shared" si="0"/>
        <v>2050</v>
      </c>
      <c r="L77" s="26">
        <f t="shared" si="1"/>
        <v>2050</v>
      </c>
    </row>
    <row r="78" spans="1:12" ht="12.75">
      <c r="A78" s="40">
        <v>42634547</v>
      </c>
      <c r="B78" s="122" t="s">
        <v>165</v>
      </c>
      <c r="C78" s="30"/>
      <c r="D78" s="30"/>
      <c r="E78" s="26"/>
      <c r="F78" s="26"/>
      <c r="G78" s="91">
        <v>2050</v>
      </c>
      <c r="H78" s="26"/>
      <c r="I78" s="26"/>
      <c r="J78" s="26"/>
      <c r="K78" s="142">
        <f t="shared" si="0"/>
        <v>2050</v>
      </c>
      <c r="L78" s="26">
        <f t="shared" si="1"/>
        <v>2050</v>
      </c>
    </row>
    <row r="79" spans="1:12" ht="12.75">
      <c r="A79" s="26">
        <v>286788</v>
      </c>
      <c r="B79" s="122" t="s">
        <v>114</v>
      </c>
      <c r="C79" s="30"/>
      <c r="D79" s="30"/>
      <c r="E79" s="26"/>
      <c r="F79" s="26"/>
      <c r="G79" s="91">
        <v>2050</v>
      </c>
      <c r="H79" s="26"/>
      <c r="I79" s="26"/>
      <c r="J79" s="26"/>
      <c r="K79" s="142">
        <f t="shared" si="0"/>
        <v>2050</v>
      </c>
      <c r="L79" s="26">
        <f t="shared" si="1"/>
        <v>2050</v>
      </c>
    </row>
    <row r="80" spans="1:12" ht="12.75">
      <c r="A80" s="26">
        <v>42634539</v>
      </c>
      <c r="B80" s="122" t="s">
        <v>166</v>
      </c>
      <c r="C80" s="30"/>
      <c r="D80" s="30"/>
      <c r="E80" s="26"/>
      <c r="F80" s="26"/>
      <c r="G80" s="91">
        <v>1025</v>
      </c>
      <c r="H80" s="26"/>
      <c r="I80" s="26"/>
      <c r="J80" s="26"/>
      <c r="K80" s="142">
        <f t="shared" si="0"/>
        <v>1025</v>
      </c>
      <c r="L80" s="26">
        <f t="shared" si="1"/>
        <v>1025</v>
      </c>
    </row>
    <row r="81" spans="1:12" ht="12.75">
      <c r="A81" s="26">
        <v>286842</v>
      </c>
      <c r="B81" s="122" t="s">
        <v>169</v>
      </c>
      <c r="C81" s="30"/>
      <c r="D81" s="30"/>
      <c r="E81" s="26">
        <v>769</v>
      </c>
      <c r="F81" s="26">
        <v>800</v>
      </c>
      <c r="G81" s="91"/>
      <c r="H81" s="26">
        <v>685</v>
      </c>
      <c r="I81" s="26"/>
      <c r="J81" s="26"/>
      <c r="K81" s="142">
        <f t="shared" si="0"/>
        <v>1485</v>
      </c>
      <c r="L81" s="26">
        <f t="shared" si="1"/>
        <v>1485</v>
      </c>
    </row>
    <row r="82" spans="1:12" ht="12.75">
      <c r="A82" s="26">
        <v>42634571</v>
      </c>
      <c r="B82" s="122" t="s">
        <v>167</v>
      </c>
      <c r="C82" s="30"/>
      <c r="D82" s="30"/>
      <c r="E82" s="26"/>
      <c r="F82" s="26"/>
      <c r="G82" s="91">
        <v>2050</v>
      </c>
      <c r="H82" s="26"/>
      <c r="I82" s="26"/>
      <c r="J82" s="26"/>
      <c r="K82" s="142">
        <f t="shared" si="0"/>
        <v>2050</v>
      </c>
      <c r="L82" s="26">
        <f t="shared" si="1"/>
        <v>2050</v>
      </c>
    </row>
    <row r="83" spans="1:12" ht="12.75">
      <c r="A83" s="26">
        <v>373958</v>
      </c>
      <c r="B83" s="122" t="s">
        <v>234</v>
      </c>
      <c r="C83" s="30"/>
      <c r="D83" s="30"/>
      <c r="E83" s="26"/>
      <c r="F83" s="26"/>
      <c r="G83" s="91">
        <v>1365</v>
      </c>
      <c r="H83" s="26"/>
      <c r="I83" s="26"/>
      <c r="J83" s="26"/>
      <c r="K83" s="142">
        <f t="shared" si="0"/>
        <v>1365</v>
      </c>
      <c r="L83" s="26">
        <f t="shared" si="1"/>
        <v>1365</v>
      </c>
    </row>
    <row r="84" spans="1:12" ht="12.75">
      <c r="A84" s="26">
        <v>286834</v>
      </c>
      <c r="B84" s="122" t="s">
        <v>235</v>
      </c>
      <c r="C84" s="30"/>
      <c r="D84" s="30"/>
      <c r="E84" s="26">
        <v>224</v>
      </c>
      <c r="F84" s="26">
        <v>200</v>
      </c>
      <c r="G84" s="91">
        <v>3765</v>
      </c>
      <c r="H84" s="26"/>
      <c r="I84" s="26"/>
      <c r="J84" s="26"/>
      <c r="K84" s="142">
        <f t="shared" si="0"/>
        <v>3965</v>
      </c>
      <c r="L84" s="26">
        <f t="shared" si="1"/>
        <v>3965</v>
      </c>
    </row>
    <row r="85" spans="1:12" ht="12.75">
      <c r="A85" s="26">
        <v>268461</v>
      </c>
      <c r="B85" s="122" t="s">
        <v>194</v>
      </c>
      <c r="C85" s="30"/>
      <c r="D85" s="30"/>
      <c r="E85" s="26"/>
      <c r="F85" s="26"/>
      <c r="G85" s="91">
        <v>1370</v>
      </c>
      <c r="H85" s="26"/>
      <c r="I85" s="26"/>
      <c r="J85" s="26"/>
      <c r="K85" s="142">
        <f t="shared" si="0"/>
        <v>1370</v>
      </c>
      <c r="L85" s="26">
        <f t="shared" si="1"/>
        <v>1370</v>
      </c>
    </row>
    <row r="86" spans="1:12" ht="12.75">
      <c r="A86" s="26">
        <v>543772</v>
      </c>
      <c r="B86" s="122" t="s">
        <v>236</v>
      </c>
      <c r="C86" s="30"/>
      <c r="D86" s="30"/>
      <c r="E86" s="26"/>
      <c r="F86" s="26"/>
      <c r="G86" s="91">
        <v>685</v>
      </c>
      <c r="H86" s="26"/>
      <c r="I86" s="26"/>
      <c r="J86" s="26"/>
      <c r="K86" s="142">
        <f t="shared" si="0"/>
        <v>685</v>
      </c>
      <c r="L86" s="26">
        <f t="shared" si="1"/>
        <v>685</v>
      </c>
    </row>
    <row r="87" spans="1:12" ht="12.75">
      <c r="A87" s="26">
        <v>42634687</v>
      </c>
      <c r="B87" s="122" t="s">
        <v>168</v>
      </c>
      <c r="C87" s="30"/>
      <c r="D87" s="30"/>
      <c r="E87" s="26">
        <v>7</v>
      </c>
      <c r="F87" s="26">
        <v>0</v>
      </c>
      <c r="G87" s="91">
        <v>340</v>
      </c>
      <c r="H87" s="26"/>
      <c r="I87" s="26"/>
      <c r="J87" s="26"/>
      <c r="K87" s="142">
        <f t="shared" si="0"/>
        <v>340</v>
      </c>
      <c r="L87" s="26">
        <f t="shared" si="1"/>
        <v>340</v>
      </c>
    </row>
    <row r="88" spans="1:12" ht="12.75">
      <c r="A88" s="26">
        <v>373991</v>
      </c>
      <c r="B88" s="122" t="s">
        <v>237</v>
      </c>
      <c r="C88" s="30"/>
      <c r="D88" s="30"/>
      <c r="E88" s="26"/>
      <c r="F88" s="26"/>
      <c r="G88" s="91">
        <v>1025</v>
      </c>
      <c r="H88" s="26"/>
      <c r="I88" s="26"/>
      <c r="J88" s="26"/>
      <c r="K88" s="142">
        <f>SUM(C88:J88)-E88</f>
        <v>1025</v>
      </c>
      <c r="L88" s="26">
        <f>K88-C88</f>
        <v>1025</v>
      </c>
    </row>
    <row r="89" spans="1:12" ht="13.5" thickBot="1">
      <c r="A89" s="28">
        <v>286974</v>
      </c>
      <c r="B89" s="122" t="s">
        <v>147</v>
      </c>
      <c r="C89" s="30"/>
      <c r="D89" s="30"/>
      <c r="E89" s="26">
        <v>550</v>
      </c>
      <c r="F89" s="26">
        <v>600</v>
      </c>
      <c r="G89" s="91">
        <v>3755</v>
      </c>
      <c r="H89" s="26"/>
      <c r="I89" s="26">
        <v>13000</v>
      </c>
      <c r="J89" s="26">
        <v>10000</v>
      </c>
      <c r="K89" s="142">
        <f>SUM(C89:J89)-E89</f>
        <v>27355</v>
      </c>
      <c r="L89" s="42">
        <f>K89-C89</f>
        <v>27355</v>
      </c>
    </row>
    <row r="90" spans="2:12" ht="13.5" thickBot="1">
      <c r="B90" s="16" t="s">
        <v>25</v>
      </c>
      <c r="C90" s="32">
        <v>0</v>
      </c>
      <c r="D90" s="32">
        <v>0</v>
      </c>
      <c r="E90" s="16">
        <f aca="true" t="shared" si="2" ref="E90:J90">SUM(E23:E89)</f>
        <v>75656</v>
      </c>
      <c r="F90" s="16">
        <f t="shared" si="2"/>
        <v>75300</v>
      </c>
      <c r="G90" s="16">
        <f t="shared" si="2"/>
        <v>125695</v>
      </c>
      <c r="H90" s="16">
        <f t="shared" si="2"/>
        <v>21550</v>
      </c>
      <c r="I90" s="16">
        <f t="shared" si="2"/>
        <v>344000</v>
      </c>
      <c r="J90" s="16">
        <f t="shared" si="2"/>
        <v>62625</v>
      </c>
      <c r="K90" s="144">
        <f>SUM(C90:J90)-E90</f>
        <v>629170</v>
      </c>
      <c r="L90" s="16">
        <f>K90-C90</f>
        <v>629170</v>
      </c>
    </row>
    <row r="92" ht="12.75">
      <c r="B92" t="s">
        <v>89</v>
      </c>
    </row>
    <row r="94" spans="2:8" ht="12.75">
      <c r="B94" s="31"/>
      <c r="C94" s="102" t="s">
        <v>442</v>
      </c>
      <c r="D94" s="98"/>
      <c r="E94" s="98"/>
      <c r="F94" s="98"/>
      <c r="H94" s="52"/>
    </row>
    <row r="97" ht="12.75">
      <c r="F97" s="45"/>
    </row>
  </sheetData>
  <mergeCells count="18">
    <mergeCell ref="C3:D3"/>
    <mergeCell ref="E3:E4"/>
    <mergeCell ref="C20:C22"/>
    <mergeCell ref="D20:D22"/>
    <mergeCell ref="F3:F4"/>
    <mergeCell ref="G3:G4"/>
    <mergeCell ref="F19:F22"/>
    <mergeCell ref="G19:G22"/>
    <mergeCell ref="A19:A22"/>
    <mergeCell ref="B19:B22"/>
    <mergeCell ref="C19:D19"/>
    <mergeCell ref="E19:E22"/>
    <mergeCell ref="L19:L22"/>
    <mergeCell ref="G9:G10"/>
    <mergeCell ref="H19:H22"/>
    <mergeCell ref="I19:I22"/>
    <mergeCell ref="J19:J22"/>
    <mergeCell ref="K19:K22"/>
  </mergeCells>
  <printOptions/>
  <pageMargins left="0.75" right="0.4" top="1" bottom="0.51" header="0.4921259845" footer="0.4921259845"/>
  <pageSetup horizontalDpi="600" verticalDpi="600" orientation="portrait" paperSize="9" scale="60" r:id="rId1"/>
  <headerFooter alignWithMargins="0">
    <oddHeader>&amp;LVyúčtování JSDH  2008 Jihlava
Stránka&amp;PListů&amp;N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B44" sqref="B44"/>
    </sheetView>
  </sheetViews>
  <sheetFormatPr defaultColWidth="9.00390625" defaultRowHeight="12.75"/>
  <cols>
    <col min="1" max="1" width="8.75390625" style="129" customWidth="1"/>
    <col min="2" max="2" width="26.25390625" style="0" customWidth="1"/>
    <col min="3" max="12" width="10.75390625" style="0" customWidth="1"/>
    <col min="13" max="13" width="3.375" style="0" customWidth="1"/>
  </cols>
  <sheetData>
    <row r="1" ht="12.75">
      <c r="A1" s="1" t="s">
        <v>220</v>
      </c>
    </row>
    <row r="2" ht="13.5" thickBot="1">
      <c r="A2" s="1"/>
    </row>
    <row r="3" spans="2:8" ht="13.5" thickBot="1">
      <c r="B3" s="3"/>
      <c r="C3" s="176" t="s">
        <v>8</v>
      </c>
      <c r="D3" s="177"/>
      <c r="E3" s="170" t="s">
        <v>11</v>
      </c>
      <c r="F3" s="168" t="s">
        <v>10</v>
      </c>
      <c r="G3" s="170" t="s">
        <v>9</v>
      </c>
      <c r="H3" s="46"/>
    </row>
    <row r="4" spans="2:8" ht="26.25" thickBot="1">
      <c r="B4" s="4"/>
      <c r="C4" s="104" t="s">
        <v>7</v>
      </c>
      <c r="D4" s="103" t="s">
        <v>91</v>
      </c>
      <c r="E4" s="171"/>
      <c r="F4" s="169"/>
      <c r="G4" s="171"/>
      <c r="H4" s="46"/>
    </row>
    <row r="5" spans="2:8" ht="13.5" thickBot="1">
      <c r="B5" s="4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8" t="s">
        <v>6</v>
      </c>
      <c r="H5" s="48"/>
    </row>
    <row r="6" spans="2:8" ht="13.5" thickBot="1">
      <c r="B6" s="5" t="s">
        <v>15</v>
      </c>
      <c r="C6" s="2">
        <v>150000</v>
      </c>
      <c r="D6" s="6"/>
      <c r="E6" s="6"/>
      <c r="F6" s="2">
        <v>154775</v>
      </c>
      <c r="G6" s="6">
        <f>SUM(C6:F6)</f>
        <v>304775</v>
      </c>
      <c r="H6" s="49"/>
    </row>
    <row r="8" ht="13.5" thickBot="1"/>
    <row r="9" spans="2:7" ht="12.75">
      <c r="B9" s="1" t="s">
        <v>222</v>
      </c>
      <c r="C9" s="1"/>
      <c r="D9" s="1"/>
      <c r="E9" s="1"/>
      <c r="F9" s="1"/>
      <c r="G9" s="153" t="s">
        <v>218</v>
      </c>
    </row>
    <row r="10" spans="2:8" ht="13.5" thickBot="1">
      <c r="B10" s="1"/>
      <c r="C10" s="1"/>
      <c r="D10" s="1"/>
      <c r="E10" s="1"/>
      <c r="F10" s="1"/>
      <c r="G10" s="154"/>
      <c r="H10" s="50"/>
    </row>
    <row r="11" spans="2:8" ht="13.5" thickBot="1">
      <c r="B11" s="16" t="s">
        <v>12</v>
      </c>
      <c r="C11" s="32">
        <v>150000</v>
      </c>
      <c r="D11" s="32"/>
      <c r="E11" s="16"/>
      <c r="F11" s="16"/>
      <c r="G11" s="38">
        <f>+C11/+C6*100</f>
        <v>100</v>
      </c>
      <c r="H11" s="51"/>
    </row>
    <row r="12" spans="2:8" ht="13.5" thickBot="1">
      <c r="B12" s="16" t="s">
        <v>18</v>
      </c>
      <c r="C12" s="53"/>
      <c r="D12" s="53"/>
      <c r="E12" s="16"/>
      <c r="F12" s="16">
        <v>110340</v>
      </c>
      <c r="G12" s="38">
        <f>+F12/F6*100</f>
        <v>71.29058310450654</v>
      </c>
      <c r="H12" s="51"/>
    </row>
    <row r="13" spans="2:8" ht="13.5" thickBot="1">
      <c r="B13" s="16" t="s">
        <v>13</v>
      </c>
      <c r="C13" s="53"/>
      <c r="D13" s="53"/>
      <c r="E13" s="16">
        <v>61100</v>
      </c>
      <c r="F13" s="16"/>
      <c r="G13" s="38"/>
      <c r="H13" s="51"/>
    </row>
    <row r="14" spans="2:8" ht="13.5" thickBot="1">
      <c r="B14" s="16" t="s">
        <v>121</v>
      </c>
      <c r="C14" s="53"/>
      <c r="D14" s="53"/>
      <c r="E14" s="16"/>
      <c r="F14" s="16">
        <v>1370</v>
      </c>
      <c r="G14" s="38"/>
      <c r="H14" s="51"/>
    </row>
    <row r="15" spans="2:8" ht="13.5" thickBot="1">
      <c r="B15" s="16" t="s">
        <v>441</v>
      </c>
      <c r="C15" s="53"/>
      <c r="D15" s="53"/>
      <c r="E15" s="16">
        <v>402000</v>
      </c>
      <c r="F15" s="16"/>
      <c r="G15" s="38"/>
      <c r="H15" s="51"/>
    </row>
    <row r="16" spans="2:8" ht="13.5" thickBot="1">
      <c r="B16" s="16" t="s">
        <v>139</v>
      </c>
      <c r="C16" s="53"/>
      <c r="D16" s="53"/>
      <c r="E16" s="16">
        <v>72500</v>
      </c>
      <c r="F16" s="16"/>
      <c r="G16" s="38"/>
      <c r="H16" s="51"/>
    </row>
    <row r="17" spans="2:8" ht="13.5" thickBot="1">
      <c r="B17" s="16" t="s">
        <v>25</v>
      </c>
      <c r="C17" s="53">
        <f>SUM(C11:C16)</f>
        <v>150000</v>
      </c>
      <c r="D17" s="53">
        <f>SUM(D11:D16)</f>
        <v>0</v>
      </c>
      <c r="E17" s="53">
        <f>SUM(E11:E16)</f>
        <v>535600</v>
      </c>
      <c r="F17" s="53">
        <f>SUM(F11:F16)</f>
        <v>111710</v>
      </c>
      <c r="G17" s="38">
        <f>SUM(C17:F17)</f>
        <v>797310</v>
      </c>
      <c r="H17" s="51"/>
    </row>
    <row r="18" ht="13.5" thickBot="1"/>
    <row r="19" spans="1:12" ht="12.75">
      <c r="A19" s="153" t="s">
        <v>435</v>
      </c>
      <c r="B19" s="151" t="s">
        <v>19</v>
      </c>
      <c r="C19" s="157" t="s">
        <v>8</v>
      </c>
      <c r="D19" s="158"/>
      <c r="E19" s="159" t="s">
        <v>11</v>
      </c>
      <c r="F19" s="153" t="s">
        <v>90</v>
      </c>
      <c r="G19" s="153" t="s">
        <v>144</v>
      </c>
      <c r="H19" s="162" t="s">
        <v>121</v>
      </c>
      <c r="I19" s="162" t="s">
        <v>437</v>
      </c>
      <c r="J19" s="165" t="s">
        <v>438</v>
      </c>
      <c r="K19" s="153" t="s">
        <v>25</v>
      </c>
      <c r="L19" s="153" t="s">
        <v>444</v>
      </c>
    </row>
    <row r="20" spans="1:12" ht="12.75" customHeight="1">
      <c r="A20" s="154"/>
      <c r="B20" s="152"/>
      <c r="C20" s="172" t="s">
        <v>439</v>
      </c>
      <c r="D20" s="174" t="s">
        <v>91</v>
      </c>
      <c r="E20" s="160"/>
      <c r="F20" s="154"/>
      <c r="G20" s="154"/>
      <c r="H20" s="163"/>
      <c r="I20" s="163"/>
      <c r="J20" s="166"/>
      <c r="K20" s="154"/>
      <c r="L20" s="154"/>
    </row>
    <row r="21" spans="1:12" ht="12.75" customHeight="1">
      <c r="A21" s="154"/>
      <c r="B21" s="152"/>
      <c r="C21" s="172"/>
      <c r="D21" s="174"/>
      <c r="E21" s="160"/>
      <c r="F21" s="154"/>
      <c r="G21" s="154"/>
      <c r="H21" s="163"/>
      <c r="I21" s="163"/>
      <c r="J21" s="166"/>
      <c r="K21" s="154"/>
      <c r="L21" s="154"/>
    </row>
    <row r="22" spans="1:12" ht="13.5" thickBot="1">
      <c r="A22" s="155"/>
      <c r="B22" s="156"/>
      <c r="C22" s="173"/>
      <c r="D22" s="175"/>
      <c r="E22" s="161"/>
      <c r="F22" s="155"/>
      <c r="G22" s="155"/>
      <c r="H22" s="164"/>
      <c r="I22" s="164"/>
      <c r="J22" s="167"/>
      <c r="K22" s="155"/>
      <c r="L22" s="155"/>
    </row>
    <row r="23" spans="1:12" ht="12.75">
      <c r="A23" s="118">
        <v>512231</v>
      </c>
      <c r="B23" s="120" t="s">
        <v>423</v>
      </c>
      <c r="C23" s="112"/>
      <c r="D23" s="113"/>
      <c r="E23" s="114"/>
      <c r="F23" s="115"/>
      <c r="G23" s="114">
        <v>1365</v>
      </c>
      <c r="H23" s="116"/>
      <c r="I23" s="119"/>
      <c r="J23" s="136"/>
      <c r="K23" s="147">
        <f>SUM(C23:J23)-E23</f>
        <v>1365</v>
      </c>
      <c r="L23" s="118">
        <f>K23-C23</f>
        <v>1365</v>
      </c>
    </row>
    <row r="24" spans="1:12" ht="12.75">
      <c r="A24" s="26">
        <v>515981</v>
      </c>
      <c r="B24" s="123" t="s">
        <v>170</v>
      </c>
      <c r="C24" s="84"/>
      <c r="D24" s="85"/>
      <c r="E24" s="86"/>
      <c r="F24" s="87"/>
      <c r="G24" s="86">
        <v>1025</v>
      </c>
      <c r="H24" s="88"/>
      <c r="I24" s="89"/>
      <c r="J24" s="89"/>
      <c r="K24" s="147">
        <f aca="true" t="shared" si="0" ref="K24:K67">SUM(C24:J24)-E24</f>
        <v>1025</v>
      </c>
      <c r="L24" s="26">
        <f aca="true" t="shared" si="1" ref="L24:L68">K24-C24</f>
        <v>1025</v>
      </c>
    </row>
    <row r="25" spans="1:12" ht="12.75">
      <c r="A25" s="26">
        <v>476439</v>
      </c>
      <c r="B25" s="124" t="s">
        <v>145</v>
      </c>
      <c r="C25" s="30"/>
      <c r="D25" s="30"/>
      <c r="E25" s="26"/>
      <c r="F25" s="26"/>
      <c r="G25" s="29">
        <v>1025</v>
      </c>
      <c r="H25" s="29"/>
      <c r="I25" s="26"/>
      <c r="J25" s="26"/>
      <c r="K25" s="147">
        <f t="shared" si="0"/>
        <v>1025</v>
      </c>
      <c r="L25" s="26">
        <f t="shared" si="1"/>
        <v>1025</v>
      </c>
    </row>
    <row r="26" spans="1:12" ht="12.75">
      <c r="A26" s="26">
        <v>247855</v>
      </c>
      <c r="B26" s="124" t="s">
        <v>424</v>
      </c>
      <c r="C26" s="30"/>
      <c r="D26" s="30"/>
      <c r="E26" s="26"/>
      <c r="F26" s="26"/>
      <c r="G26" s="29">
        <v>1025</v>
      </c>
      <c r="H26" s="29"/>
      <c r="I26" s="26"/>
      <c r="J26" s="26"/>
      <c r="K26" s="147">
        <f t="shared" si="0"/>
        <v>1025</v>
      </c>
      <c r="L26" s="26">
        <f t="shared" si="1"/>
        <v>1025</v>
      </c>
    </row>
    <row r="27" spans="1:12" ht="12.75">
      <c r="A27" s="26">
        <v>247936</v>
      </c>
      <c r="B27" s="124" t="s">
        <v>425</v>
      </c>
      <c r="C27" s="30"/>
      <c r="D27" s="30"/>
      <c r="E27" s="26"/>
      <c r="F27" s="26"/>
      <c r="G27" s="29">
        <v>1025</v>
      </c>
      <c r="H27" s="29"/>
      <c r="I27" s="26"/>
      <c r="J27" s="26"/>
      <c r="K27" s="147">
        <f t="shared" si="0"/>
        <v>1025</v>
      </c>
      <c r="L27" s="26">
        <f t="shared" si="1"/>
        <v>1025</v>
      </c>
    </row>
    <row r="28" spans="1:12" ht="12.75">
      <c r="A28" s="26">
        <v>248002</v>
      </c>
      <c r="B28" s="124" t="s">
        <v>426</v>
      </c>
      <c r="C28" s="30"/>
      <c r="D28" s="30"/>
      <c r="E28" s="26"/>
      <c r="F28" s="26"/>
      <c r="G28" s="29">
        <v>340</v>
      </c>
      <c r="H28" s="29"/>
      <c r="I28" s="26"/>
      <c r="J28" s="26"/>
      <c r="K28" s="147">
        <f t="shared" si="0"/>
        <v>340</v>
      </c>
      <c r="L28" s="26">
        <f t="shared" si="1"/>
        <v>340</v>
      </c>
    </row>
    <row r="29" spans="1:12" ht="12.75">
      <c r="A29" s="26">
        <v>248037</v>
      </c>
      <c r="B29" s="122" t="s">
        <v>76</v>
      </c>
      <c r="C29" s="30"/>
      <c r="D29" s="30"/>
      <c r="E29" s="26">
        <v>7100</v>
      </c>
      <c r="F29" s="26">
        <v>7100</v>
      </c>
      <c r="G29" s="29">
        <v>3750</v>
      </c>
      <c r="H29" s="29"/>
      <c r="I29" s="26">
        <v>23000</v>
      </c>
      <c r="J29" s="26">
        <v>3000</v>
      </c>
      <c r="K29" s="147">
        <f t="shared" si="0"/>
        <v>36850</v>
      </c>
      <c r="L29" s="26">
        <f t="shared" si="1"/>
        <v>36850</v>
      </c>
    </row>
    <row r="30" spans="1:12" ht="12.75">
      <c r="A30" s="26">
        <v>248045</v>
      </c>
      <c r="B30" s="122" t="s">
        <v>129</v>
      </c>
      <c r="C30" s="30"/>
      <c r="D30" s="30"/>
      <c r="E30" s="26">
        <v>400</v>
      </c>
      <c r="F30" s="26">
        <v>400</v>
      </c>
      <c r="G30" s="29">
        <v>1710</v>
      </c>
      <c r="H30" s="29"/>
      <c r="I30" s="26">
        <v>27000</v>
      </c>
      <c r="J30" s="26">
        <v>3000</v>
      </c>
      <c r="K30" s="147">
        <f t="shared" si="0"/>
        <v>32110</v>
      </c>
      <c r="L30" s="26">
        <f t="shared" si="1"/>
        <v>32110</v>
      </c>
    </row>
    <row r="31" spans="1:12" ht="12.75">
      <c r="A31" s="26">
        <v>515949</v>
      </c>
      <c r="B31" s="122" t="s">
        <v>211</v>
      </c>
      <c r="C31" s="30"/>
      <c r="D31" s="30"/>
      <c r="E31" s="26"/>
      <c r="F31" s="26"/>
      <c r="G31" s="29">
        <v>340</v>
      </c>
      <c r="H31" s="29"/>
      <c r="I31" s="26"/>
      <c r="J31" s="26"/>
      <c r="K31" s="147">
        <f t="shared" si="0"/>
        <v>340</v>
      </c>
      <c r="L31" s="26">
        <f t="shared" si="1"/>
        <v>340</v>
      </c>
    </row>
    <row r="32" spans="1:12" ht="12.75">
      <c r="A32" s="26">
        <v>583430</v>
      </c>
      <c r="B32" s="122" t="s">
        <v>212</v>
      </c>
      <c r="C32" s="30"/>
      <c r="D32" s="30"/>
      <c r="E32" s="26"/>
      <c r="F32" s="26"/>
      <c r="G32" s="29">
        <v>1025</v>
      </c>
      <c r="H32" s="29"/>
      <c r="I32" s="26"/>
      <c r="J32" s="26"/>
      <c r="K32" s="147">
        <f t="shared" si="0"/>
        <v>1025</v>
      </c>
      <c r="L32" s="26">
        <f t="shared" si="1"/>
        <v>1025</v>
      </c>
    </row>
    <row r="33" spans="1:12" ht="12.75">
      <c r="A33" s="26">
        <v>248185</v>
      </c>
      <c r="B33" s="122" t="s">
        <v>77</v>
      </c>
      <c r="C33" s="30"/>
      <c r="D33" s="30"/>
      <c r="E33" s="26">
        <v>400</v>
      </c>
      <c r="F33" s="26">
        <v>400</v>
      </c>
      <c r="G33" s="29">
        <v>6835</v>
      </c>
      <c r="H33" s="29"/>
      <c r="I33" s="26">
        <v>27000</v>
      </c>
      <c r="J33" s="26">
        <v>5000</v>
      </c>
      <c r="K33" s="147">
        <f t="shared" si="0"/>
        <v>39235</v>
      </c>
      <c r="L33" s="26">
        <f t="shared" si="1"/>
        <v>39235</v>
      </c>
    </row>
    <row r="34" spans="1:12" ht="12.75">
      <c r="A34" s="26">
        <v>248215</v>
      </c>
      <c r="B34" s="122" t="s">
        <v>130</v>
      </c>
      <c r="C34" s="30"/>
      <c r="D34" s="30"/>
      <c r="E34" s="26"/>
      <c r="F34" s="26"/>
      <c r="G34" s="29"/>
      <c r="H34" s="29"/>
      <c r="I34" s="26"/>
      <c r="J34" s="26">
        <v>2000</v>
      </c>
      <c r="K34" s="147">
        <f t="shared" si="0"/>
        <v>2000</v>
      </c>
      <c r="L34" s="26">
        <f t="shared" si="1"/>
        <v>2000</v>
      </c>
    </row>
    <row r="35" spans="1:12" ht="12.75">
      <c r="A35" s="26">
        <v>248223</v>
      </c>
      <c r="B35" s="122" t="s">
        <v>86</v>
      </c>
      <c r="C35" s="30"/>
      <c r="D35" s="30"/>
      <c r="E35" s="26">
        <v>1700</v>
      </c>
      <c r="F35" s="26">
        <v>1700</v>
      </c>
      <c r="G35" s="29">
        <v>2390</v>
      </c>
      <c r="H35" s="29">
        <v>685</v>
      </c>
      <c r="I35" s="26"/>
      <c r="J35" s="26">
        <v>3000</v>
      </c>
      <c r="K35" s="147">
        <f t="shared" si="0"/>
        <v>7775</v>
      </c>
      <c r="L35" s="26">
        <f t="shared" si="1"/>
        <v>7775</v>
      </c>
    </row>
    <row r="36" spans="1:12" ht="12.75">
      <c r="A36" s="26">
        <v>248266</v>
      </c>
      <c r="B36" s="122" t="s">
        <v>131</v>
      </c>
      <c r="C36" s="30"/>
      <c r="D36" s="30"/>
      <c r="E36" s="26">
        <v>5900</v>
      </c>
      <c r="F36" s="26">
        <v>5900</v>
      </c>
      <c r="G36" s="29">
        <v>1705</v>
      </c>
      <c r="H36" s="29">
        <v>685</v>
      </c>
      <c r="I36" s="26">
        <v>27000</v>
      </c>
      <c r="J36" s="26">
        <v>2000</v>
      </c>
      <c r="K36" s="147">
        <f t="shared" si="0"/>
        <v>37290</v>
      </c>
      <c r="L36" s="26">
        <f t="shared" si="1"/>
        <v>37290</v>
      </c>
    </row>
    <row r="37" spans="1:12" ht="12.75">
      <c r="A37" s="26">
        <v>248355</v>
      </c>
      <c r="B37" s="122" t="s">
        <v>427</v>
      </c>
      <c r="C37" s="30"/>
      <c r="D37" s="30"/>
      <c r="E37" s="26"/>
      <c r="F37" s="26"/>
      <c r="G37" s="29">
        <v>680</v>
      </c>
      <c r="H37" s="29"/>
      <c r="I37" s="26"/>
      <c r="J37" s="26"/>
      <c r="K37" s="147">
        <f t="shared" si="0"/>
        <v>680</v>
      </c>
      <c r="L37" s="26">
        <f t="shared" si="1"/>
        <v>680</v>
      </c>
    </row>
    <row r="38" spans="1:12" ht="12.75">
      <c r="A38" s="26">
        <v>248371</v>
      </c>
      <c r="B38" s="122" t="s">
        <v>198</v>
      </c>
      <c r="C38" s="30"/>
      <c r="D38" s="30"/>
      <c r="E38" s="26"/>
      <c r="F38" s="26"/>
      <c r="G38" s="29">
        <v>1025</v>
      </c>
      <c r="H38" s="29"/>
      <c r="I38" s="26"/>
      <c r="J38" s="26"/>
      <c r="K38" s="147">
        <f t="shared" si="0"/>
        <v>1025</v>
      </c>
      <c r="L38" s="26">
        <f t="shared" si="1"/>
        <v>1025</v>
      </c>
    </row>
    <row r="39" spans="1:12" ht="12.75">
      <c r="A39" s="26">
        <v>248380</v>
      </c>
      <c r="B39" s="122" t="s">
        <v>240</v>
      </c>
      <c r="C39" s="30"/>
      <c r="D39" s="30"/>
      <c r="E39" s="26">
        <v>1500</v>
      </c>
      <c r="F39" s="26">
        <v>1500</v>
      </c>
      <c r="G39" s="26">
        <v>3415</v>
      </c>
      <c r="H39" s="26"/>
      <c r="I39" s="26">
        <v>28000</v>
      </c>
      <c r="J39" s="26">
        <v>3000</v>
      </c>
      <c r="K39" s="147">
        <f t="shared" si="0"/>
        <v>35915</v>
      </c>
      <c r="L39" s="26">
        <f t="shared" si="1"/>
        <v>35915</v>
      </c>
    </row>
    <row r="40" spans="1:12" ht="12.75">
      <c r="A40" s="26">
        <v>248398</v>
      </c>
      <c r="B40" s="122" t="s">
        <v>87</v>
      </c>
      <c r="C40" s="30"/>
      <c r="D40" s="30"/>
      <c r="E40" s="26">
        <v>1700</v>
      </c>
      <c r="F40" s="26">
        <v>1700</v>
      </c>
      <c r="G40" s="26">
        <v>5815</v>
      </c>
      <c r="H40" s="26"/>
      <c r="I40" s="26">
        <v>27000</v>
      </c>
      <c r="J40" s="26">
        <v>3000</v>
      </c>
      <c r="K40" s="147">
        <f t="shared" si="0"/>
        <v>37515</v>
      </c>
      <c r="L40" s="26">
        <f t="shared" si="1"/>
        <v>37515</v>
      </c>
    </row>
    <row r="41" spans="1:12" ht="12.75">
      <c r="A41" s="26">
        <v>248410</v>
      </c>
      <c r="B41" s="122" t="s">
        <v>213</v>
      </c>
      <c r="C41" s="30"/>
      <c r="D41" s="30"/>
      <c r="E41" s="26"/>
      <c r="F41" s="26"/>
      <c r="G41" s="26">
        <v>2050</v>
      </c>
      <c r="H41" s="26"/>
      <c r="I41" s="26"/>
      <c r="J41" s="26"/>
      <c r="K41" s="147">
        <f t="shared" si="0"/>
        <v>2050</v>
      </c>
      <c r="L41" s="26">
        <f t="shared" si="1"/>
        <v>2050</v>
      </c>
    </row>
    <row r="42" spans="1:12" ht="12.75">
      <c r="A42" s="26">
        <v>248444</v>
      </c>
      <c r="B42" s="122" t="s">
        <v>78</v>
      </c>
      <c r="C42" s="30"/>
      <c r="D42" s="30"/>
      <c r="E42" s="26">
        <v>2900</v>
      </c>
      <c r="F42" s="26">
        <v>2900</v>
      </c>
      <c r="G42" s="26">
        <v>10260</v>
      </c>
      <c r="H42" s="26"/>
      <c r="I42" s="26">
        <v>23000</v>
      </c>
      <c r="J42" s="26">
        <v>3000</v>
      </c>
      <c r="K42" s="147">
        <f t="shared" si="0"/>
        <v>39160</v>
      </c>
      <c r="L42" s="26">
        <f t="shared" si="1"/>
        <v>39160</v>
      </c>
    </row>
    <row r="43" spans="1:12" ht="12.75">
      <c r="A43" s="26">
        <v>248479</v>
      </c>
      <c r="B43" s="122" t="s">
        <v>146</v>
      </c>
      <c r="C43" s="30"/>
      <c r="D43" s="30"/>
      <c r="E43" s="26"/>
      <c r="F43" s="26"/>
      <c r="G43" s="26">
        <v>3755</v>
      </c>
      <c r="H43" s="26"/>
      <c r="I43" s="26"/>
      <c r="J43" s="26"/>
      <c r="K43" s="147">
        <f t="shared" si="0"/>
        <v>3755</v>
      </c>
      <c r="L43" s="26">
        <f t="shared" si="1"/>
        <v>3755</v>
      </c>
    </row>
    <row r="44" spans="1:12" ht="12.75">
      <c r="A44" s="26">
        <v>248606</v>
      </c>
      <c r="B44" s="122" t="s">
        <v>137</v>
      </c>
      <c r="C44" s="30"/>
      <c r="D44" s="30"/>
      <c r="E44" s="26">
        <v>400</v>
      </c>
      <c r="F44" s="26">
        <v>400</v>
      </c>
      <c r="G44" s="26">
        <v>1370</v>
      </c>
      <c r="H44" s="26"/>
      <c r="I44" s="26"/>
      <c r="J44" s="26">
        <v>3000</v>
      </c>
      <c r="K44" s="147">
        <f t="shared" si="0"/>
        <v>4770</v>
      </c>
      <c r="L44" s="26">
        <f t="shared" si="1"/>
        <v>4770</v>
      </c>
    </row>
    <row r="45" spans="1:12" ht="12.75">
      <c r="A45" s="26">
        <v>248665</v>
      </c>
      <c r="B45" s="122" t="s">
        <v>214</v>
      </c>
      <c r="C45" s="30"/>
      <c r="D45" s="30"/>
      <c r="E45" s="26"/>
      <c r="F45" s="26"/>
      <c r="G45" s="26">
        <v>2055</v>
      </c>
      <c r="H45" s="26"/>
      <c r="I45" s="26"/>
      <c r="J45" s="26"/>
      <c r="K45" s="147">
        <f t="shared" si="0"/>
        <v>2055</v>
      </c>
      <c r="L45" s="26">
        <f t="shared" si="1"/>
        <v>2055</v>
      </c>
    </row>
    <row r="46" spans="1:12" ht="12.75">
      <c r="A46" s="26">
        <v>248720</v>
      </c>
      <c r="B46" s="122" t="s">
        <v>132</v>
      </c>
      <c r="C46" s="30"/>
      <c r="D46" s="30"/>
      <c r="E46" s="26">
        <v>2800</v>
      </c>
      <c r="F46" s="26">
        <v>2800</v>
      </c>
      <c r="G46" s="26">
        <v>4100</v>
      </c>
      <c r="H46" s="26"/>
      <c r="I46" s="26">
        <v>27000</v>
      </c>
      <c r="J46" s="26">
        <v>3000</v>
      </c>
      <c r="K46" s="147">
        <f t="shared" si="0"/>
        <v>36900</v>
      </c>
      <c r="L46" s="26">
        <f t="shared" si="1"/>
        <v>36900</v>
      </c>
    </row>
    <row r="47" spans="1:12" ht="12.75">
      <c r="A47" s="26">
        <v>248738</v>
      </c>
      <c r="B47" s="122" t="s">
        <v>80</v>
      </c>
      <c r="C47" s="30"/>
      <c r="D47" s="30"/>
      <c r="E47" s="26">
        <v>400</v>
      </c>
      <c r="F47" s="26">
        <v>400</v>
      </c>
      <c r="G47" s="26">
        <v>3755</v>
      </c>
      <c r="H47" s="26"/>
      <c r="I47" s="26">
        <v>28000</v>
      </c>
      <c r="J47" s="26">
        <v>3000</v>
      </c>
      <c r="K47" s="147">
        <f t="shared" si="0"/>
        <v>35155</v>
      </c>
      <c r="L47" s="26">
        <f t="shared" si="1"/>
        <v>35155</v>
      </c>
    </row>
    <row r="48" spans="1:12" ht="12.75">
      <c r="A48" s="26">
        <v>248746</v>
      </c>
      <c r="B48" s="122" t="s">
        <v>79</v>
      </c>
      <c r="C48" s="30"/>
      <c r="D48" s="30"/>
      <c r="E48" s="26">
        <v>500</v>
      </c>
      <c r="F48" s="26">
        <v>500</v>
      </c>
      <c r="G48" s="26">
        <v>2045</v>
      </c>
      <c r="H48" s="26"/>
      <c r="I48" s="26">
        <v>27000</v>
      </c>
      <c r="J48" s="26">
        <v>3000</v>
      </c>
      <c r="K48" s="147">
        <f t="shared" si="0"/>
        <v>32545</v>
      </c>
      <c r="L48" s="26">
        <f t="shared" si="1"/>
        <v>32545</v>
      </c>
    </row>
    <row r="49" spans="1:12" ht="12.75">
      <c r="A49" s="26">
        <v>515761</v>
      </c>
      <c r="B49" s="122" t="s">
        <v>428</v>
      </c>
      <c r="C49" s="30"/>
      <c r="D49" s="30"/>
      <c r="E49" s="26"/>
      <c r="F49" s="26"/>
      <c r="G49" s="26">
        <v>2735</v>
      </c>
      <c r="H49" s="26"/>
      <c r="I49" s="26"/>
      <c r="J49" s="26"/>
      <c r="K49" s="147">
        <f t="shared" si="0"/>
        <v>2735</v>
      </c>
      <c r="L49" s="26">
        <f t="shared" si="1"/>
        <v>2735</v>
      </c>
    </row>
    <row r="50" spans="1:12" ht="12.75">
      <c r="A50" s="42">
        <v>511609</v>
      </c>
      <c r="B50" s="122" t="s">
        <v>133</v>
      </c>
      <c r="C50" s="30"/>
      <c r="D50" s="30"/>
      <c r="E50" s="26">
        <v>1700</v>
      </c>
      <c r="F50" s="26">
        <v>1700</v>
      </c>
      <c r="G50" s="26">
        <v>6155</v>
      </c>
      <c r="H50" s="26"/>
      <c r="I50" s="26"/>
      <c r="J50" s="26">
        <v>3000</v>
      </c>
      <c r="K50" s="147">
        <f t="shared" si="0"/>
        <v>10855</v>
      </c>
      <c r="L50" s="26">
        <f t="shared" si="1"/>
        <v>10855</v>
      </c>
    </row>
    <row r="51" spans="1:12" ht="12.75">
      <c r="A51" s="42">
        <v>248789</v>
      </c>
      <c r="B51" s="122" t="s">
        <v>134</v>
      </c>
      <c r="C51" s="30"/>
      <c r="D51" s="30"/>
      <c r="E51" s="26">
        <v>1400</v>
      </c>
      <c r="F51" s="26">
        <v>1400</v>
      </c>
      <c r="G51" s="26">
        <v>1710</v>
      </c>
      <c r="H51" s="26"/>
      <c r="I51" s="26">
        <v>27000</v>
      </c>
      <c r="J51" s="26">
        <v>3000</v>
      </c>
      <c r="K51" s="147">
        <f t="shared" si="0"/>
        <v>33110</v>
      </c>
      <c r="L51" s="26">
        <f t="shared" si="1"/>
        <v>33110</v>
      </c>
    </row>
    <row r="52" spans="1:12" ht="12.75">
      <c r="A52" s="128"/>
      <c r="B52" s="122" t="s">
        <v>241</v>
      </c>
      <c r="C52" s="30"/>
      <c r="D52" s="30"/>
      <c r="E52" s="26">
        <v>200</v>
      </c>
      <c r="F52" s="26">
        <v>200</v>
      </c>
      <c r="G52" s="26">
        <v>2055</v>
      </c>
      <c r="H52" s="26"/>
      <c r="I52" s="26"/>
      <c r="J52" s="26">
        <v>3000</v>
      </c>
      <c r="K52" s="147">
        <f t="shared" si="0"/>
        <v>5255</v>
      </c>
      <c r="L52" s="26">
        <f t="shared" si="1"/>
        <v>5255</v>
      </c>
    </row>
    <row r="53" spans="1:12" ht="12.75">
      <c r="A53" s="40">
        <v>248801</v>
      </c>
      <c r="B53" s="122" t="s">
        <v>15</v>
      </c>
      <c r="C53" s="30"/>
      <c r="D53" s="30"/>
      <c r="E53" s="26"/>
      <c r="F53" s="26"/>
      <c r="G53" s="26">
        <v>2050</v>
      </c>
      <c r="H53" s="26"/>
      <c r="I53" s="26"/>
      <c r="J53" s="26"/>
      <c r="K53" s="147">
        <f t="shared" si="0"/>
        <v>2050</v>
      </c>
      <c r="L53" s="26">
        <f t="shared" si="1"/>
        <v>2050</v>
      </c>
    </row>
    <row r="54" spans="1:13" ht="12.75">
      <c r="A54" s="26">
        <v>248843</v>
      </c>
      <c r="B54" s="122" t="s">
        <v>81</v>
      </c>
      <c r="C54" s="30">
        <v>150000</v>
      </c>
      <c r="D54" s="30"/>
      <c r="E54" s="26">
        <v>19000</v>
      </c>
      <c r="F54" s="26">
        <v>19000</v>
      </c>
      <c r="G54" s="26">
        <v>7160</v>
      </c>
      <c r="H54" s="26"/>
      <c r="I54" s="26">
        <v>23000</v>
      </c>
      <c r="J54" s="26">
        <v>8500</v>
      </c>
      <c r="K54" s="147">
        <f t="shared" si="0"/>
        <v>207660</v>
      </c>
      <c r="L54" s="26">
        <f t="shared" si="1"/>
        <v>57660</v>
      </c>
      <c r="M54" t="s">
        <v>100</v>
      </c>
    </row>
    <row r="55" spans="1:12" ht="12.75">
      <c r="A55" s="26">
        <v>248886</v>
      </c>
      <c r="B55" s="122" t="s">
        <v>171</v>
      </c>
      <c r="C55" s="30"/>
      <c r="D55" s="30"/>
      <c r="E55" s="26"/>
      <c r="F55" s="26"/>
      <c r="G55" s="26">
        <v>2045</v>
      </c>
      <c r="H55" s="26"/>
      <c r="I55" s="26"/>
      <c r="J55" s="26"/>
      <c r="K55" s="147">
        <f t="shared" si="0"/>
        <v>2045</v>
      </c>
      <c r="L55" s="26">
        <f t="shared" si="1"/>
        <v>2045</v>
      </c>
    </row>
    <row r="56" spans="1:12" ht="12.75">
      <c r="A56" s="26">
        <v>511200</v>
      </c>
      <c r="B56" s="122" t="s">
        <v>429</v>
      </c>
      <c r="C56" s="30"/>
      <c r="D56" s="30"/>
      <c r="E56" s="26"/>
      <c r="F56" s="26"/>
      <c r="G56" s="26">
        <v>1025</v>
      </c>
      <c r="H56" s="26"/>
      <c r="I56" s="26"/>
      <c r="J56" s="26"/>
      <c r="K56" s="147">
        <f t="shared" si="0"/>
        <v>1025</v>
      </c>
      <c r="L56" s="26">
        <f t="shared" si="1"/>
        <v>1025</v>
      </c>
    </row>
    <row r="57" spans="1:12" ht="12.75">
      <c r="A57" s="26">
        <v>515817</v>
      </c>
      <c r="B57" s="122" t="s">
        <v>82</v>
      </c>
      <c r="C57" s="30"/>
      <c r="D57" s="30"/>
      <c r="E57" s="26">
        <v>1500</v>
      </c>
      <c r="F57" s="26">
        <v>1500</v>
      </c>
      <c r="G57" s="26">
        <v>4440</v>
      </c>
      <c r="H57" s="26"/>
      <c r="I57" s="26"/>
      <c r="J57" s="26">
        <v>3000</v>
      </c>
      <c r="K57" s="147">
        <f t="shared" si="0"/>
        <v>8940</v>
      </c>
      <c r="L57" s="26">
        <f t="shared" si="1"/>
        <v>8940</v>
      </c>
    </row>
    <row r="58" spans="1:12" ht="12.75">
      <c r="A58" s="26">
        <v>248991</v>
      </c>
      <c r="B58" s="122" t="s">
        <v>205</v>
      </c>
      <c r="C58" s="30"/>
      <c r="D58" s="30"/>
      <c r="E58" s="26"/>
      <c r="F58" s="26"/>
      <c r="G58" s="26">
        <v>1365</v>
      </c>
      <c r="H58" s="26"/>
      <c r="I58" s="26"/>
      <c r="J58" s="26"/>
      <c r="K58" s="147">
        <f t="shared" si="0"/>
        <v>1365</v>
      </c>
      <c r="L58" s="26">
        <f t="shared" si="1"/>
        <v>1365</v>
      </c>
    </row>
    <row r="59" spans="1:12" ht="12.75">
      <c r="A59" s="26">
        <v>249050</v>
      </c>
      <c r="B59" s="122" t="s">
        <v>83</v>
      </c>
      <c r="C59" s="30"/>
      <c r="D59" s="30"/>
      <c r="E59" s="26">
        <v>2900</v>
      </c>
      <c r="F59" s="26">
        <v>2900</v>
      </c>
      <c r="G59" s="26"/>
      <c r="H59" s="26"/>
      <c r="I59" s="26">
        <v>27000</v>
      </c>
      <c r="J59" s="26">
        <v>2000</v>
      </c>
      <c r="K59" s="147">
        <f t="shared" si="0"/>
        <v>31900</v>
      </c>
      <c r="L59" s="26">
        <f t="shared" si="1"/>
        <v>31900</v>
      </c>
    </row>
    <row r="60" spans="1:12" ht="12.75">
      <c r="A60" s="26">
        <v>515825</v>
      </c>
      <c r="B60" s="122" t="s">
        <v>172</v>
      </c>
      <c r="C60" s="30"/>
      <c r="D60" s="30"/>
      <c r="E60" s="26"/>
      <c r="F60" s="26"/>
      <c r="G60" s="26">
        <v>1025</v>
      </c>
      <c r="H60" s="26"/>
      <c r="I60" s="26"/>
      <c r="J60" s="26"/>
      <c r="K60" s="147">
        <f t="shared" si="0"/>
        <v>1025</v>
      </c>
      <c r="L60" s="26">
        <f t="shared" si="1"/>
        <v>1025</v>
      </c>
    </row>
    <row r="61" spans="1:12" ht="12.75">
      <c r="A61" s="26">
        <v>249203</v>
      </c>
      <c r="B61" s="122" t="s">
        <v>88</v>
      </c>
      <c r="C61" s="30"/>
      <c r="D61" s="30"/>
      <c r="E61" s="26">
        <v>2800</v>
      </c>
      <c r="F61" s="26">
        <v>2800</v>
      </c>
      <c r="G61" s="26">
        <v>3070</v>
      </c>
      <c r="H61" s="26"/>
      <c r="I61" s="26">
        <v>27000</v>
      </c>
      <c r="J61" s="26">
        <v>3000</v>
      </c>
      <c r="K61" s="147">
        <f t="shared" si="0"/>
        <v>35870</v>
      </c>
      <c r="L61" s="26">
        <f t="shared" si="1"/>
        <v>35870</v>
      </c>
    </row>
    <row r="62" spans="1:12" ht="12.75">
      <c r="A62" s="26">
        <v>511340</v>
      </c>
      <c r="B62" s="122" t="s">
        <v>430</v>
      </c>
      <c r="C62" s="30"/>
      <c r="D62" s="30"/>
      <c r="E62" s="26"/>
      <c r="F62" s="26"/>
      <c r="G62" s="26">
        <v>685</v>
      </c>
      <c r="H62" s="26"/>
      <c r="I62" s="26"/>
      <c r="J62" s="26"/>
      <c r="K62" s="147">
        <f t="shared" si="0"/>
        <v>685</v>
      </c>
      <c r="L62" s="26">
        <f t="shared" si="1"/>
        <v>685</v>
      </c>
    </row>
    <row r="63" spans="1:12" ht="12.75">
      <c r="A63" s="26">
        <v>511196</v>
      </c>
      <c r="B63" s="122" t="s">
        <v>173</v>
      </c>
      <c r="C63" s="30"/>
      <c r="D63" s="30"/>
      <c r="E63" s="26"/>
      <c r="F63" s="26"/>
      <c r="G63" s="26">
        <v>1025</v>
      </c>
      <c r="H63" s="26"/>
      <c r="I63" s="26"/>
      <c r="J63" s="26"/>
      <c r="K63" s="147">
        <f t="shared" si="0"/>
        <v>1025</v>
      </c>
      <c r="L63" s="26">
        <f t="shared" si="1"/>
        <v>1025</v>
      </c>
    </row>
    <row r="64" spans="1:12" ht="12.75">
      <c r="A64" s="26">
        <v>515931</v>
      </c>
      <c r="B64" s="122" t="s">
        <v>431</v>
      </c>
      <c r="C64" s="30"/>
      <c r="D64" s="30"/>
      <c r="E64" s="26"/>
      <c r="F64" s="26"/>
      <c r="G64" s="26">
        <v>340</v>
      </c>
      <c r="H64" s="26"/>
      <c r="I64" s="26"/>
      <c r="J64" s="26"/>
      <c r="K64" s="147">
        <f t="shared" si="0"/>
        <v>340</v>
      </c>
      <c r="L64" s="26">
        <f t="shared" si="1"/>
        <v>340</v>
      </c>
    </row>
    <row r="65" spans="1:12" ht="12.75">
      <c r="A65" s="26">
        <v>584070</v>
      </c>
      <c r="B65" s="122" t="s">
        <v>432</v>
      </c>
      <c r="C65" s="30"/>
      <c r="D65" s="30"/>
      <c r="E65" s="26"/>
      <c r="F65" s="26"/>
      <c r="G65" s="26">
        <v>340</v>
      </c>
      <c r="H65" s="26"/>
      <c r="I65" s="26"/>
      <c r="J65" s="26"/>
      <c r="K65" s="147">
        <f t="shared" si="0"/>
        <v>340</v>
      </c>
      <c r="L65" s="26">
        <f t="shared" si="1"/>
        <v>340</v>
      </c>
    </row>
    <row r="66" spans="1:12" ht="12.75">
      <c r="A66" s="26">
        <v>249483</v>
      </c>
      <c r="B66" s="122" t="s">
        <v>84</v>
      </c>
      <c r="C66" s="30"/>
      <c r="D66" s="30"/>
      <c r="E66" s="26">
        <v>1000</v>
      </c>
      <c r="F66" s="26">
        <v>1000</v>
      </c>
      <c r="G66" s="26">
        <v>3075</v>
      </c>
      <c r="H66" s="26"/>
      <c r="I66" s="26">
        <v>27000</v>
      </c>
      <c r="J66" s="26">
        <v>3000</v>
      </c>
      <c r="K66" s="147">
        <f t="shared" si="0"/>
        <v>34075</v>
      </c>
      <c r="L66" s="26">
        <f t="shared" si="1"/>
        <v>34075</v>
      </c>
    </row>
    <row r="67" spans="1:12" ht="13.5" thickBot="1">
      <c r="A67" s="28">
        <v>249505</v>
      </c>
      <c r="B67" s="125" t="s">
        <v>85</v>
      </c>
      <c r="C67" s="33"/>
      <c r="D67" s="33"/>
      <c r="E67" s="28">
        <v>4900</v>
      </c>
      <c r="F67" s="28">
        <v>4900</v>
      </c>
      <c r="G67" s="28">
        <v>6155</v>
      </c>
      <c r="H67" s="28"/>
      <c r="I67" s="28">
        <v>7000</v>
      </c>
      <c r="J67" s="42">
        <v>5000</v>
      </c>
      <c r="K67" s="147">
        <f t="shared" si="0"/>
        <v>23055</v>
      </c>
      <c r="L67" s="42">
        <f t="shared" si="1"/>
        <v>23055</v>
      </c>
    </row>
    <row r="68" spans="2:12" ht="13.5" thickBot="1">
      <c r="B68" s="16" t="s">
        <v>25</v>
      </c>
      <c r="C68" s="32">
        <f>SUM(C25:C67)</f>
        <v>150000</v>
      </c>
      <c r="D68" s="32">
        <v>0</v>
      </c>
      <c r="E68" s="16">
        <f>SUM(E25:E67)</f>
        <v>61100</v>
      </c>
      <c r="F68" s="16">
        <f>SUM(F25:F67)</f>
        <v>61100</v>
      </c>
      <c r="G68" s="16">
        <f>SUM(G23:G67)</f>
        <v>110340</v>
      </c>
      <c r="H68" s="16">
        <f>SUM(H25:H67)</f>
        <v>1370</v>
      </c>
      <c r="I68" s="16">
        <f>SUM(I25:I67)</f>
        <v>402000</v>
      </c>
      <c r="J68" s="16">
        <f>SUM(J23:J67)</f>
        <v>72500</v>
      </c>
      <c r="K68" s="148">
        <f>SUM(C68:J68)-E68</f>
        <v>797310</v>
      </c>
      <c r="L68" s="16">
        <f t="shared" si="1"/>
        <v>647310</v>
      </c>
    </row>
    <row r="70" ht="12.75">
      <c r="B70" t="s">
        <v>89</v>
      </c>
    </row>
    <row r="71" spans="2:6" ht="12.75">
      <c r="B71" s="102" t="s">
        <v>443</v>
      </c>
      <c r="C71" s="98"/>
      <c r="D71" s="98"/>
      <c r="E71" s="98"/>
      <c r="F71" s="98"/>
    </row>
    <row r="72" spans="2:6" ht="12.75">
      <c r="B72" s="99"/>
      <c r="C72" s="102" t="s">
        <v>442</v>
      </c>
      <c r="D72" s="98"/>
      <c r="E72" s="98"/>
      <c r="F72" s="98"/>
    </row>
  </sheetData>
  <mergeCells count="18">
    <mergeCell ref="F19:F22"/>
    <mergeCell ref="G19:G22"/>
    <mergeCell ref="C3:D3"/>
    <mergeCell ref="E3:E4"/>
    <mergeCell ref="F3:F4"/>
    <mergeCell ref="G3:G4"/>
    <mergeCell ref="A19:A22"/>
    <mergeCell ref="B19:B22"/>
    <mergeCell ref="C19:D19"/>
    <mergeCell ref="E19:E22"/>
    <mergeCell ref="C20:C22"/>
    <mergeCell ref="D20:D22"/>
    <mergeCell ref="L19:L22"/>
    <mergeCell ref="G9:G10"/>
    <mergeCell ref="H19:H22"/>
    <mergeCell ref="I19:I22"/>
    <mergeCell ref="J19:J22"/>
    <mergeCell ref="K19:K22"/>
  </mergeCells>
  <printOptions/>
  <pageMargins left="0.75" right="0.4" top="1" bottom="0.51" header="0.4921259845" footer="0.4921259845"/>
  <pageSetup horizontalDpi="600" verticalDpi="600" orientation="portrait" paperSize="9" scale="60" r:id="rId1"/>
  <headerFooter alignWithMargins="0">
    <oddHeader>&amp;LVyúčtování JSDH  2008 Pelhřimov
Stránka&amp;PListů&amp;N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SheetLayoutView="100" workbookViewId="0" topLeftCell="A25">
      <selection activeCell="J11" sqref="J11"/>
    </sheetView>
  </sheetViews>
  <sheetFormatPr defaultColWidth="9.00390625" defaultRowHeight="12.75"/>
  <cols>
    <col min="1" max="1" width="8.75390625" style="0" customWidth="1"/>
    <col min="2" max="2" width="21.375" style="0" customWidth="1"/>
    <col min="3" max="12" width="10.75390625" style="0" customWidth="1"/>
    <col min="13" max="13" width="3.25390625" style="0" customWidth="1"/>
  </cols>
  <sheetData>
    <row r="1" ht="12.75">
      <c r="A1" s="1" t="s">
        <v>220</v>
      </c>
    </row>
    <row r="2" ht="13.5" thickBot="1"/>
    <row r="3" spans="2:8" ht="13.5" thickBot="1">
      <c r="B3" s="3"/>
      <c r="C3" s="176" t="s">
        <v>8</v>
      </c>
      <c r="D3" s="177"/>
      <c r="E3" s="170" t="s">
        <v>11</v>
      </c>
      <c r="F3" s="168" t="s">
        <v>10</v>
      </c>
      <c r="G3" s="170" t="s">
        <v>9</v>
      </c>
      <c r="H3" s="46"/>
    </row>
    <row r="4" spans="2:8" ht="26.25" thickBot="1">
      <c r="B4" s="4"/>
      <c r="C4" s="104" t="s">
        <v>7</v>
      </c>
      <c r="D4" s="103" t="s">
        <v>91</v>
      </c>
      <c r="E4" s="171"/>
      <c r="F4" s="169"/>
      <c r="G4" s="171"/>
      <c r="H4" s="46"/>
    </row>
    <row r="5" spans="2:8" ht="13.5" thickBot="1">
      <c r="B5" s="4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8" t="s">
        <v>6</v>
      </c>
      <c r="H5" s="48"/>
    </row>
    <row r="6" spans="2:8" ht="13.5" thickBot="1">
      <c r="B6" s="5" t="s">
        <v>16</v>
      </c>
      <c r="C6" s="2">
        <v>450000</v>
      </c>
      <c r="D6" s="6"/>
      <c r="E6" s="6"/>
      <c r="F6" s="2">
        <v>262395</v>
      </c>
      <c r="G6" s="6">
        <f>SUM(C6:F6)</f>
        <v>712395</v>
      </c>
      <c r="H6" s="49"/>
    </row>
    <row r="8" ht="13.5" thickBot="1"/>
    <row r="9" spans="2:7" ht="12.75">
      <c r="B9" s="1" t="s">
        <v>222</v>
      </c>
      <c r="G9" s="153" t="s">
        <v>218</v>
      </c>
    </row>
    <row r="10" spans="7:8" ht="13.5" thickBot="1">
      <c r="G10" s="154"/>
      <c r="H10" s="50"/>
    </row>
    <row r="11" spans="2:8" ht="13.5" thickBot="1">
      <c r="B11" s="16" t="s">
        <v>12</v>
      </c>
      <c r="C11" s="32">
        <v>450000</v>
      </c>
      <c r="D11" s="32"/>
      <c r="E11" s="16"/>
      <c r="F11" s="16"/>
      <c r="G11" s="38">
        <f>+C11/+C6*100</f>
        <v>100</v>
      </c>
      <c r="H11" s="51"/>
    </row>
    <row r="12" spans="2:8" ht="13.5" thickBot="1">
      <c r="B12" s="16" t="s">
        <v>18</v>
      </c>
      <c r="C12" s="53"/>
      <c r="D12" s="53"/>
      <c r="E12" s="16"/>
      <c r="F12" s="16">
        <v>91485</v>
      </c>
      <c r="G12" s="38">
        <f>+F12/F6*100</f>
        <v>34.865374721317096</v>
      </c>
      <c r="H12" s="51"/>
    </row>
    <row r="13" spans="2:8" ht="13.5" thickBot="1">
      <c r="B13" s="16" t="s">
        <v>13</v>
      </c>
      <c r="C13" s="53"/>
      <c r="D13" s="53"/>
      <c r="E13" s="16">
        <v>85900</v>
      </c>
      <c r="F13" s="16"/>
      <c r="G13" s="38"/>
      <c r="H13" s="51"/>
    </row>
    <row r="14" spans="2:8" ht="13.5" thickBot="1">
      <c r="B14" s="16" t="s">
        <v>121</v>
      </c>
      <c r="C14" s="53"/>
      <c r="D14" s="53"/>
      <c r="E14" s="16"/>
      <c r="F14" s="16">
        <v>41420</v>
      </c>
      <c r="G14" s="38"/>
      <c r="H14" s="51"/>
    </row>
    <row r="15" spans="2:8" ht="13.5" thickBot="1">
      <c r="B15" s="16" t="s">
        <v>441</v>
      </c>
      <c r="C15" s="53"/>
      <c r="D15" s="53"/>
      <c r="E15" s="16">
        <v>474000</v>
      </c>
      <c r="F15" s="16"/>
      <c r="G15" s="38"/>
      <c r="H15" s="51"/>
    </row>
    <row r="16" spans="2:8" ht="13.5" thickBot="1">
      <c r="B16" s="16" t="s">
        <v>139</v>
      </c>
      <c r="C16" s="53"/>
      <c r="D16" s="53"/>
      <c r="E16" s="16">
        <v>95600</v>
      </c>
      <c r="F16" s="16"/>
      <c r="G16" s="38"/>
      <c r="H16" s="51"/>
    </row>
    <row r="17" spans="2:8" ht="13.5" thickBot="1">
      <c r="B17" s="16" t="s">
        <v>25</v>
      </c>
      <c r="C17" s="53">
        <f>SUM(C11:C16)</f>
        <v>450000</v>
      </c>
      <c r="D17" s="53">
        <f>SUM(D11:D16)</f>
        <v>0</v>
      </c>
      <c r="E17" s="53">
        <f>SUM(E11:E16)</f>
        <v>655500</v>
      </c>
      <c r="F17" s="53">
        <f>SUM(F11:F16)</f>
        <v>132905</v>
      </c>
      <c r="G17" s="38">
        <f>SUM(C17:F17)</f>
        <v>1238405</v>
      </c>
      <c r="H17" s="51"/>
    </row>
    <row r="18" ht="13.5" thickBot="1"/>
    <row r="19" spans="1:12" ht="12.75">
      <c r="A19" s="153" t="s">
        <v>435</v>
      </c>
      <c r="B19" s="151" t="s">
        <v>19</v>
      </c>
      <c r="C19" s="157" t="s">
        <v>8</v>
      </c>
      <c r="D19" s="158"/>
      <c r="E19" s="159" t="s">
        <v>11</v>
      </c>
      <c r="F19" s="153" t="s">
        <v>90</v>
      </c>
      <c r="G19" s="153" t="s">
        <v>144</v>
      </c>
      <c r="H19" s="162" t="s">
        <v>121</v>
      </c>
      <c r="I19" s="162" t="s">
        <v>437</v>
      </c>
      <c r="J19" s="165" t="s">
        <v>438</v>
      </c>
      <c r="K19" s="153" t="s">
        <v>25</v>
      </c>
      <c r="L19" s="153" t="s">
        <v>444</v>
      </c>
    </row>
    <row r="20" spans="1:12" ht="12.75" customHeight="1">
      <c r="A20" s="154"/>
      <c r="B20" s="152"/>
      <c r="C20" s="172" t="s">
        <v>439</v>
      </c>
      <c r="D20" s="174" t="s">
        <v>91</v>
      </c>
      <c r="E20" s="160"/>
      <c r="F20" s="154"/>
      <c r="G20" s="154"/>
      <c r="H20" s="163"/>
      <c r="I20" s="163"/>
      <c r="J20" s="166"/>
      <c r="K20" s="154"/>
      <c r="L20" s="154"/>
    </row>
    <row r="21" spans="1:12" ht="12.75" customHeight="1">
      <c r="A21" s="154"/>
      <c r="B21" s="152"/>
      <c r="C21" s="172"/>
      <c r="D21" s="174"/>
      <c r="E21" s="160"/>
      <c r="F21" s="154"/>
      <c r="G21" s="154"/>
      <c r="H21" s="163"/>
      <c r="I21" s="163"/>
      <c r="J21" s="166"/>
      <c r="K21" s="154"/>
      <c r="L21" s="154"/>
    </row>
    <row r="22" spans="1:12" ht="13.5" thickBot="1">
      <c r="A22" s="155"/>
      <c r="B22" s="156"/>
      <c r="C22" s="173"/>
      <c r="D22" s="175"/>
      <c r="E22" s="161"/>
      <c r="F22" s="155"/>
      <c r="G22" s="155"/>
      <c r="H22" s="164"/>
      <c r="I22" s="164"/>
      <c r="J22" s="167"/>
      <c r="K22" s="155"/>
      <c r="L22" s="154"/>
    </row>
    <row r="23" spans="1:12" ht="12.75">
      <c r="A23" s="118">
        <v>545635</v>
      </c>
      <c r="B23" s="126" t="s">
        <v>196</v>
      </c>
      <c r="C23" s="92"/>
      <c r="D23" s="93"/>
      <c r="E23" s="94"/>
      <c r="F23" s="95"/>
      <c r="G23" s="94">
        <v>1710</v>
      </c>
      <c r="H23" s="96"/>
      <c r="I23" s="90"/>
      <c r="J23" s="90"/>
      <c r="K23" s="142">
        <f>SUM(C23:J23)-E23</f>
        <v>1710</v>
      </c>
      <c r="L23" s="118">
        <f>K23-C23</f>
        <v>1710</v>
      </c>
    </row>
    <row r="24" spans="1:12" ht="12.75">
      <c r="A24" s="26">
        <v>289159</v>
      </c>
      <c r="B24" s="122" t="s">
        <v>135</v>
      </c>
      <c r="C24" s="30"/>
      <c r="D24" s="30"/>
      <c r="E24" s="26">
        <v>4955</v>
      </c>
      <c r="F24" s="26">
        <v>5000</v>
      </c>
      <c r="G24" s="26">
        <v>5810</v>
      </c>
      <c r="H24" s="26"/>
      <c r="I24" s="26"/>
      <c r="J24" s="26"/>
      <c r="K24" s="142">
        <f aca="true" t="shared" si="0" ref="K24:K63">SUM(C24:J24)-E24</f>
        <v>10810</v>
      </c>
      <c r="L24" s="26">
        <f aca="true" t="shared" si="1" ref="L24:L64">K24-C24</f>
        <v>10810</v>
      </c>
    </row>
    <row r="25" spans="1:12" ht="12.75">
      <c r="A25" s="26">
        <v>289167</v>
      </c>
      <c r="B25" s="122" t="s">
        <v>54</v>
      </c>
      <c r="C25" s="30"/>
      <c r="D25" s="30"/>
      <c r="E25" s="26"/>
      <c r="F25" s="26"/>
      <c r="G25" s="26">
        <v>4440</v>
      </c>
      <c r="H25" s="26">
        <v>1025</v>
      </c>
      <c r="I25" s="26">
        <v>27000</v>
      </c>
      <c r="J25" s="26"/>
      <c r="K25" s="142">
        <f t="shared" si="0"/>
        <v>32465</v>
      </c>
      <c r="L25" s="26">
        <f t="shared" si="1"/>
        <v>32465</v>
      </c>
    </row>
    <row r="26" spans="1:12" ht="12.75">
      <c r="A26" s="26">
        <v>289183</v>
      </c>
      <c r="B26" s="122" t="s">
        <v>55</v>
      </c>
      <c r="C26" s="30"/>
      <c r="D26" s="30"/>
      <c r="E26" s="26">
        <v>799</v>
      </c>
      <c r="F26" s="26">
        <v>800</v>
      </c>
      <c r="G26" s="26">
        <v>1020</v>
      </c>
      <c r="H26" s="26"/>
      <c r="I26" s="26"/>
      <c r="J26" s="26"/>
      <c r="K26" s="142">
        <f t="shared" si="0"/>
        <v>1820</v>
      </c>
      <c r="L26" s="26">
        <f t="shared" si="1"/>
        <v>1820</v>
      </c>
    </row>
    <row r="27" spans="1:12" ht="12.75">
      <c r="A27" s="26">
        <v>376779</v>
      </c>
      <c r="B27" s="122" t="s">
        <v>174</v>
      </c>
      <c r="C27" s="30"/>
      <c r="D27" s="30"/>
      <c r="E27" s="26"/>
      <c r="F27" s="26"/>
      <c r="G27" s="26"/>
      <c r="H27" s="26">
        <v>685</v>
      </c>
      <c r="I27" s="26"/>
      <c r="J27" s="26"/>
      <c r="K27" s="142">
        <f t="shared" si="0"/>
        <v>685</v>
      </c>
      <c r="L27" s="26">
        <f t="shared" si="1"/>
        <v>685</v>
      </c>
    </row>
    <row r="28" spans="1:12" ht="12.75">
      <c r="A28" s="26">
        <v>289205</v>
      </c>
      <c r="B28" s="122" t="s">
        <v>56</v>
      </c>
      <c r="C28" s="30"/>
      <c r="D28" s="30"/>
      <c r="E28" s="26"/>
      <c r="F28" s="26"/>
      <c r="G28" s="26">
        <v>340</v>
      </c>
      <c r="H28" s="26">
        <v>685</v>
      </c>
      <c r="I28" s="26"/>
      <c r="J28" s="26"/>
      <c r="K28" s="142">
        <f t="shared" si="0"/>
        <v>1025</v>
      </c>
      <c r="L28" s="26">
        <f t="shared" si="1"/>
        <v>1025</v>
      </c>
    </row>
    <row r="29" spans="1:12" ht="12.75">
      <c r="A29" s="26">
        <v>376825</v>
      </c>
      <c r="B29" s="122" t="s">
        <v>254</v>
      </c>
      <c r="C29" s="30"/>
      <c r="D29" s="30"/>
      <c r="E29" s="26"/>
      <c r="F29" s="26"/>
      <c r="G29" s="26">
        <v>340</v>
      </c>
      <c r="H29" s="26"/>
      <c r="I29" s="26"/>
      <c r="J29" s="26"/>
      <c r="K29" s="142">
        <f t="shared" si="0"/>
        <v>340</v>
      </c>
      <c r="L29" s="26">
        <f t="shared" si="1"/>
        <v>340</v>
      </c>
    </row>
    <row r="30" spans="1:12" ht="12.75">
      <c r="A30" s="26">
        <v>289302</v>
      </c>
      <c r="B30" s="122" t="s">
        <v>255</v>
      </c>
      <c r="C30" s="30"/>
      <c r="D30" s="30"/>
      <c r="E30" s="26"/>
      <c r="F30" s="26"/>
      <c r="G30" s="26">
        <v>1710</v>
      </c>
      <c r="H30" s="26"/>
      <c r="I30" s="26"/>
      <c r="J30" s="26"/>
      <c r="K30" s="142">
        <f t="shared" si="0"/>
        <v>1710</v>
      </c>
      <c r="L30" s="26">
        <f t="shared" si="1"/>
        <v>1710</v>
      </c>
    </row>
    <row r="31" spans="1:12" ht="12.75">
      <c r="A31" s="26">
        <v>289329</v>
      </c>
      <c r="B31" s="122" t="s">
        <v>57</v>
      </c>
      <c r="C31" s="30"/>
      <c r="D31" s="30"/>
      <c r="E31" s="26">
        <v>1149</v>
      </c>
      <c r="F31" s="26">
        <v>1100</v>
      </c>
      <c r="G31" s="26">
        <v>680</v>
      </c>
      <c r="H31" s="26">
        <v>1370</v>
      </c>
      <c r="I31" s="26">
        <v>26000</v>
      </c>
      <c r="J31" s="26">
        <v>18000</v>
      </c>
      <c r="K31" s="142">
        <f t="shared" si="0"/>
        <v>47150</v>
      </c>
      <c r="L31" s="26">
        <f t="shared" si="1"/>
        <v>47150</v>
      </c>
    </row>
    <row r="32" spans="1:12" ht="12.75">
      <c r="A32" s="26">
        <v>376850</v>
      </c>
      <c r="B32" s="122" t="s">
        <v>197</v>
      </c>
      <c r="C32" s="30"/>
      <c r="D32" s="30"/>
      <c r="E32" s="26"/>
      <c r="F32" s="26"/>
      <c r="G32" s="26">
        <v>685</v>
      </c>
      <c r="H32" s="26"/>
      <c r="I32" s="26"/>
      <c r="J32" s="26"/>
      <c r="K32" s="142">
        <f t="shared" si="0"/>
        <v>685</v>
      </c>
      <c r="L32" s="26">
        <f t="shared" si="1"/>
        <v>685</v>
      </c>
    </row>
    <row r="33" spans="1:12" ht="12.75">
      <c r="A33" s="26">
        <v>289426</v>
      </c>
      <c r="B33" s="122" t="s">
        <v>58</v>
      </c>
      <c r="C33" s="30"/>
      <c r="D33" s="30"/>
      <c r="E33" s="26"/>
      <c r="F33" s="26"/>
      <c r="G33" s="26">
        <v>1020</v>
      </c>
      <c r="H33" s="26">
        <v>2055</v>
      </c>
      <c r="I33" s="26">
        <v>14000</v>
      </c>
      <c r="J33" s="26">
        <v>5000</v>
      </c>
      <c r="K33" s="142">
        <f t="shared" si="0"/>
        <v>22075</v>
      </c>
      <c r="L33" s="26">
        <f t="shared" si="1"/>
        <v>22075</v>
      </c>
    </row>
    <row r="34" spans="1:13" ht="12.75">
      <c r="A34" s="26">
        <v>289507</v>
      </c>
      <c r="B34" s="122" t="s">
        <v>447</v>
      </c>
      <c r="C34" s="30">
        <v>150000</v>
      </c>
      <c r="D34" s="30"/>
      <c r="E34" s="26">
        <v>26382</v>
      </c>
      <c r="F34" s="26">
        <v>26400</v>
      </c>
      <c r="G34" s="26">
        <v>3060</v>
      </c>
      <c r="H34" s="26">
        <v>2055</v>
      </c>
      <c r="I34" s="26">
        <v>28000</v>
      </c>
      <c r="J34" s="26">
        <v>8000</v>
      </c>
      <c r="K34" s="142">
        <f t="shared" si="0"/>
        <v>217515</v>
      </c>
      <c r="L34" s="26">
        <f t="shared" si="1"/>
        <v>67515</v>
      </c>
      <c r="M34" t="s">
        <v>100</v>
      </c>
    </row>
    <row r="35" spans="1:12" ht="12.75">
      <c r="A35" s="26">
        <v>289531</v>
      </c>
      <c r="B35" s="122" t="s">
        <v>59</v>
      </c>
      <c r="C35" s="30"/>
      <c r="D35" s="30"/>
      <c r="E35" s="26">
        <v>508</v>
      </c>
      <c r="F35" s="26">
        <v>500</v>
      </c>
      <c r="G35" s="26">
        <v>680</v>
      </c>
      <c r="H35" s="26">
        <v>2740</v>
      </c>
      <c r="I35" s="26"/>
      <c r="J35" s="26"/>
      <c r="K35" s="142">
        <f t="shared" si="0"/>
        <v>3920</v>
      </c>
      <c r="L35" s="26">
        <f t="shared" si="1"/>
        <v>3920</v>
      </c>
    </row>
    <row r="36" spans="1:12" ht="12.75">
      <c r="A36" s="26">
        <v>289698</v>
      </c>
      <c r="B36" s="122" t="s">
        <v>60</v>
      </c>
      <c r="C36" s="30"/>
      <c r="D36" s="30"/>
      <c r="E36" s="26">
        <v>10908</v>
      </c>
      <c r="F36" s="26">
        <v>10900</v>
      </c>
      <c r="G36" s="26">
        <v>9910</v>
      </c>
      <c r="H36" s="26"/>
      <c r="I36" s="26">
        <v>24000</v>
      </c>
      <c r="J36" s="26"/>
      <c r="K36" s="142">
        <f t="shared" si="0"/>
        <v>44810</v>
      </c>
      <c r="L36" s="26">
        <f t="shared" si="1"/>
        <v>44810</v>
      </c>
    </row>
    <row r="37" spans="1:12" ht="12.75">
      <c r="A37" s="26">
        <v>289752</v>
      </c>
      <c r="B37" s="122" t="s">
        <v>61</v>
      </c>
      <c r="C37" s="30"/>
      <c r="D37" s="30"/>
      <c r="E37" s="26">
        <v>8257</v>
      </c>
      <c r="F37" s="26">
        <v>8300</v>
      </c>
      <c r="G37" s="26">
        <v>2730</v>
      </c>
      <c r="H37" s="26">
        <v>1370</v>
      </c>
      <c r="I37" s="26">
        <v>24000</v>
      </c>
      <c r="J37" s="26"/>
      <c r="K37" s="142">
        <f t="shared" si="0"/>
        <v>36400</v>
      </c>
      <c r="L37" s="26">
        <f t="shared" si="1"/>
        <v>36400</v>
      </c>
    </row>
    <row r="38" spans="1:12" ht="12.75">
      <c r="A38" s="26">
        <v>289795</v>
      </c>
      <c r="B38" s="122" t="s">
        <v>177</v>
      </c>
      <c r="C38" s="30"/>
      <c r="D38" s="30"/>
      <c r="E38" s="26"/>
      <c r="F38" s="26"/>
      <c r="G38" s="26">
        <v>4100</v>
      </c>
      <c r="H38" s="26">
        <v>2055</v>
      </c>
      <c r="I38" s="26"/>
      <c r="J38" s="26"/>
      <c r="K38" s="142">
        <f t="shared" si="0"/>
        <v>6155</v>
      </c>
      <c r="L38" s="26">
        <f t="shared" si="1"/>
        <v>6155</v>
      </c>
    </row>
    <row r="39" spans="1:12" ht="12.75">
      <c r="A39" s="26">
        <v>289922</v>
      </c>
      <c r="B39" s="122" t="s">
        <v>136</v>
      </c>
      <c r="C39" s="30"/>
      <c r="D39" s="30"/>
      <c r="E39" s="26">
        <v>2665</v>
      </c>
      <c r="F39" s="26">
        <v>2700</v>
      </c>
      <c r="G39" s="26">
        <v>1710</v>
      </c>
      <c r="H39" s="26">
        <v>1370</v>
      </c>
      <c r="I39" s="26">
        <v>15000</v>
      </c>
      <c r="J39" s="26"/>
      <c r="K39" s="142">
        <f t="shared" si="0"/>
        <v>20780</v>
      </c>
      <c r="L39" s="26">
        <f t="shared" si="1"/>
        <v>20780</v>
      </c>
    </row>
    <row r="40" spans="1:13" ht="12.75">
      <c r="A40" s="26">
        <v>289931</v>
      </c>
      <c r="B40" s="122" t="s">
        <v>242</v>
      </c>
      <c r="C40" s="30">
        <v>150000</v>
      </c>
      <c r="D40" s="30"/>
      <c r="E40" s="26">
        <v>4855</v>
      </c>
      <c r="F40" s="26">
        <v>4900</v>
      </c>
      <c r="G40" s="26">
        <v>5130</v>
      </c>
      <c r="H40" s="26">
        <v>1370</v>
      </c>
      <c r="I40" s="26">
        <v>27000</v>
      </c>
      <c r="J40" s="26">
        <v>14000</v>
      </c>
      <c r="K40" s="142">
        <f t="shared" si="0"/>
        <v>202400</v>
      </c>
      <c r="L40" s="26">
        <f t="shared" si="1"/>
        <v>52400</v>
      </c>
      <c r="M40" t="s">
        <v>100</v>
      </c>
    </row>
    <row r="41" spans="1:12" ht="12.75">
      <c r="A41" s="26">
        <v>289965</v>
      </c>
      <c r="B41" s="122" t="s">
        <v>175</v>
      </c>
      <c r="C41" s="30"/>
      <c r="D41" s="30"/>
      <c r="E41" s="26"/>
      <c r="F41" s="26"/>
      <c r="G41" s="26">
        <v>1025</v>
      </c>
      <c r="H41" s="26"/>
      <c r="I41" s="26"/>
      <c r="J41" s="26"/>
      <c r="K41" s="142">
        <f t="shared" si="0"/>
        <v>1025</v>
      </c>
      <c r="L41" s="26">
        <f t="shared" si="1"/>
        <v>1025</v>
      </c>
    </row>
    <row r="42" spans="1:12" ht="12.75">
      <c r="A42" s="26">
        <v>378267</v>
      </c>
      <c r="B42" s="122" t="s">
        <v>256</v>
      </c>
      <c r="C42" s="30"/>
      <c r="D42" s="30"/>
      <c r="E42" s="26"/>
      <c r="F42" s="26"/>
      <c r="G42" s="26">
        <v>685</v>
      </c>
      <c r="H42" s="26"/>
      <c r="I42" s="26"/>
      <c r="J42" s="26"/>
      <c r="K42" s="142">
        <f t="shared" si="0"/>
        <v>685</v>
      </c>
      <c r="L42" s="26">
        <f t="shared" si="1"/>
        <v>685</v>
      </c>
    </row>
    <row r="43" spans="1:12" ht="12.75">
      <c r="A43" s="26">
        <v>290050</v>
      </c>
      <c r="B43" s="122" t="s">
        <v>62</v>
      </c>
      <c r="C43" s="30"/>
      <c r="D43" s="30"/>
      <c r="E43" s="26">
        <v>512</v>
      </c>
      <c r="F43" s="26">
        <v>500</v>
      </c>
      <c r="G43" s="26">
        <v>2040</v>
      </c>
      <c r="H43" s="26">
        <v>2055</v>
      </c>
      <c r="I43" s="26">
        <v>28000</v>
      </c>
      <c r="J43" s="26">
        <v>10000</v>
      </c>
      <c r="K43" s="142">
        <f t="shared" si="0"/>
        <v>42595</v>
      </c>
      <c r="L43" s="26">
        <f t="shared" si="1"/>
        <v>42595</v>
      </c>
    </row>
    <row r="44" spans="1:12" ht="12.75">
      <c r="A44" s="26">
        <v>290068</v>
      </c>
      <c r="B44" s="122" t="s">
        <v>63</v>
      </c>
      <c r="C44" s="30"/>
      <c r="D44" s="30"/>
      <c r="E44" s="26">
        <v>1118</v>
      </c>
      <c r="F44" s="26">
        <v>1100</v>
      </c>
      <c r="G44" s="26">
        <v>1020</v>
      </c>
      <c r="H44" s="26">
        <v>1025</v>
      </c>
      <c r="I44" s="26">
        <v>27000</v>
      </c>
      <c r="J44" s="26">
        <v>5000</v>
      </c>
      <c r="K44" s="142">
        <f t="shared" si="0"/>
        <v>35145</v>
      </c>
      <c r="L44" s="26">
        <f t="shared" si="1"/>
        <v>35145</v>
      </c>
    </row>
    <row r="45" spans="1:12" ht="12.75">
      <c r="A45" s="26">
        <v>290149</v>
      </c>
      <c r="B45" s="122" t="s">
        <v>64</v>
      </c>
      <c r="C45" s="30"/>
      <c r="D45" s="30"/>
      <c r="E45" s="26"/>
      <c r="F45" s="26"/>
      <c r="G45" s="26">
        <v>4780</v>
      </c>
      <c r="H45" s="26"/>
      <c r="I45" s="26">
        <v>27000</v>
      </c>
      <c r="J45" s="26"/>
      <c r="K45" s="142">
        <f t="shared" si="0"/>
        <v>31780</v>
      </c>
      <c r="L45" s="26">
        <f t="shared" si="1"/>
        <v>31780</v>
      </c>
    </row>
    <row r="46" spans="1:12" ht="12.75">
      <c r="A46" s="26">
        <v>378356</v>
      </c>
      <c r="B46" s="122" t="s">
        <v>65</v>
      </c>
      <c r="C46" s="30"/>
      <c r="D46" s="30"/>
      <c r="E46" s="26">
        <v>6124</v>
      </c>
      <c r="F46" s="26">
        <v>6100</v>
      </c>
      <c r="G46" s="26">
        <v>680</v>
      </c>
      <c r="H46" s="26">
        <v>2055</v>
      </c>
      <c r="I46" s="26">
        <v>26000</v>
      </c>
      <c r="J46" s="26"/>
      <c r="K46" s="142">
        <f t="shared" si="0"/>
        <v>34835</v>
      </c>
      <c r="L46" s="26">
        <f t="shared" si="1"/>
        <v>34835</v>
      </c>
    </row>
    <row r="47" spans="1:12" ht="12.75">
      <c r="A47" s="26">
        <v>290181</v>
      </c>
      <c r="B47" s="122" t="s">
        <v>66</v>
      </c>
      <c r="C47" s="30"/>
      <c r="D47" s="30"/>
      <c r="E47" s="26">
        <v>724</v>
      </c>
      <c r="F47" s="26">
        <v>700</v>
      </c>
      <c r="G47" s="26">
        <v>1020</v>
      </c>
      <c r="H47" s="26">
        <v>1710</v>
      </c>
      <c r="I47" s="26">
        <v>27000</v>
      </c>
      <c r="J47" s="26"/>
      <c r="K47" s="142">
        <f t="shared" si="0"/>
        <v>30430</v>
      </c>
      <c r="L47" s="26">
        <f t="shared" si="1"/>
        <v>30430</v>
      </c>
    </row>
    <row r="48" spans="1:12" ht="12.75">
      <c r="A48" s="26">
        <v>290203</v>
      </c>
      <c r="B48" s="122" t="s">
        <v>67</v>
      </c>
      <c r="C48" s="30"/>
      <c r="D48" s="30"/>
      <c r="E48" s="26">
        <v>1777</v>
      </c>
      <c r="F48" s="26">
        <v>1800</v>
      </c>
      <c r="G48" s="26">
        <v>1360</v>
      </c>
      <c r="H48" s="26">
        <v>7525</v>
      </c>
      <c r="I48" s="26">
        <v>28000</v>
      </c>
      <c r="J48" s="26">
        <v>10000</v>
      </c>
      <c r="K48" s="142">
        <f t="shared" si="0"/>
        <v>48685</v>
      </c>
      <c r="L48" s="26">
        <f t="shared" si="1"/>
        <v>48685</v>
      </c>
    </row>
    <row r="49" spans="1:12" ht="12.75">
      <c r="A49" s="26">
        <v>378330</v>
      </c>
      <c r="B49" s="122" t="s">
        <v>257</v>
      </c>
      <c r="C49" s="30"/>
      <c r="D49" s="30"/>
      <c r="E49" s="26"/>
      <c r="F49" s="26"/>
      <c r="G49" s="26">
        <v>4445</v>
      </c>
      <c r="H49" s="26"/>
      <c r="I49" s="26"/>
      <c r="J49" s="26"/>
      <c r="K49" s="142">
        <f t="shared" si="0"/>
        <v>4445</v>
      </c>
      <c r="L49" s="26">
        <f t="shared" si="1"/>
        <v>4445</v>
      </c>
    </row>
    <row r="50" spans="1:12" ht="12.75">
      <c r="A50" s="26">
        <v>290360</v>
      </c>
      <c r="B50" s="122" t="s">
        <v>448</v>
      </c>
      <c r="C50" s="30"/>
      <c r="D50" s="30"/>
      <c r="E50" s="26">
        <v>1991</v>
      </c>
      <c r="F50" s="26">
        <v>2000</v>
      </c>
      <c r="G50" s="26">
        <v>680</v>
      </c>
      <c r="H50" s="26"/>
      <c r="I50" s="26"/>
      <c r="J50" s="26"/>
      <c r="K50" s="142">
        <f t="shared" si="0"/>
        <v>2680</v>
      </c>
      <c r="L50" s="26">
        <f t="shared" si="1"/>
        <v>2680</v>
      </c>
    </row>
    <row r="51" spans="1:12" ht="12.75">
      <c r="A51" s="26">
        <v>290378</v>
      </c>
      <c r="B51" s="122" t="s">
        <v>68</v>
      </c>
      <c r="C51" s="30"/>
      <c r="D51" s="30"/>
      <c r="E51" s="26"/>
      <c r="F51" s="26"/>
      <c r="G51" s="26">
        <v>1710</v>
      </c>
      <c r="H51" s="26">
        <v>1370</v>
      </c>
      <c r="I51" s="26">
        <v>17000</v>
      </c>
      <c r="J51" s="26"/>
      <c r="K51" s="142">
        <f t="shared" si="0"/>
        <v>20080</v>
      </c>
      <c r="L51" s="26">
        <f t="shared" si="1"/>
        <v>20080</v>
      </c>
    </row>
    <row r="52" spans="1:12" ht="12.75">
      <c r="A52" s="26">
        <v>290386</v>
      </c>
      <c r="B52" s="122" t="s">
        <v>69</v>
      </c>
      <c r="C52" s="30"/>
      <c r="D52" s="30"/>
      <c r="E52" s="26">
        <v>1315</v>
      </c>
      <c r="F52" s="26">
        <v>1300</v>
      </c>
      <c r="G52" s="26">
        <v>1020</v>
      </c>
      <c r="H52" s="26">
        <v>1370</v>
      </c>
      <c r="I52" s="26"/>
      <c r="J52" s="26"/>
      <c r="K52" s="142">
        <f t="shared" si="0"/>
        <v>3690</v>
      </c>
      <c r="L52" s="26">
        <f t="shared" si="1"/>
        <v>3690</v>
      </c>
    </row>
    <row r="53" spans="1:12" ht="12.75">
      <c r="A53" s="26">
        <v>378623</v>
      </c>
      <c r="B53" s="122" t="s">
        <v>178</v>
      </c>
      <c r="C53" s="30"/>
      <c r="D53" s="30"/>
      <c r="E53" s="26"/>
      <c r="F53" s="26"/>
      <c r="G53" s="26">
        <v>685</v>
      </c>
      <c r="H53" s="26"/>
      <c r="I53" s="26"/>
      <c r="J53" s="26"/>
      <c r="K53" s="142">
        <f t="shared" si="0"/>
        <v>685</v>
      </c>
      <c r="L53" s="26">
        <f t="shared" si="1"/>
        <v>685</v>
      </c>
    </row>
    <row r="54" spans="1:12" ht="12.75">
      <c r="A54" s="26">
        <v>290491</v>
      </c>
      <c r="B54" s="122" t="s">
        <v>70</v>
      </c>
      <c r="C54" s="30"/>
      <c r="D54" s="30"/>
      <c r="E54" s="26">
        <v>2318</v>
      </c>
      <c r="F54" s="26">
        <v>2300</v>
      </c>
      <c r="G54" s="26">
        <v>1020</v>
      </c>
      <c r="H54" s="26">
        <v>2055</v>
      </c>
      <c r="I54" s="26">
        <v>27000</v>
      </c>
      <c r="J54" s="26"/>
      <c r="K54" s="142">
        <f t="shared" si="0"/>
        <v>32375</v>
      </c>
      <c r="L54" s="26">
        <f t="shared" si="1"/>
        <v>32375</v>
      </c>
    </row>
    <row r="55" spans="1:12" ht="12.75">
      <c r="A55" s="26">
        <v>290513</v>
      </c>
      <c r="B55" s="122" t="s">
        <v>71</v>
      </c>
      <c r="C55" s="30"/>
      <c r="D55" s="30"/>
      <c r="E55" s="26"/>
      <c r="F55" s="26"/>
      <c r="G55" s="26">
        <v>680</v>
      </c>
      <c r="H55" s="26"/>
      <c r="I55" s="26">
        <v>28000</v>
      </c>
      <c r="J55" s="26">
        <v>14000</v>
      </c>
      <c r="K55" s="142">
        <f t="shared" si="0"/>
        <v>42680</v>
      </c>
      <c r="L55" s="26">
        <f t="shared" si="1"/>
        <v>42680</v>
      </c>
    </row>
    <row r="56" spans="1:12" ht="12.75">
      <c r="A56" s="26">
        <v>290548</v>
      </c>
      <c r="B56" s="122" t="s">
        <v>72</v>
      </c>
      <c r="C56" s="30"/>
      <c r="D56" s="30"/>
      <c r="E56" s="26"/>
      <c r="F56" s="26"/>
      <c r="G56" s="26">
        <v>4440</v>
      </c>
      <c r="H56" s="26">
        <v>685</v>
      </c>
      <c r="I56" s="26"/>
      <c r="J56" s="26"/>
      <c r="K56" s="142">
        <f t="shared" si="0"/>
        <v>5125</v>
      </c>
      <c r="L56" s="26">
        <f t="shared" si="1"/>
        <v>5125</v>
      </c>
    </row>
    <row r="57" spans="1:12" ht="12.75">
      <c r="A57" s="26">
        <v>290599</v>
      </c>
      <c r="B57" s="122" t="s">
        <v>102</v>
      </c>
      <c r="C57" s="30"/>
      <c r="D57" s="30"/>
      <c r="E57" s="26"/>
      <c r="F57" s="26"/>
      <c r="G57" s="26">
        <v>680</v>
      </c>
      <c r="H57" s="26">
        <v>1370</v>
      </c>
      <c r="I57" s="26">
        <v>27000</v>
      </c>
      <c r="J57" s="26">
        <v>5600</v>
      </c>
      <c r="K57" s="142">
        <f t="shared" si="0"/>
        <v>34650</v>
      </c>
      <c r="L57" s="26">
        <f t="shared" si="1"/>
        <v>34650</v>
      </c>
    </row>
    <row r="58" spans="1:12" ht="12.75">
      <c r="A58" s="26">
        <v>290602</v>
      </c>
      <c r="B58" s="122" t="s">
        <v>103</v>
      </c>
      <c r="C58" s="30"/>
      <c r="D58" s="30"/>
      <c r="E58" s="26">
        <v>711</v>
      </c>
      <c r="F58" s="26">
        <v>700</v>
      </c>
      <c r="G58" s="26">
        <v>1700</v>
      </c>
      <c r="H58" s="26">
        <v>2055</v>
      </c>
      <c r="I58" s="26"/>
      <c r="J58" s="26"/>
      <c r="K58" s="142">
        <f t="shared" si="0"/>
        <v>4455</v>
      </c>
      <c r="L58" s="26">
        <f t="shared" si="1"/>
        <v>4455</v>
      </c>
    </row>
    <row r="59" spans="1:12" ht="12.75">
      <c r="A59" s="26">
        <v>290629</v>
      </c>
      <c r="B59" s="122" t="s">
        <v>16</v>
      </c>
      <c r="C59" s="30"/>
      <c r="D59" s="30"/>
      <c r="E59" s="26"/>
      <c r="F59" s="26"/>
      <c r="G59" s="26">
        <v>1365</v>
      </c>
      <c r="H59" s="26"/>
      <c r="I59" s="26"/>
      <c r="J59" s="26"/>
      <c r="K59" s="142">
        <f t="shared" si="0"/>
        <v>1365</v>
      </c>
      <c r="L59" s="26">
        <f t="shared" si="1"/>
        <v>1365</v>
      </c>
    </row>
    <row r="60" spans="1:12" ht="12.75">
      <c r="A60" s="26">
        <v>599166</v>
      </c>
      <c r="B60" s="122" t="s">
        <v>258</v>
      </c>
      <c r="C60" s="30"/>
      <c r="D60" s="30"/>
      <c r="E60" s="26"/>
      <c r="F60" s="26"/>
      <c r="G60" s="26">
        <v>1025</v>
      </c>
      <c r="H60" s="26"/>
      <c r="I60" s="26"/>
      <c r="J60" s="26"/>
      <c r="K60" s="142">
        <f t="shared" si="0"/>
        <v>1025</v>
      </c>
      <c r="L60" s="26">
        <f t="shared" si="1"/>
        <v>1025</v>
      </c>
    </row>
    <row r="61" spans="1:12" ht="12.75">
      <c r="A61" s="26">
        <v>290661</v>
      </c>
      <c r="B61" s="122" t="s">
        <v>74</v>
      </c>
      <c r="C61" s="30"/>
      <c r="D61" s="30"/>
      <c r="E61" s="26"/>
      <c r="F61" s="26"/>
      <c r="G61" s="26">
        <v>1020</v>
      </c>
      <c r="H61" s="26">
        <v>685</v>
      </c>
      <c r="I61" s="26"/>
      <c r="J61" s="26"/>
      <c r="K61" s="142">
        <f t="shared" si="0"/>
        <v>1705</v>
      </c>
      <c r="L61" s="26">
        <f t="shared" si="1"/>
        <v>1705</v>
      </c>
    </row>
    <row r="62" spans="1:12" ht="12.75">
      <c r="A62" s="26">
        <v>599204</v>
      </c>
      <c r="B62" s="127" t="s">
        <v>259</v>
      </c>
      <c r="C62" s="43"/>
      <c r="D62" s="43"/>
      <c r="E62" s="42"/>
      <c r="F62" s="42"/>
      <c r="G62" s="42">
        <v>3420</v>
      </c>
      <c r="H62" s="42"/>
      <c r="I62" s="42"/>
      <c r="J62" s="42"/>
      <c r="K62" s="142">
        <f t="shared" si="0"/>
        <v>3420</v>
      </c>
      <c r="L62" s="26">
        <f t="shared" si="1"/>
        <v>3420</v>
      </c>
    </row>
    <row r="63" spans="1:13" ht="13.5" thickBot="1">
      <c r="A63" s="28">
        <v>290751</v>
      </c>
      <c r="B63" s="125" t="s">
        <v>75</v>
      </c>
      <c r="C63" s="33">
        <v>150000</v>
      </c>
      <c r="D63" s="33"/>
      <c r="E63" s="28">
        <v>8833</v>
      </c>
      <c r="F63" s="28">
        <v>8800</v>
      </c>
      <c r="G63" s="28">
        <v>9910</v>
      </c>
      <c r="H63" s="28">
        <v>680</v>
      </c>
      <c r="I63" s="28">
        <v>27000</v>
      </c>
      <c r="J63" s="42">
        <v>6000</v>
      </c>
      <c r="K63" s="142">
        <f t="shared" si="0"/>
        <v>202390</v>
      </c>
      <c r="L63" s="42">
        <f t="shared" si="1"/>
        <v>52390</v>
      </c>
      <c r="M63" t="s">
        <v>100</v>
      </c>
    </row>
    <row r="64" spans="2:12" ht="13.5" thickBot="1">
      <c r="B64" s="16" t="s">
        <v>25</v>
      </c>
      <c r="C64" s="32">
        <f>SUM(C24:C63)</f>
        <v>450000</v>
      </c>
      <c r="D64" s="32">
        <v>0</v>
      </c>
      <c r="E64" s="16">
        <f>SUM(E24:E63)</f>
        <v>85901</v>
      </c>
      <c r="F64" s="16">
        <f>SUM(F24:F63)</f>
        <v>85900</v>
      </c>
      <c r="G64" s="16">
        <f>SUM(G23:G63)</f>
        <v>91485</v>
      </c>
      <c r="H64" s="16">
        <f>SUM(H24:H63)</f>
        <v>41420</v>
      </c>
      <c r="I64" s="16">
        <f>SUM(I24:I63)</f>
        <v>474000</v>
      </c>
      <c r="J64" s="16">
        <f>SUM(J23:J63)</f>
        <v>95600</v>
      </c>
      <c r="K64" s="144">
        <f>SUM(C64:J64)-E64</f>
        <v>1238405</v>
      </c>
      <c r="L64" s="150">
        <f t="shared" si="1"/>
        <v>788405</v>
      </c>
    </row>
    <row r="66" ht="12.75">
      <c r="B66" t="s">
        <v>89</v>
      </c>
    </row>
    <row r="67" spans="2:6" ht="12.75">
      <c r="B67" s="102" t="s">
        <v>443</v>
      </c>
      <c r="C67" s="98"/>
      <c r="D67" s="98"/>
      <c r="E67" s="98"/>
      <c r="F67" s="98"/>
    </row>
    <row r="68" spans="2:6" ht="12.75">
      <c r="B68" s="99"/>
      <c r="C68" s="102" t="s">
        <v>442</v>
      </c>
      <c r="D68" s="98"/>
      <c r="E68" s="98"/>
      <c r="F68" s="98"/>
    </row>
  </sheetData>
  <mergeCells count="18">
    <mergeCell ref="C3:D3"/>
    <mergeCell ref="E3:E4"/>
    <mergeCell ref="F3:F4"/>
    <mergeCell ref="G3:G4"/>
    <mergeCell ref="I19:I22"/>
    <mergeCell ref="J19:J22"/>
    <mergeCell ref="C20:C22"/>
    <mergeCell ref="D20:D22"/>
    <mergeCell ref="K19:K22"/>
    <mergeCell ref="L19:L22"/>
    <mergeCell ref="G9:G10"/>
    <mergeCell ref="A19:A22"/>
    <mergeCell ref="B19:B22"/>
    <mergeCell ref="C19:D19"/>
    <mergeCell ref="E19:E22"/>
    <mergeCell ref="F19:F22"/>
    <mergeCell ref="G19:G22"/>
    <mergeCell ref="H19:H22"/>
  </mergeCells>
  <printOptions/>
  <pageMargins left="0.75" right="0.41" top="1" bottom="1" header="0.4921259845" footer="0.4921259845"/>
  <pageSetup horizontalDpi="600" verticalDpi="600" orientation="portrait" paperSize="9" scale="60" r:id="rId1"/>
  <headerFooter alignWithMargins="0">
    <oddHeader>&amp;LVyúčtování JSDH  2008 Třebíč Stránka&amp;PListů&amp;N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SheetLayoutView="100" workbookViewId="0" topLeftCell="A1">
      <selection activeCell="H101" sqref="H101"/>
    </sheetView>
  </sheetViews>
  <sheetFormatPr defaultColWidth="9.00390625" defaultRowHeight="12.75"/>
  <cols>
    <col min="1" max="1" width="8.75390625" style="129" customWidth="1"/>
    <col min="2" max="2" width="27.125" style="0" customWidth="1"/>
    <col min="3" max="6" width="10.75390625" style="0" customWidth="1"/>
    <col min="7" max="7" width="11.00390625" style="0" customWidth="1"/>
    <col min="8" max="12" width="10.75390625" style="0" customWidth="1"/>
    <col min="13" max="13" width="2.75390625" style="0" customWidth="1"/>
  </cols>
  <sheetData>
    <row r="1" ht="12.75">
      <c r="A1" s="1" t="s">
        <v>220</v>
      </c>
    </row>
    <row r="2" ht="13.5" thickBot="1"/>
    <row r="3" spans="2:8" ht="13.5" thickBot="1">
      <c r="B3" s="3"/>
      <c r="C3" s="176" t="s">
        <v>8</v>
      </c>
      <c r="D3" s="177"/>
      <c r="E3" s="170" t="s">
        <v>11</v>
      </c>
      <c r="F3" s="168" t="s">
        <v>10</v>
      </c>
      <c r="G3" s="170" t="s">
        <v>9</v>
      </c>
      <c r="H3" s="46"/>
    </row>
    <row r="4" spans="2:8" ht="26.25" thickBot="1">
      <c r="B4" s="4"/>
      <c r="C4" s="104" t="s">
        <v>7</v>
      </c>
      <c r="D4" s="103" t="s">
        <v>91</v>
      </c>
      <c r="E4" s="171"/>
      <c r="F4" s="169"/>
      <c r="G4" s="171"/>
      <c r="H4" s="46"/>
    </row>
    <row r="5" spans="2:8" ht="13.5" thickBot="1">
      <c r="B5" s="4" t="s">
        <v>1</v>
      </c>
      <c r="C5" s="7" t="s">
        <v>2</v>
      </c>
      <c r="D5" s="8" t="s">
        <v>3</v>
      </c>
      <c r="E5" s="8" t="s">
        <v>4</v>
      </c>
      <c r="F5" s="9" t="s">
        <v>5</v>
      </c>
      <c r="G5" s="8" t="s">
        <v>6</v>
      </c>
      <c r="H5" s="48"/>
    </row>
    <row r="6" spans="2:8" ht="13.5" thickBot="1">
      <c r="B6" s="5" t="s">
        <v>17</v>
      </c>
      <c r="C6" s="101">
        <v>300000</v>
      </c>
      <c r="D6" s="6"/>
      <c r="E6" s="6"/>
      <c r="F6" s="2">
        <v>477810</v>
      </c>
      <c r="G6" s="6">
        <f>SUM(C6:F6)</f>
        <v>777810</v>
      </c>
      <c r="H6" s="49"/>
    </row>
    <row r="8" ht="13.5" thickBot="1"/>
    <row r="9" spans="2:7" ht="12.75">
      <c r="B9" s="1" t="s">
        <v>222</v>
      </c>
      <c r="C9" s="1"/>
      <c r="D9" s="1"/>
      <c r="E9" s="1"/>
      <c r="F9" s="1"/>
      <c r="G9" s="153" t="s">
        <v>218</v>
      </c>
    </row>
    <row r="10" spans="2:8" ht="13.5" thickBot="1">
      <c r="B10" s="1"/>
      <c r="C10" s="1"/>
      <c r="D10" s="1"/>
      <c r="E10" s="1"/>
      <c r="F10" s="39"/>
      <c r="G10" s="154"/>
      <c r="H10" s="50"/>
    </row>
    <row r="11" spans="2:8" ht="13.5" thickBot="1">
      <c r="B11" s="16" t="s">
        <v>12</v>
      </c>
      <c r="C11" s="32">
        <v>300000</v>
      </c>
      <c r="D11" s="32"/>
      <c r="E11" s="16"/>
      <c r="F11" s="16"/>
      <c r="G11" s="38">
        <f>+C11/+C6*100</f>
        <v>100</v>
      </c>
      <c r="H11" s="51"/>
    </row>
    <row r="12" spans="2:8" ht="13.5" thickBot="1">
      <c r="B12" s="16" t="s">
        <v>18</v>
      </c>
      <c r="C12" s="53"/>
      <c r="D12" s="53"/>
      <c r="E12" s="16"/>
      <c r="F12" s="16">
        <v>451910</v>
      </c>
      <c r="G12" s="38">
        <f>+F12/F6*100</f>
        <v>94.57943534040727</v>
      </c>
      <c r="H12" s="51"/>
    </row>
    <row r="13" spans="2:8" ht="13.5" thickBot="1">
      <c r="B13" s="16" t="s">
        <v>13</v>
      </c>
      <c r="C13" s="53"/>
      <c r="D13" s="53"/>
      <c r="E13" s="16">
        <v>198800</v>
      </c>
      <c r="F13" s="16"/>
      <c r="G13" s="38"/>
      <c r="H13" s="51"/>
    </row>
    <row r="14" spans="2:8" ht="13.5" thickBot="1">
      <c r="B14" s="16" t="s">
        <v>121</v>
      </c>
      <c r="C14" s="53"/>
      <c r="D14" s="53"/>
      <c r="E14" s="16"/>
      <c r="F14" s="16">
        <v>5480</v>
      </c>
      <c r="G14" s="38"/>
      <c r="H14" s="51"/>
    </row>
    <row r="15" spans="2:8" ht="13.5" thickBot="1">
      <c r="B15" s="16" t="s">
        <v>441</v>
      </c>
      <c r="C15" s="53"/>
      <c r="D15" s="53"/>
      <c r="E15" s="16">
        <v>685000</v>
      </c>
      <c r="F15" s="16"/>
      <c r="G15" s="38"/>
      <c r="H15" s="51"/>
    </row>
    <row r="16" spans="2:8" ht="13.5" thickBot="1">
      <c r="B16" s="16" t="s">
        <v>139</v>
      </c>
      <c r="C16" s="53"/>
      <c r="D16" s="53"/>
      <c r="E16" s="16">
        <v>92300</v>
      </c>
      <c r="F16" s="16"/>
      <c r="G16" s="38"/>
      <c r="H16" s="51"/>
    </row>
    <row r="17" spans="2:8" ht="13.5" thickBot="1">
      <c r="B17" s="16" t="s">
        <v>25</v>
      </c>
      <c r="C17" s="53">
        <f>SUM(C11:C16)</f>
        <v>300000</v>
      </c>
      <c r="D17" s="53"/>
      <c r="E17" s="53">
        <f>SUM(E12:E16)</f>
        <v>976100</v>
      </c>
      <c r="F17" s="53">
        <f>SUM(F12:F16)</f>
        <v>457390</v>
      </c>
      <c r="G17" s="38">
        <f>SUM(C17:F17)</f>
        <v>1733490</v>
      </c>
      <c r="H17" s="51"/>
    </row>
    <row r="18" ht="13.5" thickBot="1"/>
    <row r="19" spans="1:12" ht="12.75">
      <c r="A19" s="153" t="s">
        <v>435</v>
      </c>
      <c r="B19" s="151" t="s">
        <v>19</v>
      </c>
      <c r="C19" s="157" t="s">
        <v>8</v>
      </c>
      <c r="D19" s="158"/>
      <c r="E19" s="159" t="s">
        <v>11</v>
      </c>
      <c r="F19" s="153" t="s">
        <v>90</v>
      </c>
      <c r="G19" s="153" t="s">
        <v>144</v>
      </c>
      <c r="H19" s="162" t="s">
        <v>121</v>
      </c>
      <c r="I19" s="162" t="s">
        <v>437</v>
      </c>
      <c r="J19" s="165" t="s">
        <v>438</v>
      </c>
      <c r="K19" s="153" t="s">
        <v>25</v>
      </c>
      <c r="L19" s="153" t="s">
        <v>444</v>
      </c>
    </row>
    <row r="20" spans="1:12" ht="12.75" customHeight="1">
      <c r="A20" s="154"/>
      <c r="B20" s="152"/>
      <c r="C20" s="172" t="s">
        <v>439</v>
      </c>
      <c r="D20" s="174" t="s">
        <v>91</v>
      </c>
      <c r="E20" s="160"/>
      <c r="F20" s="154"/>
      <c r="G20" s="154"/>
      <c r="H20" s="163"/>
      <c r="I20" s="163"/>
      <c r="J20" s="166"/>
      <c r="K20" s="154"/>
      <c r="L20" s="154"/>
    </row>
    <row r="21" spans="1:12" ht="12.75" customHeight="1">
      <c r="A21" s="154"/>
      <c r="B21" s="152"/>
      <c r="C21" s="172"/>
      <c r="D21" s="174"/>
      <c r="E21" s="160"/>
      <c r="F21" s="154"/>
      <c r="G21" s="154"/>
      <c r="H21" s="163"/>
      <c r="I21" s="163"/>
      <c r="J21" s="166"/>
      <c r="K21" s="154"/>
      <c r="L21" s="154"/>
    </row>
    <row r="22" spans="1:12" ht="13.5" thickBot="1">
      <c r="A22" s="155"/>
      <c r="B22" s="156"/>
      <c r="C22" s="173"/>
      <c r="D22" s="175"/>
      <c r="E22" s="161"/>
      <c r="F22" s="155"/>
      <c r="G22" s="155"/>
      <c r="H22" s="164"/>
      <c r="I22" s="164"/>
      <c r="J22" s="167"/>
      <c r="K22" s="155"/>
      <c r="L22" s="154"/>
    </row>
    <row r="23" spans="1:12" ht="12.75">
      <c r="A23" s="3">
        <v>599263</v>
      </c>
      <c r="B23" s="124" t="s">
        <v>249</v>
      </c>
      <c r="C23" s="41"/>
      <c r="D23" s="41"/>
      <c r="E23" s="132"/>
      <c r="F23" s="40"/>
      <c r="G23" s="40">
        <v>2735</v>
      </c>
      <c r="H23" s="40"/>
      <c r="I23" s="40"/>
      <c r="J23" s="40"/>
      <c r="K23" s="142">
        <f>SUM(C23:J23)-E23</f>
        <v>2735</v>
      </c>
      <c r="L23" s="118">
        <f>K23-C23</f>
        <v>2735</v>
      </c>
    </row>
    <row r="24" spans="1:12" ht="12.75">
      <c r="A24" s="130"/>
      <c r="B24" s="124" t="s">
        <v>280</v>
      </c>
      <c r="C24" s="41"/>
      <c r="D24" s="41"/>
      <c r="E24" s="132"/>
      <c r="F24" s="40"/>
      <c r="G24" s="40">
        <v>2730</v>
      </c>
      <c r="H24" s="40"/>
      <c r="I24" s="40"/>
      <c r="J24" s="40"/>
      <c r="K24" s="142">
        <f aca="true" t="shared" si="0" ref="K24:K87">SUM(C24:J24)-E24</f>
        <v>2730</v>
      </c>
      <c r="L24" s="26">
        <f aca="true" t="shared" si="1" ref="L24:L87">K24-C24</f>
        <v>2730</v>
      </c>
    </row>
    <row r="25" spans="1:12" ht="12.75">
      <c r="A25" s="42">
        <v>599271</v>
      </c>
      <c r="B25" s="124" t="s">
        <v>250</v>
      </c>
      <c r="C25" s="41"/>
      <c r="D25" s="41"/>
      <c r="E25" s="132"/>
      <c r="F25" s="40"/>
      <c r="G25" s="40">
        <v>2390</v>
      </c>
      <c r="H25" s="40"/>
      <c r="I25" s="40"/>
      <c r="J25" s="40"/>
      <c r="K25" s="142">
        <f t="shared" si="0"/>
        <v>2390</v>
      </c>
      <c r="L25" s="26">
        <f t="shared" si="1"/>
        <v>2390</v>
      </c>
    </row>
    <row r="26" spans="1:12" ht="12.75">
      <c r="A26" s="128"/>
      <c r="B26" s="124" t="s">
        <v>279</v>
      </c>
      <c r="C26" s="41"/>
      <c r="D26" s="41"/>
      <c r="E26" s="132"/>
      <c r="F26" s="40"/>
      <c r="G26" s="40">
        <v>2730</v>
      </c>
      <c r="H26" s="40"/>
      <c r="I26" s="40"/>
      <c r="J26" s="40"/>
      <c r="K26" s="142">
        <f t="shared" si="0"/>
        <v>2730</v>
      </c>
      <c r="L26" s="26">
        <f t="shared" si="1"/>
        <v>2730</v>
      </c>
    </row>
    <row r="27" spans="1:12" ht="12.75">
      <c r="A27" s="4">
        <v>293971</v>
      </c>
      <c r="B27" s="124" t="s">
        <v>34</v>
      </c>
      <c r="C27" s="41"/>
      <c r="D27" s="41"/>
      <c r="E27" s="132">
        <v>27575</v>
      </c>
      <c r="F27" s="40">
        <v>27600</v>
      </c>
      <c r="G27" s="40">
        <v>8545</v>
      </c>
      <c r="H27" s="40"/>
      <c r="I27" s="40">
        <v>28000</v>
      </c>
      <c r="J27" s="40">
        <v>10000</v>
      </c>
      <c r="K27" s="142">
        <f t="shared" si="0"/>
        <v>74145</v>
      </c>
      <c r="L27" s="26">
        <f t="shared" si="1"/>
        <v>74145</v>
      </c>
    </row>
    <row r="28" spans="1:12" ht="12.75">
      <c r="A28" s="42">
        <v>599280</v>
      </c>
      <c r="B28" s="124" t="s">
        <v>251</v>
      </c>
      <c r="C28" s="41"/>
      <c r="D28" s="41"/>
      <c r="E28" s="132"/>
      <c r="F28" s="40"/>
      <c r="G28" s="40">
        <v>3755</v>
      </c>
      <c r="H28" s="40"/>
      <c r="I28" s="40"/>
      <c r="J28" s="40"/>
      <c r="K28" s="142">
        <f t="shared" si="0"/>
        <v>3755</v>
      </c>
      <c r="L28" s="26">
        <f t="shared" si="1"/>
        <v>3755</v>
      </c>
    </row>
    <row r="29" spans="1:12" ht="12.75">
      <c r="A29" s="42">
        <v>294004</v>
      </c>
      <c r="B29" s="122" t="s">
        <v>35</v>
      </c>
      <c r="C29" s="30"/>
      <c r="D29" s="30"/>
      <c r="E29" s="91">
        <v>468</v>
      </c>
      <c r="F29" s="26">
        <v>500</v>
      </c>
      <c r="G29" s="26">
        <v>5470</v>
      </c>
      <c r="H29" s="26"/>
      <c r="I29" s="26">
        <v>28000</v>
      </c>
      <c r="J29" s="26"/>
      <c r="K29" s="142">
        <f t="shared" si="0"/>
        <v>33970</v>
      </c>
      <c r="L29" s="26">
        <f t="shared" si="1"/>
        <v>33970</v>
      </c>
    </row>
    <row r="30" spans="1:12" ht="12.75">
      <c r="A30" s="128"/>
      <c r="B30" s="122" t="s">
        <v>286</v>
      </c>
      <c r="C30" s="30"/>
      <c r="D30" s="30"/>
      <c r="E30" s="91"/>
      <c r="F30" s="26"/>
      <c r="G30" s="26">
        <v>680</v>
      </c>
      <c r="H30" s="26"/>
      <c r="I30" s="26"/>
      <c r="J30" s="26"/>
      <c r="K30" s="142">
        <f t="shared" si="0"/>
        <v>680</v>
      </c>
      <c r="L30" s="26">
        <f t="shared" si="1"/>
        <v>680</v>
      </c>
    </row>
    <row r="31" spans="1:12" ht="12.75">
      <c r="A31" s="40">
        <v>599298</v>
      </c>
      <c r="B31" s="122" t="s">
        <v>252</v>
      </c>
      <c r="C31" s="30"/>
      <c r="D31" s="30"/>
      <c r="E31" s="91"/>
      <c r="F31" s="26"/>
      <c r="G31" s="26">
        <v>1025</v>
      </c>
      <c r="H31" s="26"/>
      <c r="I31" s="26"/>
      <c r="J31" s="26"/>
      <c r="K31" s="142">
        <f t="shared" si="0"/>
        <v>1025</v>
      </c>
      <c r="L31" s="26">
        <f t="shared" si="1"/>
        <v>1025</v>
      </c>
    </row>
    <row r="32" spans="1:12" ht="12.75">
      <c r="A32" s="26">
        <v>599301</v>
      </c>
      <c r="B32" s="122" t="s">
        <v>253</v>
      </c>
      <c r="C32" s="30"/>
      <c r="D32" s="30"/>
      <c r="E32" s="91"/>
      <c r="F32" s="26"/>
      <c r="G32" s="26">
        <v>1710</v>
      </c>
      <c r="H32" s="26"/>
      <c r="I32" s="26"/>
      <c r="J32" s="26"/>
      <c r="K32" s="142">
        <f t="shared" si="0"/>
        <v>1710</v>
      </c>
      <c r="L32" s="26">
        <f t="shared" si="1"/>
        <v>1710</v>
      </c>
    </row>
    <row r="33" spans="1:12" ht="12.75">
      <c r="A33" s="26">
        <v>294055</v>
      </c>
      <c r="B33" s="122" t="s">
        <v>278</v>
      </c>
      <c r="C33" s="30"/>
      <c r="D33" s="30"/>
      <c r="E33" s="91"/>
      <c r="F33" s="26"/>
      <c r="G33" s="26">
        <v>2730</v>
      </c>
      <c r="H33" s="26"/>
      <c r="I33" s="26"/>
      <c r="J33" s="26"/>
      <c r="K33" s="142">
        <f t="shared" si="0"/>
        <v>2730</v>
      </c>
      <c r="L33" s="26">
        <f t="shared" si="1"/>
        <v>2730</v>
      </c>
    </row>
    <row r="34" spans="1:12" ht="12.75">
      <c r="A34" s="26">
        <v>489450</v>
      </c>
      <c r="B34" s="126" t="s">
        <v>261</v>
      </c>
      <c r="C34" s="30"/>
      <c r="D34" s="30"/>
      <c r="E34" s="91"/>
      <c r="F34" s="26"/>
      <c r="G34" s="26">
        <v>2390</v>
      </c>
      <c r="H34" s="26"/>
      <c r="I34" s="26"/>
      <c r="J34" s="26"/>
      <c r="K34" s="142">
        <f t="shared" si="0"/>
        <v>2390</v>
      </c>
      <c r="L34" s="26">
        <f t="shared" si="1"/>
        <v>2390</v>
      </c>
    </row>
    <row r="35" spans="1:12" ht="12.75">
      <c r="A35" s="26">
        <v>600539</v>
      </c>
      <c r="B35" s="126" t="s">
        <v>262</v>
      </c>
      <c r="C35" s="30"/>
      <c r="D35" s="30"/>
      <c r="E35" s="91"/>
      <c r="F35" s="26"/>
      <c r="G35" s="26">
        <v>3070</v>
      </c>
      <c r="H35" s="26"/>
      <c r="I35" s="26"/>
      <c r="J35" s="26"/>
      <c r="K35" s="142">
        <f t="shared" si="0"/>
        <v>3070</v>
      </c>
      <c r="L35" s="26">
        <f t="shared" si="1"/>
        <v>3070</v>
      </c>
    </row>
    <row r="36" spans="1:12" ht="12.75">
      <c r="A36" s="26">
        <v>489468</v>
      </c>
      <c r="B36" s="126" t="s">
        <v>263</v>
      </c>
      <c r="C36" s="30"/>
      <c r="D36" s="30"/>
      <c r="E36" s="91"/>
      <c r="F36" s="26"/>
      <c r="G36" s="26">
        <v>340</v>
      </c>
      <c r="H36" s="26"/>
      <c r="I36" s="26"/>
      <c r="J36" s="26"/>
      <c r="K36" s="142">
        <f t="shared" si="0"/>
        <v>340</v>
      </c>
      <c r="L36" s="26">
        <f t="shared" si="1"/>
        <v>340</v>
      </c>
    </row>
    <row r="37" spans="1:12" ht="12.75">
      <c r="A37" s="26">
        <v>600547</v>
      </c>
      <c r="B37" s="122" t="s">
        <v>265</v>
      </c>
      <c r="C37" s="30"/>
      <c r="D37" s="30"/>
      <c r="E37" s="91"/>
      <c r="F37" s="26"/>
      <c r="G37" s="26">
        <v>340</v>
      </c>
      <c r="H37" s="26"/>
      <c r="I37" s="26"/>
      <c r="J37" s="26"/>
      <c r="K37" s="142">
        <f t="shared" si="0"/>
        <v>340</v>
      </c>
      <c r="L37" s="26">
        <f t="shared" si="1"/>
        <v>340</v>
      </c>
    </row>
    <row r="38" spans="1:12" ht="12.75">
      <c r="A38" s="42">
        <v>599328</v>
      </c>
      <c r="B38" s="122" t="s">
        <v>266</v>
      </c>
      <c r="C38" s="30"/>
      <c r="D38" s="30"/>
      <c r="E38" s="91"/>
      <c r="F38" s="26"/>
      <c r="G38" s="26">
        <v>2050</v>
      </c>
      <c r="H38" s="26"/>
      <c r="I38" s="26"/>
      <c r="J38" s="26"/>
      <c r="K38" s="142">
        <f t="shared" si="0"/>
        <v>2050</v>
      </c>
      <c r="L38" s="26">
        <f t="shared" si="1"/>
        <v>2050</v>
      </c>
    </row>
    <row r="39" spans="1:12" ht="12.75">
      <c r="A39" s="42">
        <v>294136</v>
      </c>
      <c r="B39" s="122" t="s">
        <v>243</v>
      </c>
      <c r="C39" s="30"/>
      <c r="D39" s="30"/>
      <c r="E39" s="91">
        <v>8518</v>
      </c>
      <c r="F39" s="26">
        <v>8500</v>
      </c>
      <c r="G39" s="26">
        <v>2730</v>
      </c>
      <c r="H39" s="26"/>
      <c r="I39" s="26">
        <v>24000</v>
      </c>
      <c r="J39" s="26">
        <v>10000</v>
      </c>
      <c r="K39" s="142">
        <f t="shared" si="0"/>
        <v>45230</v>
      </c>
      <c r="L39" s="26">
        <f t="shared" si="1"/>
        <v>45230</v>
      </c>
    </row>
    <row r="40" spans="1:12" ht="12.75">
      <c r="A40" s="130"/>
      <c r="B40" s="122" t="s">
        <v>281</v>
      </c>
      <c r="C40" s="30"/>
      <c r="D40" s="30"/>
      <c r="E40" s="91"/>
      <c r="F40" s="26"/>
      <c r="G40" s="26">
        <v>1025</v>
      </c>
      <c r="H40" s="26"/>
      <c r="I40" s="26"/>
      <c r="J40" s="26"/>
      <c r="K40" s="142">
        <f t="shared" si="0"/>
        <v>1025</v>
      </c>
      <c r="L40" s="26">
        <f t="shared" si="1"/>
        <v>1025</v>
      </c>
    </row>
    <row r="41" spans="1:12" ht="12.75">
      <c r="A41" s="130"/>
      <c r="B41" s="122" t="s">
        <v>296</v>
      </c>
      <c r="C41" s="30"/>
      <c r="D41" s="30"/>
      <c r="E41" s="91"/>
      <c r="F41" s="26"/>
      <c r="G41" s="26">
        <v>1020</v>
      </c>
      <c r="H41" s="26"/>
      <c r="I41" s="26"/>
      <c r="J41" s="26"/>
      <c r="K41" s="142">
        <f t="shared" si="0"/>
        <v>1020</v>
      </c>
      <c r="L41" s="26">
        <f t="shared" si="1"/>
        <v>1020</v>
      </c>
    </row>
    <row r="42" spans="1:12" ht="12.75">
      <c r="A42" s="130"/>
      <c r="B42" s="122" t="s">
        <v>349</v>
      </c>
      <c r="C42" s="30"/>
      <c r="D42" s="30"/>
      <c r="E42" s="91"/>
      <c r="F42" s="26"/>
      <c r="G42" s="26">
        <v>1705</v>
      </c>
      <c r="H42" s="26"/>
      <c r="I42" s="26"/>
      <c r="J42" s="26"/>
      <c r="K42" s="142">
        <f t="shared" si="0"/>
        <v>1705</v>
      </c>
      <c r="L42" s="26">
        <f t="shared" si="1"/>
        <v>1705</v>
      </c>
    </row>
    <row r="43" spans="1:12" ht="12.75">
      <c r="A43" s="128"/>
      <c r="B43" s="122" t="s">
        <v>381</v>
      </c>
      <c r="C43" s="30"/>
      <c r="D43" s="30"/>
      <c r="E43" s="91"/>
      <c r="F43" s="26"/>
      <c r="G43" s="26">
        <v>1705</v>
      </c>
      <c r="H43" s="26"/>
      <c r="I43" s="26"/>
      <c r="J43" s="26"/>
      <c r="K43" s="142">
        <f t="shared" si="0"/>
        <v>1705</v>
      </c>
      <c r="L43" s="26">
        <f t="shared" si="1"/>
        <v>1705</v>
      </c>
    </row>
    <row r="44" spans="1:12" ht="12.75">
      <c r="A44" s="40">
        <v>599336</v>
      </c>
      <c r="B44" s="122" t="s">
        <v>264</v>
      </c>
      <c r="C44" s="30"/>
      <c r="D44" s="30"/>
      <c r="E44" s="91"/>
      <c r="F44" s="26"/>
      <c r="G44" s="26">
        <v>1705</v>
      </c>
      <c r="H44" s="26"/>
      <c r="I44" s="26"/>
      <c r="J44" s="26"/>
      <c r="K44" s="142">
        <f t="shared" si="0"/>
        <v>1705</v>
      </c>
      <c r="L44" s="26">
        <f t="shared" si="1"/>
        <v>1705</v>
      </c>
    </row>
    <row r="45" spans="1:12" ht="12.75">
      <c r="A45" s="42">
        <v>545899</v>
      </c>
      <c r="B45" s="126" t="s">
        <v>267</v>
      </c>
      <c r="C45" s="30"/>
      <c r="D45" s="30"/>
      <c r="E45" s="91"/>
      <c r="F45" s="26"/>
      <c r="G45" s="26">
        <v>1705</v>
      </c>
      <c r="H45" s="26"/>
      <c r="I45" s="26"/>
      <c r="J45" s="26"/>
      <c r="K45" s="142">
        <f t="shared" si="0"/>
        <v>1705</v>
      </c>
      <c r="L45" s="26">
        <f t="shared" si="1"/>
        <v>1705</v>
      </c>
    </row>
    <row r="46" spans="1:12" ht="12.75">
      <c r="A46" s="42">
        <v>294179</v>
      </c>
      <c r="B46" s="122" t="s">
        <v>36</v>
      </c>
      <c r="C46" s="30"/>
      <c r="D46" s="30"/>
      <c r="E46" s="91">
        <v>3463</v>
      </c>
      <c r="F46" s="26">
        <v>3500</v>
      </c>
      <c r="G46" s="26">
        <v>12655</v>
      </c>
      <c r="H46" s="26"/>
      <c r="I46" s="26">
        <v>26000</v>
      </c>
      <c r="J46" s="26"/>
      <c r="K46" s="142">
        <f t="shared" si="0"/>
        <v>42155</v>
      </c>
      <c r="L46" s="26">
        <f t="shared" si="1"/>
        <v>42155</v>
      </c>
    </row>
    <row r="47" spans="1:12" ht="12.75">
      <c r="A47" s="130"/>
      <c r="B47" s="122" t="s">
        <v>434</v>
      </c>
      <c r="C47" s="30"/>
      <c r="D47" s="30"/>
      <c r="E47" s="91"/>
      <c r="F47" s="26"/>
      <c r="G47" s="26">
        <v>680</v>
      </c>
      <c r="H47" s="26"/>
      <c r="I47" s="26"/>
      <c r="J47" s="26"/>
      <c r="K47" s="142">
        <f t="shared" si="0"/>
        <v>680</v>
      </c>
      <c r="L47" s="26">
        <f t="shared" si="1"/>
        <v>680</v>
      </c>
    </row>
    <row r="48" spans="1:12" ht="12.75">
      <c r="A48" s="128"/>
      <c r="B48" s="122" t="s">
        <v>377</v>
      </c>
      <c r="C48" s="30"/>
      <c r="D48" s="30"/>
      <c r="E48" s="91"/>
      <c r="F48" s="26"/>
      <c r="G48" s="26">
        <v>680</v>
      </c>
      <c r="H48" s="26"/>
      <c r="I48" s="26"/>
      <c r="J48" s="26"/>
      <c r="K48" s="142">
        <f t="shared" si="0"/>
        <v>680</v>
      </c>
      <c r="L48" s="26">
        <f t="shared" si="1"/>
        <v>680</v>
      </c>
    </row>
    <row r="49" spans="1:12" ht="12.75">
      <c r="A49" s="40">
        <v>599352</v>
      </c>
      <c r="B49" s="122" t="s">
        <v>268</v>
      </c>
      <c r="C49" s="30"/>
      <c r="D49" s="30"/>
      <c r="E49" s="91"/>
      <c r="F49" s="26"/>
      <c r="G49" s="26">
        <v>1360</v>
      </c>
      <c r="H49" s="26"/>
      <c r="I49" s="26"/>
      <c r="J49" s="26"/>
      <c r="K49" s="142">
        <f t="shared" si="0"/>
        <v>1360</v>
      </c>
      <c r="L49" s="26">
        <f t="shared" si="1"/>
        <v>1360</v>
      </c>
    </row>
    <row r="50" spans="1:12" ht="12.75">
      <c r="A50" s="26">
        <v>599379</v>
      </c>
      <c r="B50" s="122" t="s">
        <v>269</v>
      </c>
      <c r="C50" s="30"/>
      <c r="D50" s="30"/>
      <c r="E50" s="91"/>
      <c r="F50" s="26"/>
      <c r="G50" s="26">
        <v>1025</v>
      </c>
      <c r="H50" s="26"/>
      <c r="I50" s="26"/>
      <c r="J50" s="26"/>
      <c r="K50" s="142">
        <f t="shared" si="0"/>
        <v>1025</v>
      </c>
      <c r="L50" s="26">
        <f t="shared" si="1"/>
        <v>1025</v>
      </c>
    </row>
    <row r="51" spans="1:12" ht="12.75">
      <c r="A51" s="26">
        <v>294233</v>
      </c>
      <c r="B51" s="122" t="s">
        <v>138</v>
      </c>
      <c r="C51" s="30"/>
      <c r="D51" s="30"/>
      <c r="E51" s="91">
        <v>243</v>
      </c>
      <c r="F51" s="26">
        <v>200</v>
      </c>
      <c r="G51" s="26">
        <v>3415</v>
      </c>
      <c r="H51" s="26"/>
      <c r="I51" s="26">
        <v>27000</v>
      </c>
      <c r="J51" s="26"/>
      <c r="K51" s="142">
        <f t="shared" si="0"/>
        <v>30615</v>
      </c>
      <c r="L51" s="26">
        <f t="shared" si="1"/>
        <v>30615</v>
      </c>
    </row>
    <row r="52" spans="1:12" ht="12.75">
      <c r="A52" s="42">
        <v>294284</v>
      </c>
      <c r="B52" s="122" t="s">
        <v>287</v>
      </c>
      <c r="C52" s="30"/>
      <c r="D52" s="30"/>
      <c r="E52" s="91"/>
      <c r="F52" s="26"/>
      <c r="G52" s="26">
        <v>3075</v>
      </c>
      <c r="H52" s="26"/>
      <c r="I52" s="26"/>
      <c r="J52" s="26"/>
      <c r="K52" s="142">
        <f t="shared" si="0"/>
        <v>3075</v>
      </c>
      <c r="L52" s="26">
        <f t="shared" si="1"/>
        <v>3075</v>
      </c>
    </row>
    <row r="53" spans="1:12" ht="12.75">
      <c r="A53" s="42">
        <v>543870</v>
      </c>
      <c r="B53" s="122" t="s">
        <v>270</v>
      </c>
      <c r="C53" s="30"/>
      <c r="D53" s="30"/>
      <c r="E53" s="91"/>
      <c r="F53" s="26"/>
      <c r="G53" s="26">
        <v>680</v>
      </c>
      <c r="H53" s="26"/>
      <c r="I53" s="26"/>
      <c r="J53" s="26"/>
      <c r="K53" s="142">
        <f t="shared" si="0"/>
        <v>680</v>
      </c>
      <c r="L53" s="26">
        <f t="shared" si="1"/>
        <v>680</v>
      </c>
    </row>
    <row r="54" spans="1:12" ht="12.75">
      <c r="A54" s="128"/>
      <c r="B54" s="122" t="s">
        <v>319</v>
      </c>
      <c r="C54" s="30"/>
      <c r="D54" s="30"/>
      <c r="E54" s="91">
        <v>518</v>
      </c>
      <c r="F54" s="26">
        <v>500</v>
      </c>
      <c r="G54" s="26">
        <v>4105</v>
      </c>
      <c r="H54" s="26"/>
      <c r="I54" s="26"/>
      <c r="J54" s="26"/>
      <c r="K54" s="142">
        <f t="shared" si="0"/>
        <v>4605</v>
      </c>
      <c r="L54" s="26">
        <f t="shared" si="1"/>
        <v>4605</v>
      </c>
    </row>
    <row r="55" spans="1:12" ht="12.75">
      <c r="A55" s="40">
        <v>294306</v>
      </c>
      <c r="B55" s="122" t="s">
        <v>22</v>
      </c>
      <c r="C55" s="30"/>
      <c r="D55" s="30"/>
      <c r="E55" s="91">
        <v>3345</v>
      </c>
      <c r="F55" s="26">
        <v>3300</v>
      </c>
      <c r="G55" s="26">
        <v>8560</v>
      </c>
      <c r="H55" s="26"/>
      <c r="I55" s="26">
        <v>24000</v>
      </c>
      <c r="J55" s="26">
        <v>10000</v>
      </c>
      <c r="K55" s="142">
        <f t="shared" si="0"/>
        <v>45860</v>
      </c>
      <c r="L55" s="26">
        <f t="shared" si="1"/>
        <v>45860</v>
      </c>
    </row>
    <row r="56" spans="1:12" ht="12.75">
      <c r="A56" s="26">
        <v>544213</v>
      </c>
      <c r="B56" s="126" t="s">
        <v>271</v>
      </c>
      <c r="C56" s="30"/>
      <c r="D56" s="30"/>
      <c r="E56" s="91"/>
      <c r="F56" s="26"/>
      <c r="G56" s="91">
        <v>1025</v>
      </c>
      <c r="H56" s="26"/>
      <c r="I56" s="26"/>
      <c r="J56" s="26"/>
      <c r="K56" s="142">
        <f t="shared" si="0"/>
        <v>1025</v>
      </c>
      <c r="L56" s="26">
        <f t="shared" si="1"/>
        <v>1025</v>
      </c>
    </row>
    <row r="57" spans="1:12" ht="12.75">
      <c r="A57" s="26">
        <v>599417</v>
      </c>
      <c r="B57" s="126" t="s">
        <v>272</v>
      </c>
      <c r="C57" s="30"/>
      <c r="D57" s="30"/>
      <c r="E57" s="91"/>
      <c r="F57" s="26"/>
      <c r="G57" s="91">
        <v>1025</v>
      </c>
      <c r="H57" s="26"/>
      <c r="I57" s="26"/>
      <c r="J57" s="26"/>
      <c r="K57" s="142">
        <f t="shared" si="0"/>
        <v>1025</v>
      </c>
      <c r="L57" s="26">
        <f t="shared" si="1"/>
        <v>1025</v>
      </c>
    </row>
    <row r="58" spans="1:12" ht="12.75">
      <c r="A58" s="26">
        <v>531669</v>
      </c>
      <c r="B58" s="126" t="s">
        <v>284</v>
      </c>
      <c r="C58" s="30"/>
      <c r="D58" s="30"/>
      <c r="E58" s="91"/>
      <c r="F58" s="26"/>
      <c r="G58" s="91">
        <v>2390</v>
      </c>
      <c r="H58" s="26"/>
      <c r="I58" s="26"/>
      <c r="J58" s="26"/>
      <c r="K58" s="142">
        <f t="shared" si="0"/>
        <v>2390</v>
      </c>
      <c r="L58" s="26">
        <f t="shared" si="1"/>
        <v>2390</v>
      </c>
    </row>
    <row r="59" spans="1:12" ht="12.75">
      <c r="A59" s="26">
        <v>599425</v>
      </c>
      <c r="B59" s="126" t="s">
        <v>285</v>
      </c>
      <c r="C59" s="30"/>
      <c r="D59" s="30"/>
      <c r="E59" s="91"/>
      <c r="F59" s="26"/>
      <c r="G59" s="91">
        <v>680</v>
      </c>
      <c r="H59" s="26"/>
      <c r="I59" s="26"/>
      <c r="J59" s="26"/>
      <c r="K59" s="142">
        <f t="shared" si="0"/>
        <v>680</v>
      </c>
      <c r="L59" s="26">
        <f t="shared" si="1"/>
        <v>680</v>
      </c>
    </row>
    <row r="60" spans="1:12" ht="12.75">
      <c r="A60" s="26">
        <v>842460</v>
      </c>
      <c r="B60" s="126" t="s">
        <v>288</v>
      </c>
      <c r="C60" s="30"/>
      <c r="D60" s="30"/>
      <c r="E60" s="91"/>
      <c r="F60" s="26"/>
      <c r="G60" s="91">
        <v>340</v>
      </c>
      <c r="H60" s="26"/>
      <c r="I60" s="26"/>
      <c r="J60" s="26"/>
      <c r="K60" s="142">
        <f t="shared" si="0"/>
        <v>340</v>
      </c>
      <c r="L60" s="26">
        <f t="shared" si="1"/>
        <v>340</v>
      </c>
    </row>
    <row r="61" spans="1:12" ht="12.75">
      <c r="A61" s="26">
        <v>842133</v>
      </c>
      <c r="B61" s="126" t="s">
        <v>289</v>
      </c>
      <c r="C61" s="30"/>
      <c r="D61" s="30"/>
      <c r="E61" s="91"/>
      <c r="F61" s="26"/>
      <c r="G61" s="91">
        <v>1025</v>
      </c>
      <c r="H61" s="26"/>
      <c r="I61" s="26"/>
      <c r="J61" s="26"/>
      <c r="K61" s="142">
        <f t="shared" si="0"/>
        <v>1025</v>
      </c>
      <c r="L61" s="26">
        <f t="shared" si="1"/>
        <v>1025</v>
      </c>
    </row>
    <row r="62" spans="1:12" ht="12.75">
      <c r="A62" s="42">
        <v>599441</v>
      </c>
      <c r="B62" s="126" t="s">
        <v>290</v>
      </c>
      <c r="C62" s="30"/>
      <c r="D62" s="30"/>
      <c r="E62" s="91"/>
      <c r="F62" s="26"/>
      <c r="G62" s="91">
        <v>680</v>
      </c>
      <c r="H62" s="26"/>
      <c r="I62" s="26"/>
      <c r="J62" s="26"/>
      <c r="K62" s="142">
        <f t="shared" si="0"/>
        <v>680</v>
      </c>
      <c r="L62" s="26">
        <f t="shared" si="1"/>
        <v>680</v>
      </c>
    </row>
    <row r="63" spans="1:12" ht="12.75">
      <c r="A63" s="42">
        <v>294471</v>
      </c>
      <c r="B63" s="122" t="s">
        <v>37</v>
      </c>
      <c r="C63" s="30"/>
      <c r="D63" s="30"/>
      <c r="E63" s="91">
        <v>2439</v>
      </c>
      <c r="F63" s="26">
        <v>2400</v>
      </c>
      <c r="G63" s="26">
        <v>3415</v>
      </c>
      <c r="H63" s="26"/>
      <c r="I63" s="26">
        <v>26000</v>
      </c>
      <c r="J63" s="26"/>
      <c r="K63" s="142">
        <f t="shared" si="0"/>
        <v>31815</v>
      </c>
      <c r="L63" s="26">
        <f t="shared" si="1"/>
        <v>31815</v>
      </c>
    </row>
    <row r="64" spans="1:12" ht="12.75">
      <c r="A64" s="130"/>
      <c r="B64" s="122" t="s">
        <v>356</v>
      </c>
      <c r="C64" s="30"/>
      <c r="D64" s="30"/>
      <c r="E64" s="91"/>
      <c r="F64" s="26"/>
      <c r="G64" s="26">
        <v>340</v>
      </c>
      <c r="H64" s="26"/>
      <c r="I64" s="26"/>
      <c r="J64" s="26"/>
      <c r="K64" s="142">
        <f t="shared" si="0"/>
        <v>340</v>
      </c>
      <c r="L64" s="26">
        <f t="shared" si="1"/>
        <v>340</v>
      </c>
    </row>
    <row r="65" spans="1:12" ht="12.75">
      <c r="A65" s="130"/>
      <c r="B65" s="122" t="s">
        <v>367</v>
      </c>
      <c r="C65" s="30"/>
      <c r="D65" s="30"/>
      <c r="E65" s="91"/>
      <c r="F65" s="26"/>
      <c r="G65" s="26">
        <v>340</v>
      </c>
      <c r="H65" s="26"/>
      <c r="I65" s="26"/>
      <c r="J65" s="26"/>
      <c r="K65" s="142">
        <f t="shared" si="0"/>
        <v>340</v>
      </c>
      <c r="L65" s="26">
        <f t="shared" si="1"/>
        <v>340</v>
      </c>
    </row>
    <row r="66" spans="1:12" ht="12.75">
      <c r="A66" s="128"/>
      <c r="B66" s="122" t="s">
        <v>369</v>
      </c>
      <c r="C66" s="30"/>
      <c r="D66" s="30"/>
      <c r="E66" s="91"/>
      <c r="F66" s="26"/>
      <c r="G66" s="26">
        <v>1365</v>
      </c>
      <c r="H66" s="26"/>
      <c r="I66" s="26"/>
      <c r="J66" s="26"/>
      <c r="K66" s="142">
        <f t="shared" si="0"/>
        <v>1365</v>
      </c>
      <c r="L66" s="26">
        <f t="shared" si="1"/>
        <v>1365</v>
      </c>
    </row>
    <row r="67" spans="1:12" ht="12.75">
      <c r="A67" s="40">
        <v>544183</v>
      </c>
      <c r="B67" s="122" t="s">
        <v>294</v>
      </c>
      <c r="C67" s="30"/>
      <c r="D67" s="30"/>
      <c r="E67" s="91"/>
      <c r="F67" s="26"/>
      <c r="G67" s="26">
        <v>1020</v>
      </c>
      <c r="H67" s="26"/>
      <c r="I67" s="26"/>
      <c r="J67" s="26"/>
      <c r="K67" s="142">
        <f t="shared" si="0"/>
        <v>1020</v>
      </c>
      <c r="L67" s="26">
        <f t="shared" si="1"/>
        <v>1020</v>
      </c>
    </row>
    <row r="68" spans="1:12" ht="12.75">
      <c r="A68" s="26">
        <v>599468</v>
      </c>
      <c r="B68" s="122" t="s">
        <v>295</v>
      </c>
      <c r="C68" s="30"/>
      <c r="D68" s="30"/>
      <c r="E68" s="91"/>
      <c r="F68" s="26"/>
      <c r="G68" s="26">
        <v>4100</v>
      </c>
      <c r="H68" s="26"/>
      <c r="I68" s="26"/>
      <c r="J68" s="26"/>
      <c r="K68" s="142">
        <f t="shared" si="0"/>
        <v>4100</v>
      </c>
      <c r="L68" s="26">
        <f t="shared" si="1"/>
        <v>4100</v>
      </c>
    </row>
    <row r="69" spans="1:12" ht="12.75">
      <c r="A69" s="26">
        <v>599484</v>
      </c>
      <c r="B69" s="122" t="s">
        <v>297</v>
      </c>
      <c r="C69" s="30"/>
      <c r="D69" s="30"/>
      <c r="E69" s="91"/>
      <c r="F69" s="26"/>
      <c r="G69" s="26">
        <v>1025</v>
      </c>
      <c r="H69" s="26"/>
      <c r="I69" s="26"/>
      <c r="J69" s="26"/>
      <c r="K69" s="142">
        <f t="shared" si="0"/>
        <v>1025</v>
      </c>
      <c r="L69" s="26">
        <f t="shared" si="1"/>
        <v>1025</v>
      </c>
    </row>
    <row r="70" spans="1:12" ht="12.75">
      <c r="A70" s="26">
        <v>599492</v>
      </c>
      <c r="B70" s="122" t="s">
        <v>298</v>
      </c>
      <c r="C70" s="30"/>
      <c r="D70" s="30"/>
      <c r="E70" s="91"/>
      <c r="F70" s="26"/>
      <c r="G70" s="26">
        <v>1025</v>
      </c>
      <c r="H70" s="26"/>
      <c r="I70" s="26"/>
      <c r="J70" s="26"/>
      <c r="K70" s="142">
        <f t="shared" si="0"/>
        <v>1025</v>
      </c>
      <c r="L70" s="26">
        <f t="shared" si="1"/>
        <v>1025</v>
      </c>
    </row>
    <row r="71" spans="1:12" ht="12.75">
      <c r="A71" s="26">
        <v>545686</v>
      </c>
      <c r="B71" s="122" t="s">
        <v>300</v>
      </c>
      <c r="C71" s="30"/>
      <c r="D71" s="30"/>
      <c r="E71" s="91"/>
      <c r="F71" s="26"/>
      <c r="G71" s="26">
        <v>680</v>
      </c>
      <c r="H71" s="26"/>
      <c r="I71" s="26"/>
      <c r="J71" s="26"/>
      <c r="K71" s="142">
        <f t="shared" si="0"/>
        <v>680</v>
      </c>
      <c r="L71" s="26">
        <f t="shared" si="1"/>
        <v>680</v>
      </c>
    </row>
    <row r="72" spans="1:12" ht="12.75">
      <c r="A72" s="26">
        <v>600521</v>
      </c>
      <c r="B72" s="122" t="s">
        <v>301</v>
      </c>
      <c r="C72" s="30"/>
      <c r="D72" s="30"/>
      <c r="E72" s="91"/>
      <c r="F72" s="26"/>
      <c r="G72" s="26">
        <v>2730</v>
      </c>
      <c r="H72" s="26"/>
      <c r="I72" s="26"/>
      <c r="J72" s="26"/>
      <c r="K72" s="142">
        <f t="shared" si="0"/>
        <v>2730</v>
      </c>
      <c r="L72" s="26">
        <f t="shared" si="1"/>
        <v>2730</v>
      </c>
    </row>
    <row r="73" spans="1:12" ht="12.75">
      <c r="A73" s="26">
        <v>544191</v>
      </c>
      <c r="B73" s="122" t="s">
        <v>302</v>
      </c>
      <c r="C73" s="30"/>
      <c r="D73" s="30"/>
      <c r="E73" s="91"/>
      <c r="F73" s="26"/>
      <c r="G73" s="26">
        <v>340</v>
      </c>
      <c r="H73" s="26"/>
      <c r="I73" s="26"/>
      <c r="J73" s="26"/>
      <c r="K73" s="142">
        <f t="shared" si="0"/>
        <v>340</v>
      </c>
      <c r="L73" s="26">
        <f t="shared" si="1"/>
        <v>340</v>
      </c>
    </row>
    <row r="74" spans="1:12" ht="12.75">
      <c r="A74" s="26">
        <v>599506</v>
      </c>
      <c r="B74" s="122" t="s">
        <v>303</v>
      </c>
      <c r="C74" s="30"/>
      <c r="D74" s="30"/>
      <c r="E74" s="91"/>
      <c r="F74" s="26"/>
      <c r="G74" s="26">
        <v>340</v>
      </c>
      <c r="H74" s="26"/>
      <c r="I74" s="26"/>
      <c r="J74" s="26"/>
      <c r="K74" s="142">
        <f t="shared" si="0"/>
        <v>340</v>
      </c>
      <c r="L74" s="26">
        <f t="shared" si="1"/>
        <v>340</v>
      </c>
    </row>
    <row r="75" spans="1:12" ht="12.75">
      <c r="A75" s="26">
        <v>545210</v>
      </c>
      <c r="B75" s="122" t="s">
        <v>201</v>
      </c>
      <c r="C75" s="30"/>
      <c r="D75" s="30"/>
      <c r="E75" s="91"/>
      <c r="F75" s="26"/>
      <c r="G75" s="26">
        <v>4790</v>
      </c>
      <c r="H75" s="26"/>
      <c r="I75" s="26"/>
      <c r="J75" s="26"/>
      <c r="K75" s="142">
        <f t="shared" si="0"/>
        <v>4790</v>
      </c>
      <c r="L75" s="26">
        <f t="shared" si="1"/>
        <v>4790</v>
      </c>
    </row>
    <row r="76" spans="1:12" ht="12.75">
      <c r="A76" s="26">
        <v>531677</v>
      </c>
      <c r="B76" s="122" t="s">
        <v>304</v>
      </c>
      <c r="C76" s="30"/>
      <c r="D76" s="30"/>
      <c r="E76" s="91"/>
      <c r="F76" s="26"/>
      <c r="G76" s="26">
        <v>3070</v>
      </c>
      <c r="H76" s="26"/>
      <c r="I76" s="26"/>
      <c r="J76" s="26"/>
      <c r="K76" s="142">
        <f t="shared" si="0"/>
        <v>3070</v>
      </c>
      <c r="L76" s="26">
        <f t="shared" si="1"/>
        <v>3070</v>
      </c>
    </row>
    <row r="77" spans="1:12" ht="12.75">
      <c r="A77" s="26">
        <v>294616</v>
      </c>
      <c r="B77" s="122" t="s">
        <v>38</v>
      </c>
      <c r="C77" s="30"/>
      <c r="D77" s="30"/>
      <c r="E77" s="91">
        <v>4667</v>
      </c>
      <c r="F77" s="26">
        <v>4700</v>
      </c>
      <c r="G77" s="26">
        <v>5815</v>
      </c>
      <c r="H77" s="26">
        <v>685</v>
      </c>
      <c r="I77" s="26">
        <v>28000</v>
      </c>
      <c r="J77" s="26"/>
      <c r="K77" s="142">
        <f t="shared" si="0"/>
        <v>39200</v>
      </c>
      <c r="L77" s="26">
        <f t="shared" si="1"/>
        <v>39200</v>
      </c>
    </row>
    <row r="78" spans="1:12" ht="12.75">
      <c r="A78" s="26">
        <v>599514</v>
      </c>
      <c r="B78" s="122" t="s">
        <v>53</v>
      </c>
      <c r="C78" s="30"/>
      <c r="D78" s="30"/>
      <c r="E78" s="91">
        <v>7504</v>
      </c>
      <c r="F78" s="26">
        <v>7500</v>
      </c>
      <c r="G78" s="26">
        <v>1710</v>
      </c>
      <c r="H78" s="26"/>
      <c r="I78" s="26"/>
      <c r="J78" s="26"/>
      <c r="K78" s="142">
        <f t="shared" si="0"/>
        <v>9210</v>
      </c>
      <c r="L78" s="26">
        <f t="shared" si="1"/>
        <v>9210</v>
      </c>
    </row>
    <row r="79" spans="1:12" ht="12.75">
      <c r="A79" s="26">
        <v>842478</v>
      </c>
      <c r="B79" s="122" t="s">
        <v>306</v>
      </c>
      <c r="C79" s="30"/>
      <c r="D79" s="30"/>
      <c r="E79" s="91"/>
      <c r="F79" s="26"/>
      <c r="G79" s="26">
        <v>1020</v>
      </c>
      <c r="H79" s="26"/>
      <c r="I79" s="26"/>
      <c r="J79" s="26"/>
      <c r="K79" s="142">
        <f t="shared" si="0"/>
        <v>1020</v>
      </c>
      <c r="L79" s="26">
        <f t="shared" si="1"/>
        <v>1020</v>
      </c>
    </row>
    <row r="80" spans="1:12" ht="12.75">
      <c r="A80" s="26">
        <v>545171</v>
      </c>
      <c r="B80" s="122" t="s">
        <v>312</v>
      </c>
      <c r="C80" s="30"/>
      <c r="D80" s="30"/>
      <c r="E80" s="91"/>
      <c r="F80" s="26"/>
      <c r="G80" s="26">
        <v>2730</v>
      </c>
      <c r="H80" s="26"/>
      <c r="I80" s="26"/>
      <c r="J80" s="26"/>
      <c r="K80" s="142">
        <f t="shared" si="0"/>
        <v>2730</v>
      </c>
      <c r="L80" s="26">
        <f t="shared" si="1"/>
        <v>2730</v>
      </c>
    </row>
    <row r="81" spans="1:12" ht="12.75">
      <c r="A81" s="26">
        <v>842494</v>
      </c>
      <c r="B81" s="122" t="s">
        <v>310</v>
      </c>
      <c r="C81" s="30"/>
      <c r="D81" s="30"/>
      <c r="E81" s="91"/>
      <c r="F81" s="26"/>
      <c r="G81" s="26">
        <v>2730</v>
      </c>
      <c r="H81" s="26"/>
      <c r="I81" s="26"/>
      <c r="J81" s="26"/>
      <c r="K81" s="142">
        <f t="shared" si="0"/>
        <v>2730</v>
      </c>
      <c r="L81" s="26">
        <f t="shared" si="1"/>
        <v>2730</v>
      </c>
    </row>
    <row r="82" spans="1:12" ht="12.75">
      <c r="A82" s="26">
        <v>600512</v>
      </c>
      <c r="B82" s="122" t="s">
        <v>311</v>
      </c>
      <c r="C82" s="30"/>
      <c r="D82" s="30"/>
      <c r="E82" s="91"/>
      <c r="F82" s="26"/>
      <c r="G82" s="26">
        <v>3755</v>
      </c>
      <c r="H82" s="26"/>
      <c r="I82" s="26"/>
      <c r="J82" s="26"/>
      <c r="K82" s="142">
        <f t="shared" si="0"/>
        <v>3755</v>
      </c>
      <c r="L82" s="26">
        <f t="shared" si="1"/>
        <v>3755</v>
      </c>
    </row>
    <row r="83" spans="1:12" ht="12.75">
      <c r="A83" s="26">
        <v>294799</v>
      </c>
      <c r="B83" s="122" t="s">
        <v>39</v>
      </c>
      <c r="C83" s="30"/>
      <c r="D83" s="30"/>
      <c r="E83" s="91">
        <v>1279</v>
      </c>
      <c r="F83" s="26">
        <v>1300</v>
      </c>
      <c r="G83" s="26">
        <v>6835</v>
      </c>
      <c r="H83" s="26">
        <v>685</v>
      </c>
      <c r="I83" s="26">
        <v>27000</v>
      </c>
      <c r="J83" s="26"/>
      <c r="K83" s="142">
        <f t="shared" si="0"/>
        <v>35820</v>
      </c>
      <c r="L83" s="26">
        <f t="shared" si="1"/>
        <v>35820</v>
      </c>
    </row>
    <row r="84" spans="1:12" ht="12.75">
      <c r="A84" s="26">
        <v>842249</v>
      </c>
      <c r="B84" s="122" t="s">
        <v>316</v>
      </c>
      <c r="C84" s="30"/>
      <c r="D84" s="30"/>
      <c r="E84" s="91"/>
      <c r="F84" s="26"/>
      <c r="G84" s="26">
        <v>340</v>
      </c>
      <c r="H84" s="26"/>
      <c r="I84" s="26"/>
      <c r="J84" s="26"/>
      <c r="K84" s="142">
        <f t="shared" si="0"/>
        <v>340</v>
      </c>
      <c r="L84" s="26">
        <f t="shared" si="1"/>
        <v>340</v>
      </c>
    </row>
    <row r="85" spans="1:12" ht="12.75">
      <c r="A85" s="26">
        <v>294829</v>
      </c>
      <c r="B85" s="122" t="s">
        <v>317</v>
      </c>
      <c r="C85" s="30"/>
      <c r="D85" s="30"/>
      <c r="E85" s="91"/>
      <c r="F85" s="26"/>
      <c r="G85" s="26">
        <v>2045</v>
      </c>
      <c r="H85" s="26"/>
      <c r="I85" s="26"/>
      <c r="J85" s="26"/>
      <c r="K85" s="142">
        <f t="shared" si="0"/>
        <v>2045</v>
      </c>
      <c r="L85" s="26">
        <f t="shared" si="1"/>
        <v>2045</v>
      </c>
    </row>
    <row r="86" spans="1:12" ht="12.75">
      <c r="A86" s="42">
        <v>599611</v>
      </c>
      <c r="B86" s="122" t="s">
        <v>320</v>
      </c>
      <c r="C86" s="30"/>
      <c r="D86" s="30"/>
      <c r="E86" s="91"/>
      <c r="F86" s="26"/>
      <c r="G86" s="26">
        <v>2390</v>
      </c>
      <c r="H86" s="26"/>
      <c r="I86" s="26"/>
      <c r="J86" s="26"/>
      <c r="K86" s="142">
        <f t="shared" si="0"/>
        <v>2390</v>
      </c>
      <c r="L86" s="26">
        <f t="shared" si="1"/>
        <v>2390</v>
      </c>
    </row>
    <row r="87" spans="1:12" ht="12.75">
      <c r="A87" s="42">
        <v>294870</v>
      </c>
      <c r="B87" s="122" t="s">
        <v>321</v>
      </c>
      <c r="C87" s="30"/>
      <c r="D87" s="30"/>
      <c r="E87" s="91"/>
      <c r="F87" s="26"/>
      <c r="G87" s="26">
        <v>2390</v>
      </c>
      <c r="H87" s="26"/>
      <c r="I87" s="26"/>
      <c r="J87" s="26"/>
      <c r="K87" s="142">
        <f t="shared" si="0"/>
        <v>2390</v>
      </c>
      <c r="L87" s="26">
        <f t="shared" si="1"/>
        <v>2390</v>
      </c>
    </row>
    <row r="88" spans="1:12" ht="12.75">
      <c r="A88" s="128"/>
      <c r="B88" s="122" t="s">
        <v>277</v>
      </c>
      <c r="C88" s="30"/>
      <c r="D88" s="30"/>
      <c r="E88" s="91"/>
      <c r="F88" s="26"/>
      <c r="G88" s="26">
        <v>2730</v>
      </c>
      <c r="H88" s="26"/>
      <c r="I88" s="26"/>
      <c r="J88" s="26"/>
      <c r="K88" s="142">
        <f aca="true" t="shared" si="2" ref="K88:K151">SUM(C88:J88)-E88</f>
        <v>2730</v>
      </c>
      <c r="L88" s="26">
        <f aca="true" t="shared" si="3" ref="L88:L151">K88-C88</f>
        <v>2730</v>
      </c>
    </row>
    <row r="89" spans="1:12" ht="12.75">
      <c r="A89" s="40">
        <v>599620</v>
      </c>
      <c r="B89" s="122" t="s">
        <v>176</v>
      </c>
      <c r="C89" s="30"/>
      <c r="D89" s="30"/>
      <c r="E89" s="91"/>
      <c r="F89" s="26"/>
      <c r="G89" s="26">
        <v>680</v>
      </c>
      <c r="H89" s="26"/>
      <c r="I89" s="26"/>
      <c r="J89" s="26"/>
      <c r="K89" s="142">
        <f t="shared" si="2"/>
        <v>680</v>
      </c>
      <c r="L89" s="26">
        <f t="shared" si="3"/>
        <v>680</v>
      </c>
    </row>
    <row r="90" spans="1:12" ht="12.75">
      <c r="A90" s="26">
        <v>842630</v>
      </c>
      <c r="B90" s="122" t="s">
        <v>322</v>
      </c>
      <c r="C90" s="30"/>
      <c r="D90" s="30"/>
      <c r="E90" s="91"/>
      <c r="F90" s="26"/>
      <c r="G90" s="26">
        <v>3070</v>
      </c>
      <c r="H90" s="26"/>
      <c r="I90" s="26"/>
      <c r="J90" s="26"/>
      <c r="K90" s="142">
        <f t="shared" si="2"/>
        <v>3070</v>
      </c>
      <c r="L90" s="26">
        <f t="shared" si="3"/>
        <v>3070</v>
      </c>
    </row>
    <row r="91" spans="1:12" ht="12.75">
      <c r="A91" s="42">
        <v>842231</v>
      </c>
      <c r="B91" s="122" t="s">
        <v>202</v>
      </c>
      <c r="C91" s="30"/>
      <c r="D91" s="30"/>
      <c r="E91" s="91"/>
      <c r="F91" s="26"/>
      <c r="G91" s="26">
        <v>1025</v>
      </c>
      <c r="H91" s="26"/>
      <c r="I91" s="26"/>
      <c r="J91" s="26"/>
      <c r="K91" s="142">
        <f t="shared" si="2"/>
        <v>1025</v>
      </c>
      <c r="L91" s="26">
        <f t="shared" si="3"/>
        <v>1025</v>
      </c>
    </row>
    <row r="92" spans="1:13" ht="12.75">
      <c r="A92" s="42">
        <v>294900</v>
      </c>
      <c r="B92" s="122" t="s">
        <v>40</v>
      </c>
      <c r="C92" s="30">
        <v>150000</v>
      </c>
      <c r="D92" s="30"/>
      <c r="E92" s="91">
        <v>62739</v>
      </c>
      <c r="F92" s="26">
        <v>62700</v>
      </c>
      <c r="G92" s="26">
        <v>7175</v>
      </c>
      <c r="H92" s="26"/>
      <c r="I92" s="26">
        <v>28000</v>
      </c>
      <c r="J92" s="26">
        <v>10000</v>
      </c>
      <c r="K92" s="142">
        <f t="shared" si="2"/>
        <v>257875</v>
      </c>
      <c r="L92" s="26">
        <f t="shared" si="3"/>
        <v>107875</v>
      </c>
      <c r="M92" t="s">
        <v>100</v>
      </c>
    </row>
    <row r="93" spans="1:12" ht="12.75">
      <c r="A93" s="130"/>
      <c r="B93" s="122" t="s">
        <v>282</v>
      </c>
      <c r="C93" s="30"/>
      <c r="D93" s="30"/>
      <c r="E93" s="91"/>
      <c r="F93" s="26"/>
      <c r="G93" s="26">
        <v>2730</v>
      </c>
      <c r="H93" s="26"/>
      <c r="I93" s="26"/>
      <c r="J93" s="26"/>
      <c r="K93" s="142">
        <f t="shared" si="2"/>
        <v>2730</v>
      </c>
      <c r="L93" s="26">
        <f t="shared" si="3"/>
        <v>2730</v>
      </c>
    </row>
    <row r="94" spans="1:12" ht="12.75">
      <c r="A94" s="130"/>
      <c r="B94" s="122" t="s">
        <v>293</v>
      </c>
      <c r="C94" s="30"/>
      <c r="D94" s="30"/>
      <c r="E94" s="91"/>
      <c r="F94" s="26"/>
      <c r="G94" s="26">
        <v>680</v>
      </c>
      <c r="H94" s="26"/>
      <c r="I94" s="26"/>
      <c r="J94" s="26"/>
      <c r="K94" s="142">
        <f t="shared" si="2"/>
        <v>680</v>
      </c>
      <c r="L94" s="26">
        <f t="shared" si="3"/>
        <v>680</v>
      </c>
    </row>
    <row r="95" spans="1:12" ht="12.75">
      <c r="A95" s="130"/>
      <c r="B95" s="122" t="s">
        <v>309</v>
      </c>
      <c r="C95" s="30"/>
      <c r="D95" s="30"/>
      <c r="E95" s="91"/>
      <c r="F95" s="26"/>
      <c r="G95" s="26">
        <v>680</v>
      </c>
      <c r="H95" s="26"/>
      <c r="I95" s="26"/>
      <c r="J95" s="26"/>
      <c r="K95" s="142">
        <f t="shared" si="2"/>
        <v>680</v>
      </c>
      <c r="L95" s="26">
        <f t="shared" si="3"/>
        <v>680</v>
      </c>
    </row>
    <row r="96" spans="1:12" ht="12.75">
      <c r="A96" s="130"/>
      <c r="B96" s="122" t="s">
        <v>331</v>
      </c>
      <c r="C96" s="30"/>
      <c r="D96" s="30"/>
      <c r="E96" s="91"/>
      <c r="F96" s="26"/>
      <c r="G96" s="26">
        <v>1705</v>
      </c>
      <c r="H96" s="26"/>
      <c r="I96" s="26"/>
      <c r="J96" s="26"/>
      <c r="K96" s="142">
        <f t="shared" si="2"/>
        <v>1705</v>
      </c>
      <c r="L96" s="26">
        <f t="shared" si="3"/>
        <v>1705</v>
      </c>
    </row>
    <row r="97" spans="1:12" ht="12.75">
      <c r="A97" s="130"/>
      <c r="B97" s="122" t="s">
        <v>336</v>
      </c>
      <c r="C97" s="30"/>
      <c r="D97" s="30"/>
      <c r="E97" s="91"/>
      <c r="F97" s="26"/>
      <c r="G97" s="26">
        <v>6845</v>
      </c>
      <c r="H97" s="26"/>
      <c r="I97" s="26"/>
      <c r="J97" s="26"/>
      <c r="K97" s="142">
        <f t="shared" si="2"/>
        <v>6845</v>
      </c>
      <c r="L97" s="26">
        <f t="shared" si="3"/>
        <v>6845</v>
      </c>
    </row>
    <row r="98" spans="1:12" ht="12.75">
      <c r="A98" s="130"/>
      <c r="B98" s="122" t="s">
        <v>346</v>
      </c>
      <c r="C98" s="30"/>
      <c r="D98" s="30"/>
      <c r="E98" s="91"/>
      <c r="F98" s="26"/>
      <c r="G98" s="26">
        <v>3070</v>
      </c>
      <c r="H98" s="26"/>
      <c r="I98" s="26"/>
      <c r="J98" s="26"/>
      <c r="K98" s="142">
        <f t="shared" si="2"/>
        <v>3070</v>
      </c>
      <c r="L98" s="26">
        <f t="shared" si="3"/>
        <v>3070</v>
      </c>
    </row>
    <row r="99" spans="1:12" ht="12.75">
      <c r="A99" s="130"/>
      <c r="B99" s="122" t="s">
        <v>360</v>
      </c>
      <c r="C99" s="30"/>
      <c r="D99" s="30"/>
      <c r="E99" s="91"/>
      <c r="F99" s="26"/>
      <c r="G99" s="26">
        <v>4435</v>
      </c>
      <c r="H99" s="26"/>
      <c r="I99" s="26"/>
      <c r="J99" s="26"/>
      <c r="K99" s="142">
        <f t="shared" si="2"/>
        <v>4435</v>
      </c>
      <c r="L99" s="26">
        <f t="shared" si="3"/>
        <v>4435</v>
      </c>
    </row>
    <row r="100" spans="1:12" ht="12.75">
      <c r="A100" s="128"/>
      <c r="B100" s="122" t="s">
        <v>363</v>
      </c>
      <c r="C100" s="30"/>
      <c r="D100" s="30"/>
      <c r="E100" s="91"/>
      <c r="F100" s="26"/>
      <c r="G100" s="26">
        <v>1020</v>
      </c>
      <c r="H100" s="26"/>
      <c r="I100" s="26"/>
      <c r="J100" s="26"/>
      <c r="K100" s="142">
        <f t="shared" si="2"/>
        <v>1020</v>
      </c>
      <c r="L100" s="26">
        <f t="shared" si="3"/>
        <v>1020</v>
      </c>
    </row>
    <row r="101" spans="1:12" ht="12.75">
      <c r="A101" s="40">
        <v>842168</v>
      </c>
      <c r="B101" s="122" t="s">
        <v>323</v>
      </c>
      <c r="C101" s="30"/>
      <c r="D101" s="30"/>
      <c r="E101" s="91"/>
      <c r="F101" s="26"/>
      <c r="G101" s="26">
        <v>2050</v>
      </c>
      <c r="H101" s="26"/>
      <c r="I101" s="26"/>
      <c r="J101" s="26"/>
      <c r="K101" s="142">
        <f t="shared" si="2"/>
        <v>2050</v>
      </c>
      <c r="L101" s="26">
        <f t="shared" si="3"/>
        <v>2050</v>
      </c>
    </row>
    <row r="102" spans="1:12" ht="12.75">
      <c r="A102" s="26">
        <v>294926</v>
      </c>
      <c r="B102" s="122" t="s">
        <v>41</v>
      </c>
      <c r="C102" s="30"/>
      <c r="D102" s="30"/>
      <c r="E102" s="91">
        <v>5084</v>
      </c>
      <c r="F102" s="26">
        <v>5100</v>
      </c>
      <c r="G102" s="26">
        <v>3415</v>
      </c>
      <c r="H102" s="26"/>
      <c r="I102" s="26">
        <v>28000</v>
      </c>
      <c r="J102" s="26"/>
      <c r="K102" s="142">
        <f t="shared" si="2"/>
        <v>36515</v>
      </c>
      <c r="L102" s="26">
        <f t="shared" si="3"/>
        <v>36515</v>
      </c>
    </row>
    <row r="103" spans="1:12" ht="12.75">
      <c r="A103" s="26">
        <v>545775</v>
      </c>
      <c r="B103" s="122" t="s">
        <v>325</v>
      </c>
      <c r="C103" s="30"/>
      <c r="D103" s="30"/>
      <c r="E103" s="91"/>
      <c r="F103" s="26"/>
      <c r="G103" s="26">
        <v>3755</v>
      </c>
      <c r="H103" s="26"/>
      <c r="I103" s="26"/>
      <c r="J103" s="26"/>
      <c r="K103" s="142">
        <f t="shared" si="2"/>
        <v>3755</v>
      </c>
      <c r="L103" s="26">
        <f t="shared" si="3"/>
        <v>3755</v>
      </c>
    </row>
    <row r="104" spans="1:12" ht="12.75">
      <c r="A104" s="26">
        <v>842524</v>
      </c>
      <c r="B104" s="122" t="s">
        <v>329</v>
      </c>
      <c r="C104" s="30"/>
      <c r="D104" s="30"/>
      <c r="E104" s="91"/>
      <c r="F104" s="26"/>
      <c r="G104" s="26">
        <v>2390</v>
      </c>
      <c r="H104" s="26"/>
      <c r="I104" s="26"/>
      <c r="J104" s="26"/>
      <c r="K104" s="142">
        <f t="shared" si="2"/>
        <v>2390</v>
      </c>
      <c r="L104" s="26">
        <f t="shared" si="3"/>
        <v>2390</v>
      </c>
    </row>
    <row r="105" spans="1:12" ht="12.75">
      <c r="A105" s="26">
        <v>84409</v>
      </c>
      <c r="B105" s="122" t="s">
        <v>119</v>
      </c>
      <c r="C105" s="30"/>
      <c r="D105" s="30"/>
      <c r="E105" s="91">
        <v>1538</v>
      </c>
      <c r="F105" s="26">
        <v>1500</v>
      </c>
      <c r="G105" s="26">
        <v>7175</v>
      </c>
      <c r="H105" s="26">
        <v>685</v>
      </c>
      <c r="I105" s="26">
        <v>11000</v>
      </c>
      <c r="J105" s="26">
        <v>10000</v>
      </c>
      <c r="K105" s="142">
        <f t="shared" si="2"/>
        <v>30360</v>
      </c>
      <c r="L105" s="26">
        <f t="shared" si="3"/>
        <v>30360</v>
      </c>
    </row>
    <row r="106" spans="1:12" ht="12.75">
      <c r="A106" s="26">
        <v>295035</v>
      </c>
      <c r="B106" s="122" t="s">
        <v>244</v>
      </c>
      <c r="C106" s="30"/>
      <c r="D106" s="30"/>
      <c r="E106" s="91">
        <v>7051</v>
      </c>
      <c r="F106" s="26">
        <v>7100</v>
      </c>
      <c r="G106" s="26">
        <v>3075</v>
      </c>
      <c r="H106" s="26"/>
      <c r="I106" s="26">
        <v>22000</v>
      </c>
      <c r="J106" s="26">
        <v>12300</v>
      </c>
      <c r="K106" s="142">
        <f t="shared" si="2"/>
        <v>44475</v>
      </c>
      <c r="L106" s="26">
        <f t="shared" si="3"/>
        <v>44475</v>
      </c>
    </row>
    <row r="107" spans="1:12" ht="12.75">
      <c r="A107" s="26">
        <v>295043</v>
      </c>
      <c r="B107" s="122" t="s">
        <v>330</v>
      </c>
      <c r="C107" s="30"/>
      <c r="D107" s="30"/>
      <c r="E107" s="91"/>
      <c r="F107" s="26"/>
      <c r="G107" s="26">
        <v>4435</v>
      </c>
      <c r="H107" s="26"/>
      <c r="I107" s="26"/>
      <c r="J107" s="26"/>
      <c r="K107" s="142">
        <f t="shared" si="2"/>
        <v>4435</v>
      </c>
      <c r="L107" s="26">
        <f t="shared" si="3"/>
        <v>4435</v>
      </c>
    </row>
    <row r="108" spans="1:12" ht="12.75">
      <c r="A108" s="26">
        <v>599654</v>
      </c>
      <c r="B108" s="122" t="s">
        <v>215</v>
      </c>
      <c r="C108" s="30"/>
      <c r="D108" s="30"/>
      <c r="E108" s="91"/>
      <c r="F108" s="26"/>
      <c r="G108" s="26">
        <v>2045</v>
      </c>
      <c r="H108" s="26"/>
      <c r="I108" s="26"/>
      <c r="J108" s="26"/>
      <c r="K108" s="142">
        <f t="shared" si="2"/>
        <v>2045</v>
      </c>
      <c r="L108" s="26">
        <f t="shared" si="3"/>
        <v>2045</v>
      </c>
    </row>
    <row r="109" spans="1:12" ht="12.75">
      <c r="A109" s="26">
        <v>599671</v>
      </c>
      <c r="B109" s="122" t="s">
        <v>332</v>
      </c>
      <c r="C109" s="30"/>
      <c r="D109" s="30"/>
      <c r="E109" s="91"/>
      <c r="F109" s="26"/>
      <c r="G109" s="26">
        <v>2395</v>
      </c>
      <c r="H109" s="26"/>
      <c r="I109" s="26"/>
      <c r="J109" s="26"/>
      <c r="K109" s="142">
        <f t="shared" si="2"/>
        <v>2395</v>
      </c>
      <c r="L109" s="26">
        <f t="shared" si="3"/>
        <v>2395</v>
      </c>
    </row>
    <row r="110" spans="1:12" ht="12.75">
      <c r="A110" s="26">
        <v>842281</v>
      </c>
      <c r="B110" s="122" t="s">
        <v>333</v>
      </c>
      <c r="C110" s="30"/>
      <c r="D110" s="30"/>
      <c r="E110" s="91"/>
      <c r="F110" s="26"/>
      <c r="G110" s="26">
        <v>3075</v>
      </c>
      <c r="H110" s="26"/>
      <c r="I110" s="26"/>
      <c r="J110" s="26"/>
      <c r="K110" s="142">
        <f t="shared" si="2"/>
        <v>3075</v>
      </c>
      <c r="L110" s="26">
        <f t="shared" si="3"/>
        <v>3075</v>
      </c>
    </row>
    <row r="111" spans="1:12" ht="12.75">
      <c r="A111" s="26">
        <v>545759</v>
      </c>
      <c r="B111" s="122" t="s">
        <v>334</v>
      </c>
      <c r="C111" s="30"/>
      <c r="D111" s="30"/>
      <c r="E111" s="91"/>
      <c r="F111" s="26"/>
      <c r="G111" s="26">
        <v>680</v>
      </c>
      <c r="H111" s="26"/>
      <c r="I111" s="26"/>
      <c r="J111" s="26"/>
      <c r="K111" s="142">
        <f t="shared" si="2"/>
        <v>680</v>
      </c>
      <c r="L111" s="26">
        <f t="shared" si="3"/>
        <v>680</v>
      </c>
    </row>
    <row r="112" spans="1:12" ht="12.75">
      <c r="A112" s="26">
        <v>599689</v>
      </c>
      <c r="B112" s="122" t="s">
        <v>335</v>
      </c>
      <c r="C112" s="30"/>
      <c r="D112" s="30"/>
      <c r="E112" s="91"/>
      <c r="F112" s="26"/>
      <c r="G112" s="26">
        <v>340</v>
      </c>
      <c r="H112" s="26"/>
      <c r="I112" s="26"/>
      <c r="J112" s="26"/>
      <c r="K112" s="142">
        <f t="shared" si="2"/>
        <v>340</v>
      </c>
      <c r="L112" s="26">
        <f t="shared" si="3"/>
        <v>340</v>
      </c>
    </row>
    <row r="113" spans="1:12" ht="12.75">
      <c r="A113" s="26">
        <v>599697</v>
      </c>
      <c r="B113" s="122" t="s">
        <v>337</v>
      </c>
      <c r="C113" s="30"/>
      <c r="D113" s="30"/>
      <c r="E113" s="91"/>
      <c r="F113" s="26"/>
      <c r="G113" s="26">
        <v>2730</v>
      </c>
      <c r="H113" s="26"/>
      <c r="I113" s="26"/>
      <c r="J113" s="26"/>
      <c r="K113" s="142">
        <f t="shared" si="2"/>
        <v>2730</v>
      </c>
      <c r="L113" s="26">
        <f t="shared" si="3"/>
        <v>2730</v>
      </c>
    </row>
    <row r="114" spans="1:12" ht="12.75">
      <c r="A114" s="42">
        <v>840670</v>
      </c>
      <c r="B114" s="122" t="s">
        <v>42</v>
      </c>
      <c r="C114" s="30"/>
      <c r="D114" s="30"/>
      <c r="E114" s="91">
        <v>1592</v>
      </c>
      <c r="F114" s="26">
        <v>1600</v>
      </c>
      <c r="G114" s="26">
        <v>1370</v>
      </c>
      <c r="H114" s="26"/>
      <c r="I114" s="26"/>
      <c r="J114" s="26">
        <v>10000</v>
      </c>
      <c r="K114" s="142">
        <f t="shared" si="2"/>
        <v>12970</v>
      </c>
      <c r="L114" s="26">
        <f t="shared" si="3"/>
        <v>12970</v>
      </c>
    </row>
    <row r="115" spans="1:12" ht="12.75">
      <c r="A115" s="42">
        <v>295167</v>
      </c>
      <c r="B115" s="122" t="s">
        <v>203</v>
      </c>
      <c r="C115" s="30"/>
      <c r="D115" s="30"/>
      <c r="E115" s="91"/>
      <c r="F115" s="26"/>
      <c r="G115" s="26">
        <v>680</v>
      </c>
      <c r="H115" s="26"/>
      <c r="I115" s="26"/>
      <c r="J115" s="26"/>
      <c r="K115" s="142">
        <f t="shared" si="2"/>
        <v>680</v>
      </c>
      <c r="L115" s="26">
        <f t="shared" si="3"/>
        <v>680</v>
      </c>
    </row>
    <row r="116" spans="1:12" ht="12.75">
      <c r="A116" s="130"/>
      <c r="B116" s="122" t="s">
        <v>275</v>
      </c>
      <c r="C116" s="30"/>
      <c r="D116" s="30"/>
      <c r="E116" s="91"/>
      <c r="F116" s="26"/>
      <c r="G116" s="26">
        <v>680</v>
      </c>
      <c r="H116" s="26"/>
      <c r="I116" s="26"/>
      <c r="J116" s="26"/>
      <c r="K116" s="142">
        <f t="shared" si="2"/>
        <v>680</v>
      </c>
      <c r="L116" s="26">
        <f t="shared" si="3"/>
        <v>680</v>
      </c>
    </row>
    <row r="117" spans="1:12" ht="12.75">
      <c r="A117" s="128"/>
      <c r="B117" s="126" t="s">
        <v>276</v>
      </c>
      <c r="C117" s="30"/>
      <c r="D117" s="30"/>
      <c r="E117" s="91">
        <v>20</v>
      </c>
      <c r="F117" s="26">
        <v>0</v>
      </c>
      <c r="G117" s="26">
        <v>680</v>
      </c>
      <c r="H117" s="26"/>
      <c r="I117" s="26"/>
      <c r="J117" s="26"/>
      <c r="K117" s="142">
        <f t="shared" si="2"/>
        <v>680</v>
      </c>
      <c r="L117" s="26">
        <f t="shared" si="3"/>
        <v>680</v>
      </c>
    </row>
    <row r="118" spans="1:12" ht="12.75">
      <c r="A118" s="40">
        <v>842311</v>
      </c>
      <c r="B118" s="126" t="s">
        <v>339</v>
      </c>
      <c r="C118" s="30"/>
      <c r="D118" s="30"/>
      <c r="E118" s="91"/>
      <c r="F118" s="26"/>
      <c r="G118" s="26">
        <v>1025</v>
      </c>
      <c r="H118" s="26"/>
      <c r="I118" s="26"/>
      <c r="J118" s="26"/>
      <c r="K118" s="142">
        <f t="shared" si="2"/>
        <v>1025</v>
      </c>
      <c r="L118" s="26">
        <f t="shared" si="3"/>
        <v>1025</v>
      </c>
    </row>
    <row r="119" spans="1:12" ht="12.75">
      <c r="A119" s="26">
        <v>599719</v>
      </c>
      <c r="B119" s="126" t="s">
        <v>340</v>
      </c>
      <c r="C119" s="30"/>
      <c r="D119" s="30"/>
      <c r="E119" s="91"/>
      <c r="F119" s="26"/>
      <c r="G119" s="26">
        <v>2730</v>
      </c>
      <c r="H119" s="26"/>
      <c r="I119" s="26"/>
      <c r="J119" s="26"/>
      <c r="K119" s="142">
        <f t="shared" si="2"/>
        <v>2730</v>
      </c>
      <c r="L119" s="26">
        <f t="shared" si="3"/>
        <v>2730</v>
      </c>
    </row>
    <row r="120" spans="1:12" ht="12.75">
      <c r="A120" s="26">
        <v>599727</v>
      </c>
      <c r="B120" s="126" t="s">
        <v>341</v>
      </c>
      <c r="C120" s="30"/>
      <c r="D120" s="30"/>
      <c r="E120" s="91"/>
      <c r="F120" s="26"/>
      <c r="G120" s="26">
        <v>680</v>
      </c>
      <c r="H120" s="26"/>
      <c r="I120" s="26"/>
      <c r="J120" s="26"/>
      <c r="K120" s="142">
        <f t="shared" si="2"/>
        <v>680</v>
      </c>
      <c r="L120" s="26">
        <f t="shared" si="3"/>
        <v>680</v>
      </c>
    </row>
    <row r="121" spans="1:12" ht="12.75">
      <c r="A121" s="26">
        <v>295205</v>
      </c>
      <c r="B121" s="126" t="s">
        <v>342</v>
      </c>
      <c r="C121" s="30"/>
      <c r="D121" s="30"/>
      <c r="E121" s="91"/>
      <c r="F121" s="26"/>
      <c r="G121" s="26">
        <v>1020</v>
      </c>
      <c r="H121" s="26"/>
      <c r="I121" s="26"/>
      <c r="J121" s="26"/>
      <c r="K121" s="142">
        <f t="shared" si="2"/>
        <v>1020</v>
      </c>
      <c r="L121" s="26">
        <f t="shared" si="3"/>
        <v>1020</v>
      </c>
    </row>
    <row r="122" spans="1:12" ht="12.75">
      <c r="A122" s="26">
        <v>599735</v>
      </c>
      <c r="B122" s="126" t="s">
        <v>190</v>
      </c>
      <c r="C122" s="30"/>
      <c r="D122" s="30"/>
      <c r="E122" s="91"/>
      <c r="F122" s="26"/>
      <c r="G122" s="26">
        <v>1705</v>
      </c>
      <c r="H122" s="26"/>
      <c r="I122" s="26"/>
      <c r="J122" s="26"/>
      <c r="K122" s="142">
        <f t="shared" si="2"/>
        <v>1705</v>
      </c>
      <c r="L122" s="26">
        <f t="shared" si="3"/>
        <v>1705</v>
      </c>
    </row>
    <row r="123" spans="1:12" ht="12.75">
      <c r="A123" s="26">
        <v>599743</v>
      </c>
      <c r="B123" s="126" t="s">
        <v>343</v>
      </c>
      <c r="C123" s="30"/>
      <c r="D123" s="30"/>
      <c r="E123" s="91"/>
      <c r="F123" s="26"/>
      <c r="G123" s="26">
        <v>1705</v>
      </c>
      <c r="H123" s="26"/>
      <c r="I123" s="26"/>
      <c r="J123" s="26"/>
      <c r="K123" s="142">
        <f t="shared" si="2"/>
        <v>1705</v>
      </c>
      <c r="L123" s="26">
        <f t="shared" si="3"/>
        <v>1705</v>
      </c>
    </row>
    <row r="124" spans="1:12" ht="12.75">
      <c r="A124" s="26">
        <v>545422</v>
      </c>
      <c r="B124" s="126" t="s">
        <v>204</v>
      </c>
      <c r="C124" s="30"/>
      <c r="D124" s="30"/>
      <c r="E124" s="91"/>
      <c r="F124" s="26"/>
      <c r="G124" s="26">
        <v>3075</v>
      </c>
      <c r="H124" s="26"/>
      <c r="I124" s="26"/>
      <c r="J124" s="26"/>
      <c r="K124" s="142">
        <f t="shared" si="2"/>
        <v>3075</v>
      </c>
      <c r="L124" s="26">
        <f t="shared" si="3"/>
        <v>3075</v>
      </c>
    </row>
    <row r="125" spans="1:12" ht="12.75">
      <c r="A125" s="26">
        <v>531847</v>
      </c>
      <c r="B125" s="126" t="s">
        <v>344</v>
      </c>
      <c r="C125" s="30"/>
      <c r="D125" s="30"/>
      <c r="E125" s="91"/>
      <c r="F125" s="26"/>
      <c r="G125" s="26">
        <v>340</v>
      </c>
      <c r="H125" s="26"/>
      <c r="I125" s="26"/>
      <c r="J125" s="26"/>
      <c r="K125" s="142">
        <f t="shared" si="2"/>
        <v>340</v>
      </c>
      <c r="L125" s="26">
        <f t="shared" si="3"/>
        <v>340</v>
      </c>
    </row>
    <row r="126" spans="1:12" ht="12.75">
      <c r="A126" s="26">
        <v>295248</v>
      </c>
      <c r="B126" s="122" t="s">
        <v>245</v>
      </c>
      <c r="C126" s="30"/>
      <c r="D126" s="30"/>
      <c r="E126" s="91">
        <v>1363</v>
      </c>
      <c r="F126" s="26">
        <v>1400</v>
      </c>
      <c r="G126" s="26">
        <v>33590</v>
      </c>
      <c r="H126" s="26"/>
      <c r="I126" s="26">
        <v>27000</v>
      </c>
      <c r="J126" s="26">
        <v>10000</v>
      </c>
      <c r="K126" s="142">
        <f t="shared" si="2"/>
        <v>71990</v>
      </c>
      <c r="L126" s="26">
        <f t="shared" si="3"/>
        <v>71990</v>
      </c>
    </row>
    <row r="127" spans="1:12" ht="12.75">
      <c r="A127" s="26">
        <v>840645</v>
      </c>
      <c r="B127" s="122" t="s">
        <v>345</v>
      </c>
      <c r="C127" s="30"/>
      <c r="D127" s="30"/>
      <c r="E127" s="91"/>
      <c r="F127" s="26"/>
      <c r="G127" s="26">
        <v>1705</v>
      </c>
      <c r="H127" s="26"/>
      <c r="I127" s="26"/>
      <c r="J127" s="26"/>
      <c r="K127" s="142">
        <f t="shared" si="2"/>
        <v>1705</v>
      </c>
      <c r="L127" s="26">
        <f t="shared" si="3"/>
        <v>1705</v>
      </c>
    </row>
    <row r="128" spans="1:12" ht="12.75">
      <c r="A128" s="42">
        <v>374458</v>
      </c>
      <c r="B128" s="122" t="s">
        <v>347</v>
      </c>
      <c r="C128" s="30"/>
      <c r="D128" s="30"/>
      <c r="E128" s="91"/>
      <c r="F128" s="26"/>
      <c r="G128" s="26">
        <v>1365</v>
      </c>
      <c r="H128" s="26"/>
      <c r="I128" s="26"/>
      <c r="J128" s="26"/>
      <c r="K128" s="142">
        <f t="shared" si="2"/>
        <v>1365</v>
      </c>
      <c r="L128" s="26">
        <f t="shared" si="3"/>
        <v>1365</v>
      </c>
    </row>
    <row r="129" spans="1:12" ht="12.75">
      <c r="A129" s="42">
        <v>295281</v>
      </c>
      <c r="B129" s="122" t="s">
        <v>348</v>
      </c>
      <c r="C129" s="30"/>
      <c r="D129" s="30"/>
      <c r="E129" s="91"/>
      <c r="F129" s="26"/>
      <c r="G129" s="26">
        <v>1705</v>
      </c>
      <c r="H129" s="26"/>
      <c r="I129" s="26"/>
      <c r="J129" s="26"/>
      <c r="K129" s="142">
        <f t="shared" si="2"/>
        <v>1705</v>
      </c>
      <c r="L129" s="26">
        <f t="shared" si="3"/>
        <v>1705</v>
      </c>
    </row>
    <row r="130" spans="1:12" ht="12.75">
      <c r="A130" s="128"/>
      <c r="B130" s="122" t="s">
        <v>313</v>
      </c>
      <c r="C130" s="30"/>
      <c r="D130" s="30"/>
      <c r="E130" s="91"/>
      <c r="F130" s="26"/>
      <c r="G130" s="26">
        <v>1025</v>
      </c>
      <c r="H130" s="26"/>
      <c r="I130" s="26"/>
      <c r="J130" s="26"/>
      <c r="K130" s="142">
        <f t="shared" si="2"/>
        <v>1025</v>
      </c>
      <c r="L130" s="26">
        <f t="shared" si="3"/>
        <v>1025</v>
      </c>
    </row>
    <row r="131" spans="1:12" ht="12.75">
      <c r="A131" s="4">
        <v>599778</v>
      </c>
      <c r="B131" s="122" t="s">
        <v>350</v>
      </c>
      <c r="C131" s="30"/>
      <c r="D131" s="30"/>
      <c r="E131" s="91"/>
      <c r="F131" s="26"/>
      <c r="G131" s="26">
        <v>2730</v>
      </c>
      <c r="H131" s="26"/>
      <c r="I131" s="26"/>
      <c r="J131" s="26"/>
      <c r="K131" s="142">
        <f t="shared" si="2"/>
        <v>2730</v>
      </c>
      <c r="L131" s="26">
        <f t="shared" si="3"/>
        <v>2730</v>
      </c>
    </row>
    <row r="132" spans="1:12" ht="12.75">
      <c r="A132" s="42">
        <v>295311</v>
      </c>
      <c r="B132" s="122" t="s">
        <v>351</v>
      </c>
      <c r="C132" s="30"/>
      <c r="D132" s="30"/>
      <c r="E132" s="91"/>
      <c r="F132" s="26"/>
      <c r="G132" s="26">
        <v>1710</v>
      </c>
      <c r="H132" s="26"/>
      <c r="I132" s="26"/>
      <c r="J132" s="26"/>
      <c r="K132" s="142">
        <f t="shared" si="2"/>
        <v>1710</v>
      </c>
      <c r="L132" s="26">
        <f t="shared" si="3"/>
        <v>1710</v>
      </c>
    </row>
    <row r="133" spans="1:12" ht="12.75">
      <c r="A133" s="130"/>
      <c r="B133" s="122" t="s">
        <v>433</v>
      </c>
      <c r="C133" s="30"/>
      <c r="D133" s="30"/>
      <c r="E133" s="91"/>
      <c r="F133" s="26"/>
      <c r="G133" s="26">
        <v>340</v>
      </c>
      <c r="H133" s="26"/>
      <c r="I133" s="26"/>
      <c r="J133" s="26"/>
      <c r="K133" s="142">
        <f t="shared" si="2"/>
        <v>340</v>
      </c>
      <c r="L133" s="26">
        <f t="shared" si="3"/>
        <v>340</v>
      </c>
    </row>
    <row r="134" spans="1:12" ht="12.75">
      <c r="A134" s="130"/>
      <c r="B134" s="122" t="s">
        <v>305</v>
      </c>
      <c r="C134" s="30"/>
      <c r="D134" s="30"/>
      <c r="E134" s="91"/>
      <c r="F134" s="26"/>
      <c r="G134" s="26">
        <v>680</v>
      </c>
      <c r="H134" s="26"/>
      <c r="I134" s="26"/>
      <c r="J134" s="26"/>
      <c r="K134" s="142">
        <f t="shared" si="2"/>
        <v>680</v>
      </c>
      <c r="L134" s="26">
        <f t="shared" si="3"/>
        <v>680</v>
      </c>
    </row>
    <row r="135" spans="1:12" ht="12.75">
      <c r="A135" s="42">
        <v>295329</v>
      </c>
      <c r="B135" s="122" t="s">
        <v>43</v>
      </c>
      <c r="C135" s="30"/>
      <c r="D135" s="30"/>
      <c r="E135" s="91">
        <v>7772</v>
      </c>
      <c r="F135" s="26">
        <v>7800</v>
      </c>
      <c r="G135" s="26">
        <v>8210</v>
      </c>
      <c r="H135" s="26"/>
      <c r="I135" s="26">
        <v>24000</v>
      </c>
      <c r="J135" s="26"/>
      <c r="K135" s="142">
        <f t="shared" si="2"/>
        <v>40010</v>
      </c>
      <c r="L135" s="26">
        <f t="shared" si="3"/>
        <v>40010</v>
      </c>
    </row>
    <row r="136" spans="1:12" ht="12.75">
      <c r="A136" s="128"/>
      <c r="B136" s="122" t="s">
        <v>384</v>
      </c>
      <c r="C136" s="30"/>
      <c r="D136" s="30"/>
      <c r="E136" s="91"/>
      <c r="F136" s="26"/>
      <c r="G136" s="26">
        <v>1365</v>
      </c>
      <c r="H136" s="26"/>
      <c r="I136" s="26"/>
      <c r="J136" s="26"/>
      <c r="K136" s="142">
        <f t="shared" si="2"/>
        <v>1365</v>
      </c>
      <c r="L136" s="26">
        <f t="shared" si="3"/>
        <v>1365</v>
      </c>
    </row>
    <row r="137" spans="1:12" ht="12.75">
      <c r="A137" s="40">
        <v>842567</v>
      </c>
      <c r="B137" s="122" t="s">
        <v>353</v>
      </c>
      <c r="C137" s="30"/>
      <c r="D137" s="30"/>
      <c r="E137" s="91"/>
      <c r="F137" s="26"/>
      <c r="G137" s="26">
        <v>2050</v>
      </c>
      <c r="H137" s="26"/>
      <c r="I137" s="26"/>
      <c r="J137" s="26"/>
      <c r="K137" s="142">
        <f t="shared" si="2"/>
        <v>2050</v>
      </c>
      <c r="L137" s="26">
        <f t="shared" si="3"/>
        <v>2050</v>
      </c>
    </row>
    <row r="138" spans="1:12" ht="12.75">
      <c r="A138" s="26">
        <v>599786</v>
      </c>
      <c r="B138" s="122" t="s">
        <v>354</v>
      </c>
      <c r="C138" s="30"/>
      <c r="D138" s="30"/>
      <c r="E138" s="91"/>
      <c r="F138" s="26"/>
      <c r="G138" s="26">
        <v>2045</v>
      </c>
      <c r="H138" s="26"/>
      <c r="I138" s="26"/>
      <c r="J138" s="26"/>
      <c r="K138" s="142">
        <f t="shared" si="2"/>
        <v>2045</v>
      </c>
      <c r="L138" s="26">
        <f t="shared" si="3"/>
        <v>2045</v>
      </c>
    </row>
    <row r="139" spans="1:12" ht="12.75">
      <c r="A139" s="26">
        <v>295353</v>
      </c>
      <c r="B139" s="122" t="s">
        <v>205</v>
      </c>
      <c r="C139" s="30"/>
      <c r="D139" s="30"/>
      <c r="E139" s="91"/>
      <c r="F139" s="26"/>
      <c r="G139" s="26">
        <v>680</v>
      </c>
      <c r="H139" s="26"/>
      <c r="I139" s="26"/>
      <c r="J139" s="26"/>
      <c r="K139" s="142">
        <f t="shared" si="2"/>
        <v>680</v>
      </c>
      <c r="L139" s="26">
        <f t="shared" si="3"/>
        <v>680</v>
      </c>
    </row>
    <row r="140" spans="1:12" ht="12.75">
      <c r="A140" s="26">
        <v>374466</v>
      </c>
      <c r="B140" s="122" t="s">
        <v>206</v>
      </c>
      <c r="C140" s="30"/>
      <c r="D140" s="30"/>
      <c r="E140" s="91"/>
      <c r="F140" s="26"/>
      <c r="G140" s="26">
        <v>3420</v>
      </c>
      <c r="H140" s="26"/>
      <c r="I140" s="26"/>
      <c r="J140" s="26"/>
      <c r="K140" s="142">
        <f t="shared" si="2"/>
        <v>3420</v>
      </c>
      <c r="L140" s="26">
        <f t="shared" si="3"/>
        <v>3420</v>
      </c>
    </row>
    <row r="141" spans="1:12" ht="12.75">
      <c r="A141" s="26">
        <v>842346</v>
      </c>
      <c r="B141" s="122" t="s">
        <v>355</v>
      </c>
      <c r="C141" s="30"/>
      <c r="D141" s="30"/>
      <c r="E141" s="91"/>
      <c r="F141" s="26"/>
      <c r="G141" s="26">
        <v>680</v>
      </c>
      <c r="H141" s="26"/>
      <c r="I141" s="26"/>
      <c r="J141" s="26"/>
      <c r="K141" s="142">
        <f t="shared" si="2"/>
        <v>680</v>
      </c>
      <c r="L141" s="26">
        <f t="shared" si="3"/>
        <v>680</v>
      </c>
    </row>
    <row r="142" spans="1:12" ht="12.75">
      <c r="A142" s="26">
        <v>599808</v>
      </c>
      <c r="B142" s="122" t="s">
        <v>357</v>
      </c>
      <c r="C142" s="30"/>
      <c r="D142" s="30"/>
      <c r="E142" s="91"/>
      <c r="F142" s="26"/>
      <c r="G142" s="26">
        <v>2050</v>
      </c>
      <c r="H142" s="26"/>
      <c r="I142" s="26"/>
      <c r="J142" s="26"/>
      <c r="K142" s="142">
        <f t="shared" si="2"/>
        <v>2050</v>
      </c>
      <c r="L142" s="26">
        <f t="shared" si="3"/>
        <v>2050</v>
      </c>
    </row>
    <row r="143" spans="1:12" ht="12.75">
      <c r="A143" s="26">
        <v>545279</v>
      </c>
      <c r="B143" s="122" t="s">
        <v>358</v>
      </c>
      <c r="C143" s="30"/>
      <c r="D143" s="30"/>
      <c r="E143" s="91"/>
      <c r="F143" s="26"/>
      <c r="G143" s="26">
        <v>1705</v>
      </c>
      <c r="H143" s="26"/>
      <c r="I143" s="26"/>
      <c r="J143" s="26"/>
      <c r="K143" s="142">
        <f t="shared" si="2"/>
        <v>1705</v>
      </c>
      <c r="L143" s="26">
        <f t="shared" si="3"/>
        <v>1705</v>
      </c>
    </row>
    <row r="144" spans="1:12" ht="12.75">
      <c r="A144" s="26">
        <v>599824</v>
      </c>
      <c r="B144" s="122" t="s">
        <v>359</v>
      </c>
      <c r="C144" s="30"/>
      <c r="D144" s="30"/>
      <c r="E144" s="91"/>
      <c r="F144" s="26"/>
      <c r="G144" s="26">
        <v>3075</v>
      </c>
      <c r="H144" s="26"/>
      <c r="I144" s="26"/>
      <c r="J144" s="26"/>
      <c r="K144" s="142">
        <f t="shared" si="2"/>
        <v>3075</v>
      </c>
      <c r="L144" s="26">
        <f t="shared" si="3"/>
        <v>3075</v>
      </c>
    </row>
    <row r="145" spans="1:12" ht="12.75">
      <c r="A145" s="26">
        <v>295451</v>
      </c>
      <c r="B145" s="122" t="s">
        <v>44</v>
      </c>
      <c r="C145" s="30"/>
      <c r="D145" s="30"/>
      <c r="E145" s="91">
        <v>11716</v>
      </c>
      <c r="F145" s="26">
        <v>11700</v>
      </c>
      <c r="G145" s="26">
        <v>15390</v>
      </c>
      <c r="H145" s="26"/>
      <c r="I145" s="26">
        <v>27000</v>
      </c>
      <c r="J145" s="26"/>
      <c r="K145" s="142">
        <f t="shared" si="2"/>
        <v>54090</v>
      </c>
      <c r="L145" s="26">
        <f t="shared" si="3"/>
        <v>54090</v>
      </c>
    </row>
    <row r="146" spans="1:12" ht="12.75">
      <c r="A146" s="26">
        <v>599832</v>
      </c>
      <c r="B146" s="122" t="s">
        <v>361</v>
      </c>
      <c r="C146" s="30"/>
      <c r="D146" s="30"/>
      <c r="E146" s="91"/>
      <c r="F146" s="26"/>
      <c r="G146" s="26">
        <v>680</v>
      </c>
      <c r="H146" s="26"/>
      <c r="I146" s="26"/>
      <c r="J146" s="26"/>
      <c r="K146" s="142">
        <f t="shared" si="2"/>
        <v>680</v>
      </c>
      <c r="L146" s="26">
        <f t="shared" si="3"/>
        <v>680</v>
      </c>
    </row>
    <row r="147" spans="1:12" ht="12.75">
      <c r="A147" s="26">
        <v>599859</v>
      </c>
      <c r="B147" s="122" t="s">
        <v>362</v>
      </c>
      <c r="C147" s="30"/>
      <c r="D147" s="30"/>
      <c r="E147" s="91"/>
      <c r="F147" s="26"/>
      <c r="G147" s="26">
        <v>340</v>
      </c>
      <c r="H147" s="26"/>
      <c r="I147" s="26"/>
      <c r="J147" s="26"/>
      <c r="K147" s="142">
        <f t="shared" si="2"/>
        <v>340</v>
      </c>
      <c r="L147" s="26">
        <f t="shared" si="3"/>
        <v>340</v>
      </c>
    </row>
    <row r="148" spans="1:12" ht="12.75">
      <c r="A148" s="42">
        <v>599841</v>
      </c>
      <c r="B148" s="122" t="s">
        <v>299</v>
      </c>
      <c r="C148" s="30"/>
      <c r="D148" s="30"/>
      <c r="E148" s="91"/>
      <c r="F148" s="26"/>
      <c r="G148" s="26">
        <v>2390</v>
      </c>
      <c r="H148" s="26"/>
      <c r="I148" s="26"/>
      <c r="J148" s="26"/>
      <c r="K148" s="142">
        <f t="shared" si="2"/>
        <v>2390</v>
      </c>
      <c r="L148" s="26">
        <f t="shared" si="3"/>
        <v>2390</v>
      </c>
    </row>
    <row r="149" spans="1:12" ht="12.75">
      <c r="A149" s="42">
        <v>295493</v>
      </c>
      <c r="B149" s="122" t="s">
        <v>45</v>
      </c>
      <c r="C149" s="30"/>
      <c r="D149" s="30"/>
      <c r="E149" s="91">
        <v>573</v>
      </c>
      <c r="F149" s="26">
        <v>600</v>
      </c>
      <c r="G149" s="26">
        <v>6490</v>
      </c>
      <c r="H149" s="26"/>
      <c r="I149" s="26">
        <v>25000</v>
      </c>
      <c r="J149" s="26"/>
      <c r="K149" s="142">
        <f t="shared" si="2"/>
        <v>32090</v>
      </c>
      <c r="L149" s="26">
        <f t="shared" si="3"/>
        <v>32090</v>
      </c>
    </row>
    <row r="150" spans="1:12" ht="12.75">
      <c r="A150" s="130"/>
      <c r="B150" s="122" t="s">
        <v>291</v>
      </c>
      <c r="C150" s="30"/>
      <c r="D150" s="30"/>
      <c r="E150" s="91"/>
      <c r="F150" s="26"/>
      <c r="G150" s="26">
        <v>2730</v>
      </c>
      <c r="H150" s="26"/>
      <c r="I150" s="26"/>
      <c r="J150" s="26"/>
      <c r="K150" s="142">
        <f t="shared" si="2"/>
        <v>2730</v>
      </c>
      <c r="L150" s="26">
        <f t="shared" si="3"/>
        <v>2730</v>
      </c>
    </row>
    <row r="151" spans="1:12" ht="12.75">
      <c r="A151" s="130"/>
      <c r="B151" s="122" t="s">
        <v>314</v>
      </c>
      <c r="C151" s="30"/>
      <c r="D151" s="30"/>
      <c r="E151" s="91"/>
      <c r="F151" s="26"/>
      <c r="G151" s="26">
        <v>680</v>
      </c>
      <c r="H151" s="26"/>
      <c r="I151" s="26"/>
      <c r="J151" s="26"/>
      <c r="K151" s="142">
        <f t="shared" si="2"/>
        <v>680</v>
      </c>
      <c r="L151" s="26">
        <f t="shared" si="3"/>
        <v>680</v>
      </c>
    </row>
    <row r="152" spans="1:12" ht="12.75">
      <c r="A152" s="128"/>
      <c r="B152" s="122" t="s">
        <v>318</v>
      </c>
      <c r="C152" s="30"/>
      <c r="D152" s="30"/>
      <c r="E152" s="91"/>
      <c r="F152" s="26"/>
      <c r="G152" s="26">
        <v>2730</v>
      </c>
      <c r="H152" s="26"/>
      <c r="I152" s="26"/>
      <c r="J152" s="26"/>
      <c r="K152" s="142">
        <f aca="true" t="shared" si="4" ref="K152:K199">SUM(C152:J152)-E152</f>
        <v>2730</v>
      </c>
      <c r="L152" s="26">
        <f aca="true" t="shared" si="5" ref="L152:L200">K152-C152</f>
        <v>2730</v>
      </c>
    </row>
    <row r="153" spans="1:12" ht="12.75">
      <c r="A153" s="40">
        <v>599867</v>
      </c>
      <c r="B153" s="122" t="s">
        <v>192</v>
      </c>
      <c r="C153" s="30"/>
      <c r="D153" s="30"/>
      <c r="E153" s="91"/>
      <c r="F153" s="26"/>
      <c r="G153" s="26">
        <v>1020</v>
      </c>
      <c r="H153" s="26"/>
      <c r="I153" s="26"/>
      <c r="J153" s="26"/>
      <c r="K153" s="142">
        <f t="shared" si="4"/>
        <v>1020</v>
      </c>
      <c r="L153" s="26">
        <f t="shared" si="5"/>
        <v>1020</v>
      </c>
    </row>
    <row r="154" spans="1:12" ht="12.75">
      <c r="A154" s="26">
        <v>489476</v>
      </c>
      <c r="B154" s="122" t="s">
        <v>364</v>
      </c>
      <c r="C154" s="30"/>
      <c r="D154" s="30"/>
      <c r="E154" s="91"/>
      <c r="F154" s="26"/>
      <c r="G154" s="26">
        <v>340</v>
      </c>
      <c r="H154" s="26"/>
      <c r="I154" s="26"/>
      <c r="J154" s="26"/>
      <c r="K154" s="142">
        <f t="shared" si="4"/>
        <v>340</v>
      </c>
      <c r="L154" s="26">
        <f t="shared" si="5"/>
        <v>340</v>
      </c>
    </row>
    <row r="155" spans="1:12" ht="12.75">
      <c r="A155" s="26">
        <v>545031</v>
      </c>
      <c r="B155" s="122" t="s">
        <v>365</v>
      </c>
      <c r="C155" s="30"/>
      <c r="D155" s="30"/>
      <c r="E155" s="91"/>
      <c r="F155" s="26"/>
      <c r="G155" s="26">
        <v>4445</v>
      </c>
      <c r="H155" s="26"/>
      <c r="I155" s="26"/>
      <c r="J155" s="26"/>
      <c r="K155" s="142">
        <f t="shared" si="4"/>
        <v>4445</v>
      </c>
      <c r="L155" s="26">
        <f t="shared" si="5"/>
        <v>4445</v>
      </c>
    </row>
    <row r="156" spans="1:12" ht="12.75">
      <c r="A156" s="26">
        <v>599875</v>
      </c>
      <c r="B156" s="122" t="s">
        <v>366</v>
      </c>
      <c r="C156" s="30"/>
      <c r="D156" s="30"/>
      <c r="E156" s="91"/>
      <c r="F156" s="26"/>
      <c r="G156" s="26">
        <v>340</v>
      </c>
      <c r="H156" s="26"/>
      <c r="I156" s="26"/>
      <c r="J156" s="26"/>
      <c r="K156" s="142">
        <f t="shared" si="4"/>
        <v>340</v>
      </c>
      <c r="L156" s="26">
        <f t="shared" si="5"/>
        <v>340</v>
      </c>
    </row>
    <row r="157" spans="1:12" ht="12.75">
      <c r="A157" s="26">
        <v>295531</v>
      </c>
      <c r="B157" s="122" t="s">
        <v>46</v>
      </c>
      <c r="C157" s="30"/>
      <c r="D157" s="30"/>
      <c r="E157" s="91">
        <v>3064</v>
      </c>
      <c r="F157" s="26">
        <v>3100</v>
      </c>
      <c r="G157" s="26">
        <v>2740</v>
      </c>
      <c r="H157" s="26"/>
      <c r="I157" s="26">
        <v>27000</v>
      </c>
      <c r="J157" s="26"/>
      <c r="K157" s="142">
        <f t="shared" si="4"/>
        <v>32840</v>
      </c>
      <c r="L157" s="26">
        <f t="shared" si="5"/>
        <v>32840</v>
      </c>
    </row>
    <row r="158" spans="1:12" ht="12.75">
      <c r="A158" s="26">
        <v>295540</v>
      </c>
      <c r="B158" s="122" t="s">
        <v>47</v>
      </c>
      <c r="C158" s="30"/>
      <c r="D158" s="30"/>
      <c r="E158" s="91">
        <v>995</v>
      </c>
      <c r="F158" s="26">
        <v>1000</v>
      </c>
      <c r="G158" s="26">
        <v>2055</v>
      </c>
      <c r="H158" s="26"/>
      <c r="I158" s="26">
        <v>25000</v>
      </c>
      <c r="J158" s="26"/>
      <c r="K158" s="142">
        <f t="shared" si="4"/>
        <v>28055</v>
      </c>
      <c r="L158" s="26">
        <f t="shared" si="5"/>
        <v>28055</v>
      </c>
    </row>
    <row r="159" spans="1:12" ht="12.75">
      <c r="A159" s="26">
        <v>295558</v>
      </c>
      <c r="B159" s="122" t="s">
        <v>246</v>
      </c>
      <c r="C159" s="30"/>
      <c r="D159" s="30"/>
      <c r="E159" s="91">
        <v>15873</v>
      </c>
      <c r="F159" s="26">
        <v>15900</v>
      </c>
      <c r="G159" s="26">
        <v>3415</v>
      </c>
      <c r="H159" s="26"/>
      <c r="I159" s="26">
        <v>26000</v>
      </c>
      <c r="J159" s="26"/>
      <c r="K159" s="142">
        <f t="shared" si="4"/>
        <v>45315</v>
      </c>
      <c r="L159" s="26">
        <f t="shared" si="5"/>
        <v>45315</v>
      </c>
    </row>
    <row r="160" spans="1:12" ht="12.75">
      <c r="A160" s="26">
        <v>290581</v>
      </c>
      <c r="B160" s="127" t="s">
        <v>73</v>
      </c>
      <c r="C160" s="43"/>
      <c r="D160" s="43"/>
      <c r="E160" s="133">
        <v>1585</v>
      </c>
      <c r="F160" s="42">
        <v>1600</v>
      </c>
      <c r="G160" s="42">
        <v>340</v>
      </c>
      <c r="H160" s="42">
        <v>2055</v>
      </c>
      <c r="I160" s="42">
        <v>13000</v>
      </c>
      <c r="J160" s="42"/>
      <c r="K160" s="142">
        <f t="shared" si="4"/>
        <v>16995</v>
      </c>
      <c r="L160" s="26">
        <f t="shared" si="5"/>
        <v>16995</v>
      </c>
    </row>
    <row r="161" spans="1:12" ht="12.75">
      <c r="A161" s="26">
        <v>842214</v>
      </c>
      <c r="B161" s="127" t="s">
        <v>368</v>
      </c>
      <c r="C161" s="43"/>
      <c r="D161" s="43"/>
      <c r="E161" s="133"/>
      <c r="F161" s="42"/>
      <c r="G161" s="42">
        <v>1025</v>
      </c>
      <c r="H161" s="42"/>
      <c r="I161" s="42"/>
      <c r="J161" s="42"/>
      <c r="K161" s="142">
        <f t="shared" si="4"/>
        <v>1025</v>
      </c>
      <c r="L161" s="26">
        <f t="shared" si="5"/>
        <v>1025</v>
      </c>
    </row>
    <row r="162" spans="1:12" ht="12.75">
      <c r="A162" s="26">
        <v>543586</v>
      </c>
      <c r="B162" s="127" t="s">
        <v>370</v>
      </c>
      <c r="C162" s="43"/>
      <c r="D162" s="43"/>
      <c r="E162" s="133"/>
      <c r="F162" s="42"/>
      <c r="G162" s="42">
        <v>680</v>
      </c>
      <c r="H162" s="42"/>
      <c r="I162" s="42"/>
      <c r="J162" s="42"/>
      <c r="K162" s="142">
        <f t="shared" si="4"/>
        <v>680</v>
      </c>
      <c r="L162" s="26">
        <f t="shared" si="5"/>
        <v>680</v>
      </c>
    </row>
    <row r="163" spans="1:12" ht="12.75">
      <c r="A163" s="42">
        <v>842575</v>
      </c>
      <c r="B163" s="127" t="s">
        <v>371</v>
      </c>
      <c r="C163" s="43"/>
      <c r="D163" s="43"/>
      <c r="E163" s="133"/>
      <c r="F163" s="42"/>
      <c r="G163" s="42">
        <v>1705</v>
      </c>
      <c r="H163" s="42"/>
      <c r="I163" s="42"/>
      <c r="J163" s="42"/>
      <c r="K163" s="142">
        <f t="shared" si="4"/>
        <v>1705</v>
      </c>
      <c r="L163" s="26">
        <f t="shared" si="5"/>
        <v>1705</v>
      </c>
    </row>
    <row r="164" spans="1:12" ht="12.75">
      <c r="A164" s="42">
        <v>599891</v>
      </c>
      <c r="B164" s="127" t="s">
        <v>372</v>
      </c>
      <c r="C164" s="43"/>
      <c r="D164" s="43"/>
      <c r="E164" s="133"/>
      <c r="F164" s="42"/>
      <c r="G164" s="42">
        <v>4780</v>
      </c>
      <c r="H164" s="42"/>
      <c r="I164" s="42"/>
      <c r="J164" s="42"/>
      <c r="K164" s="142">
        <f t="shared" si="4"/>
        <v>4780</v>
      </c>
      <c r="L164" s="26">
        <f t="shared" si="5"/>
        <v>4780</v>
      </c>
    </row>
    <row r="165" spans="1:12" ht="12.75">
      <c r="A165" s="128"/>
      <c r="B165" s="122" t="s">
        <v>308</v>
      </c>
      <c r="C165" s="30"/>
      <c r="D165" s="30"/>
      <c r="E165" s="91"/>
      <c r="F165" s="26"/>
      <c r="G165" s="26">
        <v>1705</v>
      </c>
      <c r="H165" s="26"/>
      <c r="I165" s="26"/>
      <c r="J165" s="26"/>
      <c r="K165" s="142">
        <f t="shared" si="4"/>
        <v>1705</v>
      </c>
      <c r="L165" s="26">
        <f t="shared" si="5"/>
        <v>1705</v>
      </c>
    </row>
    <row r="166" spans="1:12" ht="12.75">
      <c r="A166" s="4">
        <v>842362</v>
      </c>
      <c r="B166" s="122" t="s">
        <v>373</v>
      </c>
      <c r="C166" s="30"/>
      <c r="D166" s="30"/>
      <c r="E166" s="91"/>
      <c r="F166" s="26"/>
      <c r="G166" s="26">
        <v>2045</v>
      </c>
      <c r="H166" s="26"/>
      <c r="I166" s="26"/>
      <c r="J166" s="26"/>
      <c r="K166" s="142">
        <f t="shared" si="4"/>
        <v>2045</v>
      </c>
      <c r="L166" s="26">
        <f t="shared" si="5"/>
        <v>2045</v>
      </c>
    </row>
    <row r="167" spans="1:12" ht="12.75">
      <c r="A167" s="42">
        <v>295621</v>
      </c>
      <c r="B167" s="122" t="s">
        <v>379</v>
      </c>
      <c r="C167" s="30"/>
      <c r="D167" s="30"/>
      <c r="E167" s="91"/>
      <c r="F167" s="26"/>
      <c r="G167" s="26">
        <v>340</v>
      </c>
      <c r="H167" s="26"/>
      <c r="I167" s="26"/>
      <c r="J167" s="26"/>
      <c r="K167" s="142">
        <f t="shared" si="4"/>
        <v>340</v>
      </c>
      <c r="L167" s="26">
        <f t="shared" si="5"/>
        <v>340</v>
      </c>
    </row>
    <row r="168" spans="1:12" ht="12.75">
      <c r="A168" s="130"/>
      <c r="B168" s="122" t="s">
        <v>315</v>
      </c>
      <c r="C168" s="30"/>
      <c r="D168" s="30"/>
      <c r="E168" s="91"/>
      <c r="F168" s="26"/>
      <c r="G168" s="26">
        <v>1705</v>
      </c>
      <c r="H168" s="26"/>
      <c r="I168" s="26"/>
      <c r="J168" s="26"/>
      <c r="K168" s="142">
        <f t="shared" si="4"/>
        <v>1705</v>
      </c>
      <c r="L168" s="26">
        <f t="shared" si="5"/>
        <v>1705</v>
      </c>
    </row>
    <row r="169" spans="1:12" ht="12.75">
      <c r="A169" s="130"/>
      <c r="B169" s="122" t="s">
        <v>324</v>
      </c>
      <c r="C169" s="30"/>
      <c r="D169" s="30"/>
      <c r="E169" s="91"/>
      <c r="F169" s="26"/>
      <c r="G169" s="26">
        <v>1025</v>
      </c>
      <c r="H169" s="26"/>
      <c r="I169" s="26"/>
      <c r="J169" s="26"/>
      <c r="K169" s="142">
        <f t="shared" si="4"/>
        <v>1025</v>
      </c>
      <c r="L169" s="26">
        <f t="shared" si="5"/>
        <v>1025</v>
      </c>
    </row>
    <row r="170" spans="1:12" ht="12.75">
      <c r="A170" s="128"/>
      <c r="B170" s="122" t="s">
        <v>352</v>
      </c>
      <c r="C170" s="30"/>
      <c r="D170" s="30"/>
      <c r="E170" s="91"/>
      <c r="F170" s="26"/>
      <c r="G170" s="26">
        <v>1365</v>
      </c>
      <c r="H170" s="26"/>
      <c r="I170" s="26"/>
      <c r="J170" s="26"/>
      <c r="K170" s="142">
        <f t="shared" si="4"/>
        <v>1365</v>
      </c>
      <c r="L170" s="26">
        <f t="shared" si="5"/>
        <v>1365</v>
      </c>
    </row>
    <row r="171" spans="1:12" ht="12.75">
      <c r="A171" s="4">
        <v>842184</v>
      </c>
      <c r="B171" s="122" t="s">
        <v>378</v>
      </c>
      <c r="C171" s="30"/>
      <c r="D171" s="30"/>
      <c r="E171" s="91"/>
      <c r="F171" s="26"/>
      <c r="G171" s="26">
        <v>1020</v>
      </c>
      <c r="H171" s="26"/>
      <c r="I171" s="26"/>
      <c r="J171" s="26"/>
      <c r="K171" s="142">
        <f t="shared" si="4"/>
        <v>1020</v>
      </c>
      <c r="L171" s="26">
        <f t="shared" si="5"/>
        <v>1020</v>
      </c>
    </row>
    <row r="172" spans="1:12" ht="12.75">
      <c r="A172" s="42">
        <v>295647</v>
      </c>
      <c r="B172" s="122" t="s">
        <v>48</v>
      </c>
      <c r="C172" s="30"/>
      <c r="D172" s="30"/>
      <c r="E172" s="91">
        <v>6915</v>
      </c>
      <c r="F172" s="26">
        <v>6900</v>
      </c>
      <c r="G172" s="26">
        <v>15725</v>
      </c>
      <c r="H172" s="26">
        <v>685</v>
      </c>
      <c r="I172" s="26">
        <v>27000</v>
      </c>
      <c r="J172" s="26"/>
      <c r="K172" s="142">
        <f t="shared" si="4"/>
        <v>50310</v>
      </c>
      <c r="L172" s="26">
        <f t="shared" si="5"/>
        <v>50310</v>
      </c>
    </row>
    <row r="173" spans="1:12" ht="12.75">
      <c r="A173" s="130"/>
      <c r="B173" s="122" t="s">
        <v>292</v>
      </c>
      <c r="C173" s="30"/>
      <c r="D173" s="30"/>
      <c r="E173" s="91"/>
      <c r="F173" s="26"/>
      <c r="G173" s="26">
        <v>3075</v>
      </c>
      <c r="H173" s="26"/>
      <c r="I173" s="26"/>
      <c r="J173" s="26"/>
      <c r="K173" s="142">
        <f t="shared" si="4"/>
        <v>3075</v>
      </c>
      <c r="L173" s="26">
        <f t="shared" si="5"/>
        <v>3075</v>
      </c>
    </row>
    <row r="174" spans="1:12" ht="12.75">
      <c r="A174" s="42">
        <v>295655</v>
      </c>
      <c r="B174" s="122" t="s">
        <v>49</v>
      </c>
      <c r="C174" s="30"/>
      <c r="D174" s="30"/>
      <c r="E174" s="91">
        <v>1734</v>
      </c>
      <c r="F174" s="26">
        <v>1700</v>
      </c>
      <c r="G174" s="26">
        <v>4100</v>
      </c>
      <c r="H174" s="26"/>
      <c r="I174" s="26">
        <v>27000</v>
      </c>
      <c r="J174" s="26"/>
      <c r="K174" s="142">
        <f t="shared" si="4"/>
        <v>32800</v>
      </c>
      <c r="L174" s="26">
        <f t="shared" si="5"/>
        <v>32800</v>
      </c>
    </row>
    <row r="175" spans="1:12" ht="12.75">
      <c r="A175" s="128"/>
      <c r="B175" s="122" t="s">
        <v>338</v>
      </c>
      <c r="C175" s="30"/>
      <c r="D175" s="30"/>
      <c r="E175" s="91"/>
      <c r="F175" s="26"/>
      <c r="G175" s="26">
        <v>1705</v>
      </c>
      <c r="H175" s="26"/>
      <c r="I175" s="26"/>
      <c r="J175" s="26"/>
      <c r="K175" s="142">
        <f t="shared" si="4"/>
        <v>1705</v>
      </c>
      <c r="L175" s="26">
        <f t="shared" si="5"/>
        <v>1705</v>
      </c>
    </row>
    <row r="176" spans="1:12" ht="12.75">
      <c r="A176" s="4">
        <v>840637</v>
      </c>
      <c r="B176" s="122" t="s">
        <v>375</v>
      </c>
      <c r="C176" s="30"/>
      <c r="D176" s="30"/>
      <c r="E176" s="91"/>
      <c r="F176" s="26"/>
      <c r="G176" s="26">
        <v>1365</v>
      </c>
      <c r="H176" s="26"/>
      <c r="I176" s="26"/>
      <c r="J176" s="26"/>
      <c r="K176" s="142">
        <f t="shared" si="4"/>
        <v>1365</v>
      </c>
      <c r="L176" s="26">
        <f t="shared" si="5"/>
        <v>1365</v>
      </c>
    </row>
    <row r="177" spans="1:12" ht="12.75">
      <c r="A177" s="42">
        <v>295671</v>
      </c>
      <c r="B177" s="122" t="s">
        <v>50</v>
      </c>
      <c r="C177" s="30"/>
      <c r="D177" s="30"/>
      <c r="E177" s="91">
        <v>815</v>
      </c>
      <c r="F177" s="26">
        <v>800</v>
      </c>
      <c r="G177" s="26">
        <v>4785</v>
      </c>
      <c r="H177" s="26">
        <v>685</v>
      </c>
      <c r="I177" s="26">
        <v>28000</v>
      </c>
      <c r="J177" s="26"/>
      <c r="K177" s="142">
        <f t="shared" si="4"/>
        <v>34270</v>
      </c>
      <c r="L177" s="26">
        <f t="shared" si="5"/>
        <v>34270</v>
      </c>
    </row>
    <row r="178" spans="1:12" ht="12.75">
      <c r="A178" s="130"/>
      <c r="B178" s="122" t="s">
        <v>283</v>
      </c>
      <c r="C178" s="30"/>
      <c r="D178" s="30"/>
      <c r="E178" s="91"/>
      <c r="F178" s="26"/>
      <c r="G178" s="91">
        <v>1365</v>
      </c>
      <c r="H178" s="26"/>
      <c r="I178" s="26"/>
      <c r="J178" s="26"/>
      <c r="K178" s="142">
        <f t="shared" si="4"/>
        <v>1365</v>
      </c>
      <c r="L178" s="26">
        <f t="shared" si="5"/>
        <v>1365</v>
      </c>
    </row>
    <row r="179" spans="1:12" ht="12.75">
      <c r="A179" s="130"/>
      <c r="B179" s="122" t="s">
        <v>307</v>
      </c>
      <c r="C179" s="30"/>
      <c r="D179" s="30"/>
      <c r="E179" s="91"/>
      <c r="F179" s="26"/>
      <c r="G179" s="91">
        <v>340</v>
      </c>
      <c r="H179" s="26"/>
      <c r="I179" s="26"/>
      <c r="J179" s="26"/>
      <c r="K179" s="142">
        <f t="shared" si="4"/>
        <v>340</v>
      </c>
      <c r="L179" s="26">
        <f t="shared" si="5"/>
        <v>340</v>
      </c>
    </row>
    <row r="180" spans="1:12" ht="12.75">
      <c r="A180" s="128"/>
      <c r="B180" s="122" t="s">
        <v>328</v>
      </c>
      <c r="C180" s="30"/>
      <c r="D180" s="30"/>
      <c r="E180" s="91"/>
      <c r="F180" s="26"/>
      <c r="G180" s="91">
        <v>340</v>
      </c>
      <c r="H180" s="26"/>
      <c r="I180" s="26"/>
      <c r="J180" s="26"/>
      <c r="K180" s="142">
        <f t="shared" si="4"/>
        <v>340</v>
      </c>
      <c r="L180" s="26">
        <f t="shared" si="5"/>
        <v>340</v>
      </c>
    </row>
    <row r="181" spans="1:12" ht="12.75">
      <c r="A181" s="40">
        <v>842451</v>
      </c>
      <c r="B181" s="122" t="s">
        <v>376</v>
      </c>
      <c r="C181" s="30"/>
      <c r="D181" s="30"/>
      <c r="E181" s="91"/>
      <c r="F181" s="26"/>
      <c r="G181" s="91">
        <v>2730</v>
      </c>
      <c r="H181" s="26"/>
      <c r="I181" s="26"/>
      <c r="J181" s="26"/>
      <c r="K181" s="142">
        <f t="shared" si="4"/>
        <v>2730</v>
      </c>
      <c r="L181" s="26">
        <f t="shared" si="5"/>
        <v>2730</v>
      </c>
    </row>
    <row r="182" spans="1:12" ht="12.75">
      <c r="A182" s="42">
        <v>374440</v>
      </c>
      <c r="B182" s="122" t="s">
        <v>207</v>
      </c>
      <c r="C182" s="30"/>
      <c r="D182" s="30"/>
      <c r="E182" s="91"/>
      <c r="F182" s="26"/>
      <c r="G182" s="26">
        <v>1025</v>
      </c>
      <c r="H182" s="26"/>
      <c r="I182" s="26"/>
      <c r="J182" s="26"/>
      <c r="K182" s="142">
        <f t="shared" si="4"/>
        <v>1025</v>
      </c>
      <c r="L182" s="26">
        <f t="shared" si="5"/>
        <v>1025</v>
      </c>
    </row>
    <row r="183" spans="1:12" ht="12.75">
      <c r="A183" s="42">
        <v>599913</v>
      </c>
      <c r="B183" s="122" t="s">
        <v>273</v>
      </c>
      <c r="C183" s="30"/>
      <c r="D183" s="30"/>
      <c r="E183" s="91"/>
      <c r="F183" s="26"/>
      <c r="G183" s="26">
        <v>1025</v>
      </c>
      <c r="H183" s="26"/>
      <c r="I183" s="26"/>
      <c r="J183" s="26"/>
      <c r="K183" s="142">
        <f t="shared" si="4"/>
        <v>1025</v>
      </c>
      <c r="L183" s="26">
        <f t="shared" si="5"/>
        <v>1025</v>
      </c>
    </row>
    <row r="184" spans="1:12" ht="12.75">
      <c r="A184" s="130"/>
      <c r="B184" s="122" t="s">
        <v>274</v>
      </c>
      <c r="C184" s="30"/>
      <c r="D184" s="30"/>
      <c r="E184" s="91"/>
      <c r="F184" s="26"/>
      <c r="G184" s="26">
        <v>2050</v>
      </c>
      <c r="H184" s="26"/>
      <c r="I184" s="26"/>
      <c r="J184" s="26"/>
      <c r="K184" s="142">
        <f t="shared" si="4"/>
        <v>2050</v>
      </c>
      <c r="L184" s="26">
        <f t="shared" si="5"/>
        <v>2050</v>
      </c>
    </row>
    <row r="185" spans="1:12" ht="12.75">
      <c r="A185" s="128"/>
      <c r="B185" s="122" t="s">
        <v>380</v>
      </c>
      <c r="C185" s="30"/>
      <c r="D185" s="30"/>
      <c r="E185" s="91"/>
      <c r="F185" s="26"/>
      <c r="G185" s="26">
        <v>1025</v>
      </c>
      <c r="H185" s="26"/>
      <c r="I185" s="26"/>
      <c r="J185" s="26"/>
      <c r="K185" s="142">
        <f t="shared" si="4"/>
        <v>1025</v>
      </c>
      <c r="L185" s="26">
        <f t="shared" si="5"/>
        <v>1025</v>
      </c>
    </row>
    <row r="186" spans="1:12" ht="12.75">
      <c r="A186" s="40">
        <v>599921</v>
      </c>
      <c r="B186" s="122" t="s">
        <v>120</v>
      </c>
      <c r="C186" s="30"/>
      <c r="D186" s="30"/>
      <c r="E186" s="91"/>
      <c r="F186" s="26"/>
      <c r="G186" s="26">
        <v>340</v>
      </c>
      <c r="H186" s="26"/>
      <c r="I186" s="26"/>
      <c r="J186" s="26"/>
      <c r="K186" s="142">
        <f t="shared" si="4"/>
        <v>340</v>
      </c>
      <c r="L186" s="26">
        <f t="shared" si="5"/>
        <v>340</v>
      </c>
    </row>
    <row r="187" spans="1:12" ht="12.75">
      <c r="A187" s="26">
        <v>295736</v>
      </c>
      <c r="B187" s="122" t="s">
        <v>208</v>
      </c>
      <c r="C187" s="30"/>
      <c r="D187" s="30"/>
      <c r="E187" s="91"/>
      <c r="F187" s="26"/>
      <c r="G187" s="26">
        <v>680</v>
      </c>
      <c r="H187" s="26"/>
      <c r="I187" s="26"/>
      <c r="J187" s="26"/>
      <c r="K187" s="142">
        <f t="shared" si="4"/>
        <v>680</v>
      </c>
      <c r="L187" s="26">
        <f t="shared" si="5"/>
        <v>680</v>
      </c>
    </row>
    <row r="188" spans="1:12" ht="12.75">
      <c r="A188" s="26">
        <v>842583</v>
      </c>
      <c r="B188" s="122" t="s">
        <v>382</v>
      </c>
      <c r="C188" s="30"/>
      <c r="D188" s="30"/>
      <c r="E188" s="91"/>
      <c r="F188" s="26"/>
      <c r="G188" s="26">
        <v>1365</v>
      </c>
      <c r="H188" s="26"/>
      <c r="I188" s="26"/>
      <c r="J188" s="26"/>
      <c r="K188" s="142">
        <f t="shared" si="4"/>
        <v>1365</v>
      </c>
      <c r="L188" s="26">
        <f t="shared" si="5"/>
        <v>1365</v>
      </c>
    </row>
    <row r="189" spans="1:12" ht="12.75">
      <c r="A189" s="26">
        <v>295744</v>
      </c>
      <c r="B189" s="122" t="s">
        <v>51</v>
      </c>
      <c r="C189" s="30"/>
      <c r="D189" s="30"/>
      <c r="E189" s="91">
        <v>3004</v>
      </c>
      <c r="F189" s="26">
        <v>3000</v>
      </c>
      <c r="G189" s="26">
        <v>6495</v>
      </c>
      <c r="H189" s="26"/>
      <c r="I189" s="26">
        <v>27000</v>
      </c>
      <c r="J189" s="26"/>
      <c r="K189" s="142">
        <f t="shared" si="4"/>
        <v>36495</v>
      </c>
      <c r="L189" s="26">
        <f t="shared" si="5"/>
        <v>36495</v>
      </c>
    </row>
    <row r="190" spans="1:12" ht="12.75">
      <c r="A190" s="26">
        <v>295761</v>
      </c>
      <c r="B190" s="122" t="s">
        <v>52</v>
      </c>
      <c r="C190" s="30"/>
      <c r="D190" s="30"/>
      <c r="E190" s="91"/>
      <c r="F190" s="26"/>
      <c r="G190" s="26">
        <v>2395</v>
      </c>
      <c r="H190" s="26"/>
      <c r="I190" s="26">
        <v>27000</v>
      </c>
      <c r="J190" s="26"/>
      <c r="K190" s="142">
        <f t="shared" si="4"/>
        <v>29395</v>
      </c>
      <c r="L190" s="26">
        <f t="shared" si="5"/>
        <v>29395</v>
      </c>
    </row>
    <row r="191" spans="1:12" ht="12.75">
      <c r="A191" s="26">
        <v>842397</v>
      </c>
      <c r="B191" s="127" t="s">
        <v>383</v>
      </c>
      <c r="C191" s="43"/>
      <c r="D191" s="43"/>
      <c r="E191" s="133"/>
      <c r="F191" s="42"/>
      <c r="G191" s="42">
        <v>1365</v>
      </c>
      <c r="H191" s="42"/>
      <c r="I191" s="42"/>
      <c r="J191" s="42"/>
      <c r="K191" s="142">
        <f t="shared" si="4"/>
        <v>1365</v>
      </c>
      <c r="L191" s="26">
        <f t="shared" si="5"/>
        <v>1365</v>
      </c>
    </row>
    <row r="192" spans="1:12" ht="12.75">
      <c r="A192" s="26">
        <v>599956</v>
      </c>
      <c r="B192" s="127" t="s">
        <v>209</v>
      </c>
      <c r="C192" s="43"/>
      <c r="D192" s="43"/>
      <c r="E192" s="133"/>
      <c r="F192" s="42"/>
      <c r="G192" s="42">
        <v>680</v>
      </c>
      <c r="H192" s="42"/>
      <c r="I192" s="42"/>
      <c r="J192" s="42"/>
      <c r="K192" s="142">
        <f t="shared" si="4"/>
        <v>680</v>
      </c>
      <c r="L192" s="26">
        <f t="shared" si="5"/>
        <v>680</v>
      </c>
    </row>
    <row r="193" spans="1:12" ht="12.75">
      <c r="A193" s="26">
        <v>599964</v>
      </c>
      <c r="B193" s="127" t="s">
        <v>247</v>
      </c>
      <c r="C193" s="43"/>
      <c r="D193" s="43"/>
      <c r="E193" s="133"/>
      <c r="F193" s="42"/>
      <c r="G193" s="42">
        <v>680</v>
      </c>
      <c r="H193" s="42"/>
      <c r="I193" s="42"/>
      <c r="J193" s="42"/>
      <c r="K193" s="142">
        <f t="shared" si="4"/>
        <v>680</v>
      </c>
      <c r="L193" s="26">
        <f t="shared" si="5"/>
        <v>680</v>
      </c>
    </row>
    <row r="194" spans="1:12" ht="12.75">
      <c r="A194" s="26">
        <v>842656</v>
      </c>
      <c r="B194" s="127" t="s">
        <v>210</v>
      </c>
      <c r="C194" s="43"/>
      <c r="D194" s="43"/>
      <c r="E194" s="133"/>
      <c r="F194" s="42"/>
      <c r="G194" s="42">
        <v>3075</v>
      </c>
      <c r="H194" s="42"/>
      <c r="I194" s="42"/>
      <c r="J194" s="42"/>
      <c r="K194" s="142">
        <f t="shared" si="4"/>
        <v>3075</v>
      </c>
      <c r="L194" s="26">
        <f t="shared" si="5"/>
        <v>3075</v>
      </c>
    </row>
    <row r="195" spans="1:12" ht="12.75">
      <c r="A195" s="4">
        <v>295817</v>
      </c>
      <c r="B195" s="127" t="s">
        <v>327</v>
      </c>
      <c r="C195" s="43"/>
      <c r="D195" s="43"/>
      <c r="E195" s="133"/>
      <c r="F195" s="42"/>
      <c r="G195" s="26">
        <v>3755</v>
      </c>
      <c r="H195" s="42"/>
      <c r="I195" s="42"/>
      <c r="J195" s="42"/>
      <c r="K195" s="142">
        <f t="shared" si="4"/>
        <v>3755</v>
      </c>
      <c r="L195" s="26">
        <f t="shared" si="5"/>
        <v>3755</v>
      </c>
    </row>
    <row r="196" spans="1:12" ht="12.75">
      <c r="A196" s="128"/>
      <c r="B196" s="127" t="s">
        <v>326</v>
      </c>
      <c r="C196" s="43"/>
      <c r="D196" s="43"/>
      <c r="E196" s="133"/>
      <c r="F196" s="42"/>
      <c r="G196" s="42">
        <v>3755</v>
      </c>
      <c r="H196" s="42"/>
      <c r="I196" s="42"/>
      <c r="J196" s="42"/>
      <c r="K196" s="142">
        <f t="shared" si="4"/>
        <v>3755</v>
      </c>
      <c r="L196" s="26">
        <f t="shared" si="5"/>
        <v>3755</v>
      </c>
    </row>
    <row r="197" spans="1:12" ht="12.75">
      <c r="A197" s="4">
        <v>842176</v>
      </c>
      <c r="B197" s="127" t="s">
        <v>385</v>
      </c>
      <c r="C197" s="43"/>
      <c r="D197" s="43"/>
      <c r="E197" s="133"/>
      <c r="F197" s="42"/>
      <c r="G197" s="42">
        <v>2730</v>
      </c>
      <c r="H197" s="42"/>
      <c r="I197" s="42"/>
      <c r="J197" s="42"/>
      <c r="K197" s="142">
        <f t="shared" si="4"/>
        <v>2730</v>
      </c>
      <c r="L197" s="26">
        <f t="shared" si="5"/>
        <v>2730</v>
      </c>
    </row>
    <row r="198" spans="1:13" ht="12.75">
      <c r="A198" s="42">
        <v>295841</v>
      </c>
      <c r="B198" s="122" t="s">
        <v>248</v>
      </c>
      <c r="C198" s="108">
        <v>150000</v>
      </c>
      <c r="D198" s="109"/>
      <c r="E198" s="91">
        <v>5349</v>
      </c>
      <c r="F198" s="110">
        <v>5300</v>
      </c>
      <c r="G198" s="110">
        <v>5805</v>
      </c>
      <c r="H198" s="110"/>
      <c r="I198" s="110">
        <v>28000</v>
      </c>
      <c r="J198" s="110">
        <v>10000</v>
      </c>
      <c r="K198" s="142">
        <f t="shared" si="4"/>
        <v>199105</v>
      </c>
      <c r="L198" s="26">
        <f t="shared" si="5"/>
        <v>49105</v>
      </c>
      <c r="M198" s="10" t="s">
        <v>100</v>
      </c>
    </row>
    <row r="199" spans="1:12" ht="13.5" thickBot="1">
      <c r="A199" s="131"/>
      <c r="B199" s="73" t="s">
        <v>374</v>
      </c>
      <c r="C199" s="105"/>
      <c r="D199" s="106"/>
      <c r="E199" s="107"/>
      <c r="F199" s="107"/>
      <c r="G199" s="107">
        <v>1365</v>
      </c>
      <c r="H199" s="107"/>
      <c r="I199" s="107"/>
      <c r="J199" s="137"/>
      <c r="K199" s="142">
        <f t="shared" si="4"/>
        <v>1365</v>
      </c>
      <c r="L199" s="42">
        <f t="shared" si="5"/>
        <v>1365</v>
      </c>
    </row>
    <row r="200" spans="2:12" ht="13.5" thickBot="1">
      <c r="B200" s="16" t="s">
        <v>25</v>
      </c>
      <c r="C200" s="32">
        <f>SUM(C77:C198)</f>
        <v>300000</v>
      </c>
      <c r="D200" s="32">
        <v>0</v>
      </c>
      <c r="E200" s="16">
        <f>SUM(E23:E198)</f>
        <v>198801</v>
      </c>
      <c r="F200" s="16">
        <f>SUM(F23:F198)</f>
        <v>198800</v>
      </c>
      <c r="G200" s="16">
        <f>SUM(G23:G199)</f>
        <v>451910</v>
      </c>
      <c r="H200" s="16">
        <f>SUM(H23:H198)</f>
        <v>5480</v>
      </c>
      <c r="I200" s="16">
        <f>SUM(I23:I198)</f>
        <v>685000</v>
      </c>
      <c r="J200" s="16">
        <f>SUM(J23:J199)</f>
        <v>92300</v>
      </c>
      <c r="K200" s="144">
        <f>SUM(C200:J200)-E200</f>
        <v>1733490</v>
      </c>
      <c r="L200" s="16">
        <f t="shared" si="5"/>
        <v>1433490</v>
      </c>
    </row>
    <row r="202" ht="12.75">
      <c r="B202" t="s">
        <v>89</v>
      </c>
    </row>
    <row r="203" spans="2:6" ht="12.75">
      <c r="B203" s="102" t="s">
        <v>443</v>
      </c>
      <c r="C203" s="98"/>
      <c r="D203" s="98"/>
      <c r="E203" s="98"/>
      <c r="F203" s="98"/>
    </row>
    <row r="204" spans="2:6" ht="12.75">
      <c r="B204" s="99"/>
      <c r="C204" s="102" t="s">
        <v>442</v>
      </c>
      <c r="D204" s="98"/>
      <c r="E204" s="98"/>
      <c r="F204" s="98"/>
    </row>
  </sheetData>
  <mergeCells count="18">
    <mergeCell ref="C3:D3"/>
    <mergeCell ref="E3:E4"/>
    <mergeCell ref="C20:C22"/>
    <mergeCell ref="D20:D22"/>
    <mergeCell ref="F3:F4"/>
    <mergeCell ref="G3:G4"/>
    <mergeCell ref="F19:F22"/>
    <mergeCell ref="G19:G22"/>
    <mergeCell ref="A19:A22"/>
    <mergeCell ref="B19:B22"/>
    <mergeCell ref="C19:D19"/>
    <mergeCell ref="E19:E22"/>
    <mergeCell ref="L19:L22"/>
    <mergeCell ref="G9:G10"/>
    <mergeCell ref="H19:H22"/>
    <mergeCell ref="I19:I22"/>
    <mergeCell ref="J19:J22"/>
    <mergeCell ref="K19:K22"/>
  </mergeCells>
  <printOptions/>
  <pageMargins left="0.75" right="0.4" top="1" bottom="0.51" header="0.4921259845" footer="0.4921259845"/>
  <pageSetup fitToHeight="2" horizontalDpi="600" verticalDpi="600" orientation="portrait" paperSize="9" scale="60" r:id="rId1"/>
  <headerFooter alignWithMargins="0">
    <oddHeader>&amp;LVyúčtování JSDH  2008 Žďár nad Sázavou
Stránka&amp;PListů&amp;N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H101" sqref="H101"/>
    </sheetView>
  </sheetViews>
  <sheetFormatPr defaultColWidth="9.00390625" defaultRowHeight="12.75"/>
  <cols>
    <col min="1" max="1" width="17.875" style="0" customWidth="1"/>
    <col min="2" max="2" width="17.00390625" style="0" customWidth="1"/>
    <col min="3" max="3" width="16.00390625" style="0" customWidth="1"/>
    <col min="4" max="4" width="10.25390625" style="0" customWidth="1"/>
    <col min="5" max="9" width="9.625" style="0" customWidth="1"/>
    <col min="10" max="12" width="9.75390625" style="0" customWidth="1"/>
    <col min="13" max="13" width="10.875" style="0" customWidth="1"/>
    <col min="14" max="14" width="11.00390625" style="0" bestFit="1" customWidth="1"/>
  </cols>
  <sheetData>
    <row r="1" spans="1:13" ht="30.75" customHeight="1">
      <c r="A1" s="219" t="s">
        <v>217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ht="13.5" thickBot="1"/>
    <row r="3" spans="1:13" ht="15" customHeight="1" thickBot="1">
      <c r="A3" s="203"/>
      <c r="B3" s="229" t="s">
        <v>8</v>
      </c>
      <c r="C3" s="230"/>
      <c r="D3" s="220" t="s">
        <v>94</v>
      </c>
      <c r="E3" s="168"/>
      <c r="F3" s="168"/>
      <c r="G3" s="168"/>
      <c r="H3" s="221"/>
      <c r="I3" s="220" t="s">
        <v>10</v>
      </c>
      <c r="J3" s="225"/>
      <c r="K3" s="225"/>
      <c r="L3" s="225"/>
      <c r="M3" s="231" t="s">
        <v>9</v>
      </c>
    </row>
    <row r="4" spans="1:13" ht="21" customHeight="1" thickBot="1">
      <c r="A4" s="228"/>
      <c r="B4" s="100" t="s">
        <v>7</v>
      </c>
      <c r="C4" s="100" t="s">
        <v>91</v>
      </c>
      <c r="D4" s="222"/>
      <c r="E4" s="223"/>
      <c r="F4" s="223"/>
      <c r="G4" s="223"/>
      <c r="H4" s="224"/>
      <c r="I4" s="226"/>
      <c r="J4" s="227"/>
      <c r="K4" s="227"/>
      <c r="L4" s="227"/>
      <c r="M4" s="232"/>
    </row>
    <row r="5" spans="1:13" ht="15" customHeight="1" thickBot="1">
      <c r="A5" s="16" t="s">
        <v>1</v>
      </c>
      <c r="B5" s="97" t="s">
        <v>2</v>
      </c>
      <c r="C5" s="97" t="s">
        <v>3</v>
      </c>
      <c r="D5" s="208" t="s">
        <v>4</v>
      </c>
      <c r="E5" s="217"/>
      <c r="F5" s="217"/>
      <c r="G5" s="217"/>
      <c r="H5" s="218"/>
      <c r="I5" s="208" t="s">
        <v>5</v>
      </c>
      <c r="J5" s="209"/>
      <c r="K5" s="209"/>
      <c r="L5" s="209"/>
      <c r="M5" s="22" t="s">
        <v>6</v>
      </c>
    </row>
    <row r="6" spans="1:13" ht="15" customHeight="1">
      <c r="A6" s="203"/>
      <c r="B6" s="205" t="s">
        <v>95</v>
      </c>
      <c r="C6" s="205" t="s">
        <v>95</v>
      </c>
      <c r="D6" s="197" t="s">
        <v>141</v>
      </c>
      <c r="E6" s="214" t="s">
        <v>179</v>
      </c>
      <c r="F6" s="200" t="s">
        <v>436</v>
      </c>
      <c r="G6" s="214" t="s">
        <v>142</v>
      </c>
      <c r="H6" s="194" t="s">
        <v>99</v>
      </c>
      <c r="I6" s="197" t="s">
        <v>143</v>
      </c>
      <c r="J6" s="210" t="s">
        <v>93</v>
      </c>
      <c r="K6" s="211"/>
      <c r="L6" s="191" t="s">
        <v>96</v>
      </c>
      <c r="M6" s="188"/>
    </row>
    <row r="7" spans="1:13" ht="15" customHeight="1">
      <c r="A7" s="204"/>
      <c r="B7" s="206"/>
      <c r="C7" s="206"/>
      <c r="D7" s="198"/>
      <c r="E7" s="215"/>
      <c r="F7" s="201"/>
      <c r="G7" s="215"/>
      <c r="H7" s="195"/>
      <c r="I7" s="198"/>
      <c r="J7" s="212"/>
      <c r="K7" s="213"/>
      <c r="L7" s="192"/>
      <c r="M7" s="189"/>
    </row>
    <row r="8" spans="1:13" ht="24" customHeight="1" thickBot="1">
      <c r="A8" s="14"/>
      <c r="B8" s="207"/>
      <c r="C8" s="207"/>
      <c r="D8" s="199"/>
      <c r="E8" s="216"/>
      <c r="F8" s="202"/>
      <c r="G8" s="216"/>
      <c r="H8" s="196"/>
      <c r="I8" s="199"/>
      <c r="J8" s="25" t="s">
        <v>97</v>
      </c>
      <c r="K8" s="139" t="s">
        <v>98</v>
      </c>
      <c r="L8" s="193"/>
      <c r="M8" s="190"/>
    </row>
    <row r="9" spans="1:13" ht="27" customHeight="1" thickBot="1">
      <c r="A9" s="5" t="s">
        <v>0</v>
      </c>
      <c r="B9" s="34">
        <v>600000</v>
      </c>
      <c r="C9" s="35"/>
      <c r="D9" s="11">
        <v>113900</v>
      </c>
      <c r="E9" s="15">
        <v>31055</v>
      </c>
      <c r="F9" s="23">
        <v>529000</v>
      </c>
      <c r="G9" s="23">
        <v>82400</v>
      </c>
      <c r="H9" s="2">
        <f>SUM(D9:G9)</f>
        <v>756355</v>
      </c>
      <c r="I9" s="74">
        <v>209925</v>
      </c>
      <c r="J9" s="15">
        <v>121270</v>
      </c>
      <c r="K9" s="140">
        <f aca="true" t="shared" si="0" ref="K9:K14">+J9/+I9*100</f>
        <v>57.768250565678215</v>
      </c>
      <c r="L9" s="2"/>
      <c r="M9" s="79">
        <f aca="true" t="shared" si="1" ref="M9:M14">+B9+C9+D9+E9+F9+G9+J9</f>
        <v>1477625</v>
      </c>
    </row>
    <row r="10" spans="1:13" ht="27" customHeight="1" thickBot="1">
      <c r="A10" s="5" t="s">
        <v>14</v>
      </c>
      <c r="B10" s="34">
        <v>0</v>
      </c>
      <c r="C10" s="35"/>
      <c r="D10" s="11">
        <v>75300</v>
      </c>
      <c r="E10" s="13">
        <v>21550</v>
      </c>
      <c r="F10" s="23">
        <v>344000</v>
      </c>
      <c r="G10" s="23">
        <v>62625</v>
      </c>
      <c r="H10" s="2">
        <f>SUM(D10:G10)</f>
        <v>503475</v>
      </c>
      <c r="I10" s="75">
        <v>222390</v>
      </c>
      <c r="J10" s="13">
        <v>125695</v>
      </c>
      <c r="K10" s="140">
        <f t="shared" si="0"/>
        <v>56.52007734160709</v>
      </c>
      <c r="L10" s="2"/>
      <c r="M10" s="80">
        <f t="shared" si="1"/>
        <v>629170</v>
      </c>
    </row>
    <row r="11" spans="1:13" ht="27" customHeight="1" thickBot="1">
      <c r="A11" s="5" t="s">
        <v>15</v>
      </c>
      <c r="B11" s="34">
        <v>150000</v>
      </c>
      <c r="C11" s="35"/>
      <c r="D11" s="11">
        <v>61100</v>
      </c>
      <c r="E11" s="13">
        <v>1370</v>
      </c>
      <c r="F11" s="23">
        <v>402000</v>
      </c>
      <c r="G11" s="23">
        <v>72500</v>
      </c>
      <c r="H11" s="2">
        <f>SUM(D11:G11)</f>
        <v>536970</v>
      </c>
      <c r="I11" s="75">
        <v>154775</v>
      </c>
      <c r="J11" s="13">
        <v>110340</v>
      </c>
      <c r="K11" s="140">
        <f t="shared" si="0"/>
        <v>71.29058310450654</v>
      </c>
      <c r="L11" s="2"/>
      <c r="M11" s="79">
        <f t="shared" si="1"/>
        <v>797310</v>
      </c>
    </row>
    <row r="12" spans="1:13" ht="27" customHeight="1" thickBot="1">
      <c r="A12" s="5" t="s">
        <v>16</v>
      </c>
      <c r="B12" s="34">
        <v>450000</v>
      </c>
      <c r="C12" s="35"/>
      <c r="D12" s="11">
        <v>85900</v>
      </c>
      <c r="E12" s="13">
        <v>41420</v>
      </c>
      <c r="F12" s="23">
        <v>474000</v>
      </c>
      <c r="G12" s="23">
        <v>95600</v>
      </c>
      <c r="H12" s="2">
        <f>SUM(D12:G12)</f>
        <v>696920</v>
      </c>
      <c r="I12" s="75">
        <v>262395</v>
      </c>
      <c r="J12" s="13">
        <v>91485</v>
      </c>
      <c r="K12" s="140">
        <f t="shared" si="0"/>
        <v>34.865374721317096</v>
      </c>
      <c r="L12" s="2"/>
      <c r="M12" s="79">
        <f t="shared" si="1"/>
        <v>1238405</v>
      </c>
    </row>
    <row r="13" spans="1:13" ht="27" customHeight="1" thickBot="1">
      <c r="A13" s="18" t="s">
        <v>17</v>
      </c>
      <c r="B13" s="36">
        <v>300000</v>
      </c>
      <c r="C13" s="36"/>
      <c r="D13" s="20">
        <v>198800</v>
      </c>
      <c r="E13" s="21">
        <v>5480</v>
      </c>
      <c r="F13" s="24">
        <v>685000</v>
      </c>
      <c r="G13" s="135">
        <v>92300</v>
      </c>
      <c r="H13" s="2">
        <f>SUM(D13:G13)</f>
        <v>981580</v>
      </c>
      <c r="I13" s="76">
        <v>477810</v>
      </c>
      <c r="J13" s="21">
        <v>451910</v>
      </c>
      <c r="K13" s="24">
        <f t="shared" si="0"/>
        <v>94.57943534040727</v>
      </c>
      <c r="L13" s="19"/>
      <c r="M13" s="81">
        <f t="shared" si="1"/>
        <v>1733490</v>
      </c>
    </row>
    <row r="14" spans="1:13" ht="28.5" customHeight="1" thickBot="1" thickTop="1">
      <c r="A14" s="17" t="s">
        <v>99</v>
      </c>
      <c r="B14" s="34">
        <f aca="true" t="shared" si="2" ref="B14:H14">SUM(B9:B13)</f>
        <v>1500000</v>
      </c>
      <c r="C14" s="34">
        <f t="shared" si="2"/>
        <v>0</v>
      </c>
      <c r="D14" s="77">
        <f t="shared" si="2"/>
        <v>535000</v>
      </c>
      <c r="E14" s="78">
        <f t="shared" si="2"/>
        <v>100875</v>
      </c>
      <c r="F14" s="78">
        <f t="shared" si="2"/>
        <v>2434000</v>
      </c>
      <c r="G14" s="44">
        <f>SUM(G9:G13)</f>
        <v>405425</v>
      </c>
      <c r="H14" s="134">
        <f t="shared" si="2"/>
        <v>3475300</v>
      </c>
      <c r="I14" s="75">
        <f>SUM(I9:I13)</f>
        <v>1327295</v>
      </c>
      <c r="J14" s="13">
        <f>SUM(J9:J13)</f>
        <v>900700</v>
      </c>
      <c r="K14" s="44">
        <f t="shared" si="0"/>
        <v>67.8598201605521</v>
      </c>
      <c r="L14" s="2"/>
      <c r="M14" s="82">
        <f t="shared" si="1"/>
        <v>5876000</v>
      </c>
    </row>
    <row r="15" ht="12.75">
      <c r="N15" s="149"/>
    </row>
    <row r="16" ht="12.75">
      <c r="A16" s="12"/>
    </row>
    <row r="17" spans="1:2" ht="12.75">
      <c r="A17" s="31"/>
      <c r="B17" s="102" t="s">
        <v>442</v>
      </c>
    </row>
    <row r="18" ht="13.5" thickBot="1">
      <c r="J18" s="45"/>
    </row>
    <row r="19" spans="1:13" ht="13.5" thickBot="1">
      <c r="A19" s="178" t="s">
        <v>219</v>
      </c>
      <c r="B19" s="179"/>
      <c r="C19" s="179"/>
      <c r="D19" s="180">
        <f>SUM(M9:M13)</f>
        <v>5876000</v>
      </c>
      <c r="E19" s="181"/>
      <c r="J19" s="45"/>
      <c r="K19" s="45"/>
      <c r="L19" s="45"/>
      <c r="M19" s="45"/>
    </row>
    <row r="20" spans="1:11" ht="12.75">
      <c r="A20" s="182" t="s">
        <v>446</v>
      </c>
      <c r="B20" s="183"/>
      <c r="C20" s="183"/>
      <c r="D20" s="180">
        <v>1500000</v>
      </c>
      <c r="E20" s="181"/>
      <c r="J20" s="45"/>
      <c r="K20" s="45"/>
    </row>
    <row r="21" spans="1:11" ht="13.5" thickBot="1">
      <c r="A21" s="184" t="s">
        <v>445</v>
      </c>
      <c r="B21" s="185"/>
      <c r="C21" s="185"/>
      <c r="D21" s="186">
        <v>4376000</v>
      </c>
      <c r="E21" s="187"/>
      <c r="J21" s="45"/>
      <c r="K21" s="45"/>
    </row>
    <row r="22" spans="10:11" ht="12.75">
      <c r="J22" s="45"/>
      <c r="K22" s="45"/>
    </row>
  </sheetData>
  <mergeCells count="26">
    <mergeCell ref="A1:M1"/>
    <mergeCell ref="D3:H4"/>
    <mergeCell ref="I3:L4"/>
    <mergeCell ref="A3:A4"/>
    <mergeCell ref="B3:C3"/>
    <mergeCell ref="M3:M4"/>
    <mergeCell ref="I5:L5"/>
    <mergeCell ref="I6:I8"/>
    <mergeCell ref="J6:K7"/>
    <mergeCell ref="E6:E8"/>
    <mergeCell ref="G6:G8"/>
    <mergeCell ref="D5:H5"/>
    <mergeCell ref="A21:C21"/>
    <mergeCell ref="D21:E21"/>
    <mergeCell ref="M6:M8"/>
    <mergeCell ref="L6:L8"/>
    <mergeCell ref="H6:H8"/>
    <mergeCell ref="D6:D8"/>
    <mergeCell ref="F6:F8"/>
    <mergeCell ref="A6:A7"/>
    <mergeCell ref="B6:B8"/>
    <mergeCell ref="C6:C8"/>
    <mergeCell ref="A19:C19"/>
    <mergeCell ref="D19:E19"/>
    <mergeCell ref="A20:C20"/>
    <mergeCell ref="D20:E20"/>
  </mergeCells>
  <printOptions/>
  <pageMargins left="0.75" right="0.4" top="1" bottom="0.51" header="0.4921259845" footer="0.4921259845"/>
  <pageSetup horizontalDpi="600" verticalDpi="600" orientation="portrait" paperSize="9" scale="60" r:id="rId1"/>
  <headerFooter alignWithMargins="0">
    <oddHeader>&amp;LPřehled čerpání
Stránka&amp;PListů&amp;N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N38" sqref="N38"/>
    </sheetView>
  </sheetViews>
  <sheetFormatPr defaultColWidth="9.00390625" defaultRowHeight="12.75"/>
  <cols>
    <col min="1" max="1" width="18.25390625" style="0" customWidth="1"/>
  </cols>
  <sheetData>
    <row r="1" ht="12.75">
      <c r="A1" s="45" t="s">
        <v>238</v>
      </c>
    </row>
    <row r="2" ht="13.5" thickBot="1"/>
    <row r="3" spans="1:5" ht="12.75">
      <c r="A3" s="66" t="s">
        <v>0</v>
      </c>
      <c r="B3" s="67"/>
      <c r="C3" s="67"/>
      <c r="D3" s="67"/>
      <c r="E3" s="47"/>
    </row>
    <row r="4" spans="1:5" ht="12.75">
      <c r="A4" s="54" t="s">
        <v>12</v>
      </c>
      <c r="B4" s="65">
        <v>600000</v>
      </c>
      <c r="C4" s="65"/>
      <c r="D4" s="56"/>
      <c r="E4" s="57"/>
    </row>
    <row r="5" spans="1:5" ht="12.75">
      <c r="A5" s="54" t="s">
        <v>18</v>
      </c>
      <c r="B5" s="55"/>
      <c r="C5" s="55"/>
      <c r="D5" s="56"/>
      <c r="E5" s="57">
        <v>121270</v>
      </c>
    </row>
    <row r="6" spans="1:5" ht="12.75">
      <c r="A6" s="54" t="s">
        <v>13</v>
      </c>
      <c r="B6" s="55"/>
      <c r="C6" s="55"/>
      <c r="D6" s="56">
        <v>113900</v>
      </c>
      <c r="E6" s="57"/>
    </row>
    <row r="7" spans="1:5" ht="12.75">
      <c r="A7" s="54" t="s">
        <v>440</v>
      </c>
      <c r="B7" s="55"/>
      <c r="C7" s="55"/>
      <c r="D7" s="56">
        <v>529000</v>
      </c>
      <c r="E7" s="57"/>
    </row>
    <row r="8" spans="1:5" ht="12.75">
      <c r="A8" s="54" t="s">
        <v>121</v>
      </c>
      <c r="B8" s="55"/>
      <c r="C8" s="55"/>
      <c r="D8" s="56">
        <v>31055</v>
      </c>
      <c r="E8" s="57"/>
    </row>
    <row r="9" spans="1:5" ht="13.5" thickBot="1">
      <c r="A9" s="54" t="s">
        <v>139</v>
      </c>
      <c r="B9" s="55"/>
      <c r="C9" s="55"/>
      <c r="D9" s="56">
        <v>82400</v>
      </c>
      <c r="E9" s="57"/>
    </row>
    <row r="10" spans="1:6" ht="13.5" thickBot="1">
      <c r="A10" s="58" t="s">
        <v>25</v>
      </c>
      <c r="B10" s="59">
        <f>SUM(B4:B9)</f>
        <v>600000</v>
      </c>
      <c r="C10" s="59">
        <f>SUM(C4:C9)</f>
        <v>0</v>
      </c>
      <c r="D10" s="59">
        <f>SUM(D4:D9)</f>
        <v>756355</v>
      </c>
      <c r="E10" s="60">
        <f>SUM(E4:E9)</f>
        <v>121270</v>
      </c>
      <c r="F10" s="53">
        <f>SUM(B10:E10)</f>
        <v>1477625</v>
      </c>
    </row>
    <row r="11" spans="1:5" ht="12.75">
      <c r="A11" s="63" t="s">
        <v>14</v>
      </c>
      <c r="B11" s="12"/>
      <c r="C11" s="12"/>
      <c r="D11" s="12"/>
      <c r="E11" s="64"/>
    </row>
    <row r="12" spans="1:5" ht="12.75">
      <c r="A12" s="54" t="s">
        <v>12</v>
      </c>
      <c r="B12" s="65">
        <v>0</v>
      </c>
      <c r="C12" s="65"/>
      <c r="D12" s="56"/>
      <c r="E12" s="57"/>
    </row>
    <row r="13" spans="1:5" ht="12.75">
      <c r="A13" s="54" t="s">
        <v>18</v>
      </c>
      <c r="B13" s="55"/>
      <c r="C13" s="55"/>
      <c r="D13" s="56"/>
      <c r="E13" s="57">
        <v>125695</v>
      </c>
    </row>
    <row r="14" spans="1:5" ht="12.75">
      <c r="A14" s="54" t="s">
        <v>13</v>
      </c>
      <c r="B14" s="55"/>
      <c r="C14" s="55"/>
      <c r="D14" s="56">
        <v>75300</v>
      </c>
      <c r="E14" s="57"/>
    </row>
    <row r="15" spans="1:5" ht="12.75">
      <c r="A15" s="54" t="s">
        <v>440</v>
      </c>
      <c r="B15" s="55"/>
      <c r="C15" s="55"/>
      <c r="D15" s="56">
        <v>344000</v>
      </c>
      <c r="E15" s="57"/>
    </row>
    <row r="16" spans="1:5" ht="12.75">
      <c r="A16" s="54" t="s">
        <v>121</v>
      </c>
      <c r="B16" s="55"/>
      <c r="C16" s="55"/>
      <c r="D16" s="56">
        <v>21550</v>
      </c>
      <c r="E16" s="57"/>
    </row>
    <row r="17" spans="1:5" ht="13.5" thickBot="1">
      <c r="A17" s="54" t="s">
        <v>139</v>
      </c>
      <c r="B17" s="55"/>
      <c r="C17" s="55"/>
      <c r="D17" s="56">
        <v>62625</v>
      </c>
      <c r="E17" s="57"/>
    </row>
    <row r="18" spans="1:6" ht="13.5" thickBot="1">
      <c r="A18" s="61" t="s">
        <v>25</v>
      </c>
      <c r="B18" s="59">
        <f>SUM(B12:B17)</f>
        <v>0</v>
      </c>
      <c r="C18" s="59">
        <f>SUM(C12:C17)</f>
        <v>0</v>
      </c>
      <c r="D18" s="59">
        <f>SUM(D12:D17)</f>
        <v>503475</v>
      </c>
      <c r="E18" s="60">
        <f>SUM(E12:E17)</f>
        <v>125695</v>
      </c>
      <c r="F18" s="53">
        <f>SUM(B18:E18)</f>
        <v>629170</v>
      </c>
    </row>
    <row r="19" spans="1:5" ht="12.75">
      <c r="A19" s="63" t="s">
        <v>15</v>
      </c>
      <c r="B19" s="68"/>
      <c r="C19" s="68"/>
      <c r="D19" s="68"/>
      <c r="E19" s="69"/>
    </row>
    <row r="20" spans="1:5" ht="12.75">
      <c r="A20" s="54" t="s">
        <v>12</v>
      </c>
      <c r="B20" s="65">
        <v>150000</v>
      </c>
      <c r="C20" s="65"/>
      <c r="D20" s="56"/>
      <c r="E20" s="57"/>
    </row>
    <row r="21" spans="1:5" ht="12.75">
      <c r="A21" s="54" t="s">
        <v>18</v>
      </c>
      <c r="B21" s="55"/>
      <c r="C21" s="55"/>
      <c r="D21" s="56"/>
      <c r="E21" s="57">
        <v>110340</v>
      </c>
    </row>
    <row r="22" spans="1:5" ht="12.75">
      <c r="A22" s="54" t="s">
        <v>13</v>
      </c>
      <c r="B22" s="55"/>
      <c r="C22" s="55"/>
      <c r="D22" s="56">
        <v>61100</v>
      </c>
      <c r="E22" s="57"/>
    </row>
    <row r="23" spans="1:5" ht="12.75">
      <c r="A23" s="54" t="s">
        <v>440</v>
      </c>
      <c r="B23" s="55"/>
      <c r="C23" s="55"/>
      <c r="D23" s="56">
        <v>402000</v>
      </c>
      <c r="E23" s="57"/>
    </row>
    <row r="24" spans="1:5" ht="12.75">
      <c r="A24" s="54" t="s">
        <v>121</v>
      </c>
      <c r="B24" s="55"/>
      <c r="C24" s="55"/>
      <c r="D24" s="56">
        <v>1370</v>
      </c>
      <c r="E24" s="57"/>
    </row>
    <row r="25" spans="1:5" ht="13.5" thickBot="1">
      <c r="A25" s="54" t="s">
        <v>139</v>
      </c>
      <c r="B25" s="55"/>
      <c r="C25" s="55"/>
      <c r="D25" s="56">
        <v>72500</v>
      </c>
      <c r="E25" s="57"/>
    </row>
    <row r="26" spans="1:6" ht="13.5" thickBot="1">
      <c r="A26" s="61" t="s">
        <v>25</v>
      </c>
      <c r="B26" s="59">
        <f>SUM(B20:B25)</f>
        <v>150000</v>
      </c>
      <c r="C26" s="59">
        <f>SUM(C20:C25)</f>
        <v>0</v>
      </c>
      <c r="D26" s="59">
        <f>SUM(D20:D25)</f>
        <v>536970</v>
      </c>
      <c r="E26" s="60">
        <f>SUM(E20:E25)</f>
        <v>110340</v>
      </c>
      <c r="F26" s="53">
        <f>SUM(B26:E26)</f>
        <v>797310</v>
      </c>
    </row>
    <row r="27" spans="1:5" ht="12.75">
      <c r="A27" s="63" t="s">
        <v>16</v>
      </c>
      <c r="B27" s="12"/>
      <c r="C27" s="12"/>
      <c r="D27" s="12"/>
      <c r="E27" s="64"/>
    </row>
    <row r="28" spans="1:5" ht="12.75">
      <c r="A28" s="54" t="s">
        <v>12</v>
      </c>
      <c r="B28" s="65">
        <v>450000</v>
      </c>
      <c r="C28" s="65"/>
      <c r="D28" s="56"/>
      <c r="E28" s="57"/>
    </row>
    <row r="29" spans="1:5" ht="12.75">
      <c r="A29" s="54" t="s">
        <v>18</v>
      </c>
      <c r="B29" s="55"/>
      <c r="C29" s="55"/>
      <c r="D29" s="56"/>
      <c r="E29" s="57">
        <v>91485</v>
      </c>
    </row>
    <row r="30" spans="1:5" ht="12.75">
      <c r="A30" s="54" t="s">
        <v>13</v>
      </c>
      <c r="B30" s="55"/>
      <c r="C30" s="55"/>
      <c r="D30" s="56">
        <v>85900</v>
      </c>
      <c r="E30" s="57"/>
    </row>
    <row r="31" spans="1:5" ht="12.75">
      <c r="A31" s="54" t="s">
        <v>440</v>
      </c>
      <c r="B31" s="55"/>
      <c r="C31" s="55"/>
      <c r="D31" s="56">
        <v>474000</v>
      </c>
      <c r="E31" s="57"/>
    </row>
    <row r="32" spans="1:5" ht="12.75">
      <c r="A32" s="54" t="s">
        <v>121</v>
      </c>
      <c r="B32" s="55"/>
      <c r="C32" s="55"/>
      <c r="D32" s="56">
        <v>41420</v>
      </c>
      <c r="E32" s="57"/>
    </row>
    <row r="33" spans="1:5" ht="13.5" thickBot="1">
      <c r="A33" s="54" t="s">
        <v>139</v>
      </c>
      <c r="B33" s="55"/>
      <c r="C33" s="55"/>
      <c r="D33" s="56">
        <v>95600</v>
      </c>
      <c r="E33" s="57"/>
    </row>
    <row r="34" spans="1:6" ht="13.5" thickBot="1">
      <c r="A34" s="61" t="s">
        <v>25</v>
      </c>
      <c r="B34" s="59">
        <f>SUM(B28:B33)</f>
        <v>450000</v>
      </c>
      <c r="C34" s="59">
        <f>SUM(C28:C33)</f>
        <v>0</v>
      </c>
      <c r="D34" s="59">
        <f>SUM(D28:D33)</f>
        <v>696920</v>
      </c>
      <c r="E34" s="62">
        <f>SUM(E28:E33)</f>
        <v>91485</v>
      </c>
      <c r="F34" s="53">
        <f>SUM(B34:E34)</f>
        <v>1238405</v>
      </c>
    </row>
    <row r="35" spans="1:5" ht="12.75">
      <c r="A35" s="63" t="s">
        <v>17</v>
      </c>
      <c r="B35" s="12"/>
      <c r="C35" s="12"/>
      <c r="D35" s="12"/>
      <c r="E35" s="64"/>
    </row>
    <row r="36" spans="1:5" ht="12.75">
      <c r="A36" s="54" t="s">
        <v>12</v>
      </c>
      <c r="B36" s="65">
        <v>300000</v>
      </c>
      <c r="C36" s="65"/>
      <c r="D36" s="56"/>
      <c r="E36" s="57"/>
    </row>
    <row r="37" spans="1:5" ht="12.75">
      <c r="A37" s="54" t="s">
        <v>18</v>
      </c>
      <c r="B37" s="55"/>
      <c r="C37" s="55"/>
      <c r="D37" s="56"/>
      <c r="E37" s="57">
        <v>451910</v>
      </c>
    </row>
    <row r="38" spans="1:5" ht="12.75">
      <c r="A38" s="54" t="s">
        <v>13</v>
      </c>
      <c r="B38" s="55"/>
      <c r="C38" s="55"/>
      <c r="D38" s="56">
        <v>198800</v>
      </c>
      <c r="E38" s="57"/>
    </row>
    <row r="39" spans="1:5" ht="12.75">
      <c r="A39" s="54" t="s">
        <v>440</v>
      </c>
      <c r="B39" s="55"/>
      <c r="C39" s="55"/>
      <c r="D39" s="56">
        <v>685000</v>
      </c>
      <c r="E39" s="57"/>
    </row>
    <row r="40" spans="1:5" ht="12.75">
      <c r="A40" s="54" t="s">
        <v>121</v>
      </c>
      <c r="B40" s="55"/>
      <c r="C40" s="55"/>
      <c r="D40" s="56">
        <v>5480</v>
      </c>
      <c r="E40" s="57"/>
    </row>
    <row r="41" spans="1:5" ht="13.5" thickBot="1">
      <c r="A41" s="54" t="s">
        <v>139</v>
      </c>
      <c r="B41" s="55"/>
      <c r="C41" s="55"/>
      <c r="D41" s="56">
        <v>92300</v>
      </c>
      <c r="E41" s="57"/>
    </row>
    <row r="42" spans="1:6" ht="13.5" thickBot="1">
      <c r="A42" s="58" t="s">
        <v>25</v>
      </c>
      <c r="B42" s="59">
        <f>SUM(B36:B41)</f>
        <v>300000</v>
      </c>
      <c r="C42" s="59">
        <f>SUM(C36:C41)</f>
        <v>0</v>
      </c>
      <c r="D42" s="59">
        <f>SUM(D36:D41)</f>
        <v>981580</v>
      </c>
      <c r="E42" s="60">
        <f>SUM(E36:E41)</f>
        <v>451910</v>
      </c>
      <c r="F42" s="53">
        <f>SUM(B42:E42)</f>
        <v>1733490</v>
      </c>
    </row>
    <row r="43" spans="1:6" ht="12.75">
      <c r="A43" s="63" t="s">
        <v>140</v>
      </c>
      <c r="B43" s="12"/>
      <c r="C43" s="12"/>
      <c r="D43" s="12"/>
      <c r="E43" s="64"/>
      <c r="F43" s="12"/>
    </row>
    <row r="44" spans="1:6" ht="12.75">
      <c r="A44" s="54" t="s">
        <v>12</v>
      </c>
      <c r="B44" s="65">
        <f>+B4+B12+B20+B28+B36</f>
        <v>1500000</v>
      </c>
      <c r="C44" s="65">
        <f>+C4+C12+C20+C28+C36</f>
        <v>0</v>
      </c>
      <c r="D44" s="56"/>
      <c r="E44" s="57"/>
      <c r="F44" s="12"/>
    </row>
    <row r="45" spans="1:6" ht="12.75">
      <c r="A45" s="54" t="s">
        <v>18</v>
      </c>
      <c r="B45" s="55"/>
      <c r="C45" s="55"/>
      <c r="D45" s="56"/>
      <c r="E45" s="83">
        <f>+E5+E13+E21+E29+E37</f>
        <v>900700</v>
      </c>
      <c r="F45" s="12"/>
    </row>
    <row r="46" spans="1:6" ht="12.75">
      <c r="A46" s="54" t="s">
        <v>13</v>
      </c>
      <c r="B46" s="55"/>
      <c r="C46" s="55"/>
      <c r="D46" s="55">
        <f>+D6+D14+D22+D30+D38</f>
        <v>535000</v>
      </c>
      <c r="E46" s="57"/>
      <c r="F46" s="12"/>
    </row>
    <row r="47" spans="1:6" ht="12.75">
      <c r="A47" s="54" t="s">
        <v>440</v>
      </c>
      <c r="B47" s="55"/>
      <c r="C47" s="55"/>
      <c r="D47" s="55">
        <f>+D7+D15+D23+D31+D39</f>
        <v>2434000</v>
      </c>
      <c r="E47" s="57"/>
      <c r="F47" s="12"/>
    </row>
    <row r="48" spans="1:6" ht="12.75">
      <c r="A48" s="54" t="s">
        <v>121</v>
      </c>
      <c r="B48" s="55"/>
      <c r="C48" s="55"/>
      <c r="D48" s="55">
        <f>+D8+D16+D24+D32+D40</f>
        <v>100875</v>
      </c>
      <c r="E48" s="57"/>
      <c r="F48" s="12"/>
    </row>
    <row r="49" spans="1:6" ht="13.5" thickBot="1">
      <c r="A49" s="54" t="s">
        <v>139</v>
      </c>
      <c r="B49" s="55"/>
      <c r="C49" s="55"/>
      <c r="D49" s="55">
        <f>+D9+D17+D25+D33+D41</f>
        <v>405425</v>
      </c>
      <c r="E49" s="57"/>
      <c r="F49" s="12"/>
    </row>
    <row r="50" spans="1:6" ht="13.5" thickBot="1">
      <c r="A50" s="58" t="s">
        <v>25</v>
      </c>
      <c r="B50" s="59">
        <f>SUM(B44:B49)</f>
        <v>1500000</v>
      </c>
      <c r="C50" s="59">
        <f>SUM(C44:C49)</f>
        <v>0</v>
      </c>
      <c r="D50" s="59">
        <f>SUM(D44:D49)</f>
        <v>3475300</v>
      </c>
      <c r="E50" s="60">
        <f>SUM(E44:E49)</f>
        <v>900700</v>
      </c>
      <c r="F50" s="53">
        <f>SUM(B50:E50)</f>
        <v>5876000</v>
      </c>
    </row>
    <row r="51" spans="1:6" ht="13.5" thickBot="1">
      <c r="A51" s="71" t="s">
        <v>140</v>
      </c>
      <c r="B51" s="72"/>
      <c r="C51" s="2"/>
      <c r="D51" s="2"/>
      <c r="E51" s="2"/>
      <c r="F51" s="73">
        <f>SUM(F10:F42)</f>
        <v>5876000</v>
      </c>
    </row>
  </sheetData>
  <printOptions/>
  <pageMargins left="0.75" right="0.4" top="1" bottom="0.51" header="0.4921259845" footer="0.4921259845"/>
  <pageSetup horizontalDpi="600" verticalDpi="600" orientation="portrait" paperSize="9" scale="60" r:id="rId1"/>
  <headerFooter alignWithMargins="0">
    <oddHeader>&amp;LPřehled rozdělení st. dotace JSDH
Stránka&amp;PListů&amp;N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Libor Hanuška</dc:creator>
  <cp:keywords/>
  <dc:description/>
  <cp:lastModifiedBy>chrastova</cp:lastModifiedBy>
  <cp:lastPrinted>2008-09-01T06:00:05Z</cp:lastPrinted>
  <dcterms:created xsi:type="dcterms:W3CDTF">2002-11-12T13:12:27Z</dcterms:created>
  <dcterms:modified xsi:type="dcterms:W3CDTF">2008-09-03T08:34:07Z</dcterms:modified>
  <cp:category/>
  <cp:version/>
  <cp:contentType/>
  <cp:contentStatus/>
</cp:coreProperties>
</file>