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7935" activeTab="0"/>
  </bookViews>
  <sheets>
    <sheet name="rozpočet 2008,09,2013" sheetId="1" r:id="rId1"/>
    <sheet name="rok 2008 pololetí" sheetId="2" r:id="rId2"/>
  </sheets>
  <definedNames/>
  <calcPr fullCalcOnLoad="1"/>
</workbook>
</file>

<file path=xl/sharedStrings.xml><?xml version="1.0" encoding="utf-8"?>
<sst xmlns="http://schemas.openxmlformats.org/spreadsheetml/2006/main" count="73" uniqueCount="60">
  <si>
    <t>úvazek</t>
  </si>
  <si>
    <t>celkem</t>
  </si>
  <si>
    <t>vedoucí</t>
  </si>
  <si>
    <t>Personální obsazení, včetně osobních nákladů</t>
  </si>
  <si>
    <t>rok 2008</t>
  </si>
  <si>
    <t>měsíční mzda</t>
  </si>
  <si>
    <t>mzda/rok včetně odvodů</t>
  </si>
  <si>
    <t>prac.pozice</t>
  </si>
  <si>
    <t>finanční manažer</t>
  </si>
  <si>
    <t>vysvětlivky:</t>
  </si>
  <si>
    <t>zdravotní sestry</t>
  </si>
  <si>
    <t>koordinátor dobr.</t>
  </si>
  <si>
    <t>lékař</t>
  </si>
  <si>
    <t>soc. pracovník</t>
  </si>
  <si>
    <t>administrativa</t>
  </si>
  <si>
    <t>zdravot sestry</t>
  </si>
  <si>
    <t>soc.pečovatelky</t>
  </si>
  <si>
    <t>celkem osobní náklady za rok 2008</t>
  </si>
  <si>
    <r>
      <t>CPP Jihlava</t>
    </r>
    <r>
      <rPr>
        <b/>
        <sz val="10"/>
        <rFont val="Arial"/>
        <family val="0"/>
      </rPr>
      <t>**</t>
    </r>
  </si>
  <si>
    <t>soc. pečovatelky</t>
  </si>
  <si>
    <t>Nákladová položka</t>
  </si>
  <si>
    <t>1.1. materiálové náklady</t>
  </si>
  <si>
    <t>1.2. nemateriálové náklady</t>
  </si>
  <si>
    <t>1. Provozní náklady celkem</t>
  </si>
  <si>
    <t>2.1. mzdové náklady</t>
  </si>
  <si>
    <t>2.2. odvody</t>
  </si>
  <si>
    <t>Celkové náklady</t>
  </si>
  <si>
    <t>Rozpočet na období 2008 - 2009, s výhledem do roku 2013</t>
  </si>
  <si>
    <t>1.3. jiné provozní náklady</t>
  </si>
  <si>
    <t>2, Osobní náklady</t>
  </si>
  <si>
    <t>Rozvaha - pokrytí rozpočtu</t>
  </si>
  <si>
    <t>Rozpočet</t>
  </si>
  <si>
    <t>MPSV</t>
  </si>
  <si>
    <t>kraj Vysočina(provozní dotace)</t>
  </si>
  <si>
    <t>Fond Vysočiny*</t>
  </si>
  <si>
    <t>Města, obce</t>
  </si>
  <si>
    <t>Úřad práce</t>
  </si>
  <si>
    <t>Nadace</t>
  </si>
  <si>
    <t>Sponzorské dary</t>
  </si>
  <si>
    <t>Členské příspěvky</t>
  </si>
  <si>
    <t>Zajištěné zdroje**</t>
  </si>
  <si>
    <r>
      <t>Nezajištěno v Kč</t>
    </r>
    <r>
      <rPr>
        <sz val="10"/>
        <rFont val="Arial"/>
        <family val="2"/>
      </rPr>
      <t>***</t>
    </r>
  </si>
  <si>
    <t>Vysvětlivky:</t>
  </si>
  <si>
    <t>* z této částky byla fakticky vyplacena záloha ve výši 200 tis. Kč, zbytek bude vyplacen po uhrazení minimálního podílu příjemce.</t>
  </si>
  <si>
    <r>
      <t>**</t>
    </r>
    <r>
      <rPr>
        <sz val="10"/>
        <rFont val="Arial"/>
        <family val="0"/>
      </rPr>
      <t>zdroje neobsahují případné pokrytí úkonů od zdravotních pojišťoven, nelze je v současné době určit výši. Rovněž tak budou i nadále podávány žádosti o dotace z MPSV. Značnou část zdrojů jsou dotace z Úřadu práce, které se významně podílejí na pokrytí osobních nákladů. Do budoucna je nutné stabilizovat lidské zdroje a není možné pokrývat dlouhodobě a opakovaně osobní náklady dotacemi z Úřadu práce.</t>
    </r>
  </si>
  <si>
    <r>
      <t>***</t>
    </r>
    <r>
      <rPr>
        <sz val="10"/>
        <rFont val="Arial"/>
        <family val="0"/>
      </rPr>
      <t>v roce 2008 chybí k pokrytí 4,7 mil. Kč; tato částka je potřebná ke stabilizaci SHP NMnM a k podpoře vzniku SHP v Jihlavě. Do budoucna lze předpokládat, že by se podíl krajských prostředků pohyboval mezi 65-75% schváleného rozpočtu.</t>
    </r>
  </si>
  <si>
    <t>ředitel (souč.vedoucí CPP)</t>
  </si>
  <si>
    <t>CPP Nové Město na Moravě*</t>
  </si>
  <si>
    <t>výše osobních nákladů na 2. pololetí 2008 potřebná k personálnímu zajištění činnosti obou CPP</t>
  </si>
  <si>
    <t>* pracovní pozice CPP Nové Město n. Mor. zůstávají stejné. Vedoucí CPP bude současně i člověkem zodpovědným za rozvoj CPP v celém kraji. Nutné navýšení 1 úvazku pro zdravotní sestru od 2. pol. 2008. Obdobná je situace u lékaře. Výše všech mzdových prostředků je maximální a bude záviset na vzdělání a praxi pro konkrétní pracovní pozici.</t>
  </si>
  <si>
    <t>** CPP Jihlava začne svoji činnost od 7/2008. Od července nastoupí 1 pečovatelka, během prázdnin další. Dále je nutné přijmoutzdravotní sestry na 2 úvazky. Obdobá je situace se zajištěním úvazku lékařům.Výše všech mzdových prostředků je maximální a bude záviset na vzdělání a praxi pro konkrétní pracovní pozici</t>
  </si>
  <si>
    <t>Provozní náklady</t>
  </si>
  <si>
    <r>
      <t>2013</t>
    </r>
    <r>
      <rPr>
        <sz val="10"/>
        <rFont val="Arial"/>
        <family val="2"/>
      </rPr>
      <t>**</t>
    </r>
  </si>
  <si>
    <r>
      <t xml:space="preserve">**V roce 2013 se jedná o náklady pěti středisek, tedy zobrazují náklady na pokrytí celého kraje. </t>
    </r>
    <r>
      <rPr>
        <sz val="10"/>
        <rFont val="Arial"/>
        <family val="0"/>
      </rPr>
      <t xml:space="preserve">Osobní náklady počítají s postupným zvýšením úvazků, zejména u zdravotních sester, a to v souvislosti se zahájením činnosti lůžkových částí pro hospicovou péči ve zbytných prostorách nemocnic.Jsou uváděny maximální výše mzdových prostředků na konkrétní pracovní pozice. Mzdové prostředky se budou odvíjet od vzdělání a praxe tak, jak budou postupně přijímání noví zaměstnanci. </t>
    </r>
  </si>
  <si>
    <r>
      <t>2008</t>
    </r>
    <r>
      <rPr>
        <sz val="10"/>
        <rFont val="Arial"/>
        <family val="2"/>
      </rPr>
      <t>*</t>
    </r>
  </si>
  <si>
    <t>Celková částka potřebná k zajištění činnosti CPP Jihlava v 2. pol. roku 2008</t>
  </si>
  <si>
    <t>Část provozních nákladů na 2. pololetí  2008 CPP Jihlava</t>
  </si>
  <si>
    <t>* rok 2008 původně počítal s vytvořením managementu o.p.s, s ohledem na složitost vyjednávání a nejistotu, zda o.p.s. vznikne, byly náklady upraveny a jsou uvedeny v příloze č.2</t>
  </si>
  <si>
    <t>Počet stran: 3</t>
  </si>
  <si>
    <t>ZK-04-2008-68,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</si>
</sst>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0\ _K_č_-;\-* #,##0.000\ _K_č_-;_-* &quot;-&quot;??\ _K_č_-;_-@_-"/>
    <numFmt numFmtId="168" formatCode="0.0"/>
    <numFmt numFmtId="169" formatCode="0.000"/>
    <numFmt numFmtId="170" formatCode="0.0000"/>
    <numFmt numFmtId="171" formatCode="[$€-2]\ #\ ##,000_);[Red]\([$€-2]\ #\ ##,000\)"/>
    <numFmt numFmtId="172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21" fillId="0" borderId="12" xfId="0" applyNumberFormat="1" applyFont="1" applyBorder="1" applyAlignment="1">
      <alignment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21" fillId="0" borderId="1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19" borderId="11" xfId="0" applyFill="1" applyBorder="1" applyAlignment="1">
      <alignment/>
    </xf>
    <xf numFmtId="3" fontId="21" fillId="19" borderId="19" xfId="0" applyNumberFormat="1" applyFont="1" applyFill="1" applyBorder="1" applyAlignment="1">
      <alignment/>
    </xf>
    <xf numFmtId="3" fontId="21" fillId="19" borderId="2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0" borderId="0" xfId="0" applyAlignment="1">
      <alignment/>
    </xf>
    <xf numFmtId="0" fontId="21" fillId="19" borderId="23" xfId="0" applyFont="1" applyFill="1" applyBorder="1" applyAlignment="1">
      <alignment/>
    </xf>
    <xf numFmtId="0" fontId="21" fillId="19" borderId="24" xfId="0" applyFont="1" applyFill="1" applyBorder="1" applyAlignment="1">
      <alignment/>
    </xf>
    <xf numFmtId="0" fontId="0" fillId="0" borderId="0" xfId="0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21" fillId="19" borderId="25" xfId="0" applyNumberFormat="1" applyFont="1" applyFill="1" applyBorder="1" applyAlignment="1">
      <alignment/>
    </xf>
    <xf numFmtId="3" fontId="21" fillId="4" borderId="24" xfId="0" applyNumberFormat="1" applyFont="1" applyFill="1" applyBorder="1" applyAlignment="1">
      <alignment/>
    </xf>
    <xf numFmtId="3" fontId="21" fillId="17" borderId="12" xfId="0" applyNumberFormat="1" applyFont="1" applyFill="1" applyBorder="1" applyAlignment="1">
      <alignment horizontal="right"/>
    </xf>
    <xf numFmtId="0" fontId="0" fillId="19" borderId="12" xfId="0" applyFill="1" applyBorder="1" applyAlignment="1">
      <alignment/>
    </xf>
    <xf numFmtId="3" fontId="21" fillId="8" borderId="26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21" fillId="16" borderId="27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2" fontId="22" fillId="0" borderId="28" xfId="0" applyNumberFormat="1" applyFont="1" applyBorder="1" applyAlignment="1">
      <alignment/>
    </xf>
    <xf numFmtId="2" fontId="22" fillId="0" borderId="23" xfId="0" applyNumberFormat="1" applyFont="1" applyBorder="1" applyAlignment="1">
      <alignment/>
    </xf>
    <xf numFmtId="2" fontId="22" fillId="0" borderId="24" xfId="0" applyNumberFormat="1" applyFont="1" applyBorder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0" fillId="0" borderId="30" xfId="0" applyBorder="1" applyAlignment="1">
      <alignment/>
    </xf>
    <xf numFmtId="0" fontId="21" fillId="19" borderId="31" xfId="0" applyFont="1" applyFill="1" applyBorder="1" applyAlignment="1">
      <alignment/>
    </xf>
    <xf numFmtId="0" fontId="21" fillId="19" borderId="32" xfId="0" applyFont="1" applyFill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1" fillId="19" borderId="33" xfId="0" applyFont="1" applyFill="1" applyBorder="1" applyAlignment="1">
      <alignment/>
    </xf>
    <xf numFmtId="0" fontId="21" fillId="19" borderId="19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1" fillId="8" borderId="35" xfId="0" applyFont="1" applyFill="1" applyBorder="1" applyAlignment="1">
      <alignment wrapText="1"/>
    </xf>
    <xf numFmtId="0" fontId="21" fillId="8" borderId="36" xfId="0" applyFont="1" applyFill="1" applyBorder="1" applyAlignment="1">
      <alignment wrapText="1"/>
    </xf>
    <xf numFmtId="0" fontId="20" fillId="0" borderId="31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9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1" fillId="19" borderId="39" xfId="0" applyFont="1" applyFill="1" applyBorder="1" applyAlignment="1">
      <alignment/>
    </xf>
    <xf numFmtId="0" fontId="0" fillId="19" borderId="40" xfId="0" applyFill="1" applyBorder="1" applyAlignment="1">
      <alignment/>
    </xf>
    <xf numFmtId="0" fontId="0" fillId="19" borderId="41" xfId="0" applyFill="1" applyBorder="1" applyAlignment="1">
      <alignment/>
    </xf>
    <xf numFmtId="0" fontId="0" fillId="0" borderId="18" xfId="0" applyBorder="1" applyAlignment="1">
      <alignment/>
    </xf>
    <xf numFmtId="0" fontId="2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1" fillId="0" borderId="0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21" fillId="4" borderId="31" xfId="0" applyFont="1" applyFill="1" applyBorder="1" applyAlignment="1">
      <alignment wrapText="1"/>
    </xf>
    <xf numFmtId="0" fontId="21" fillId="4" borderId="37" xfId="0" applyFont="1" applyFill="1" applyBorder="1" applyAlignment="1">
      <alignment wrapText="1"/>
    </xf>
    <xf numFmtId="0" fontId="21" fillId="4" borderId="32" xfId="0" applyFont="1" applyFill="1" applyBorder="1" applyAlignment="1">
      <alignment wrapText="1"/>
    </xf>
    <xf numFmtId="0" fontId="0" fillId="0" borderId="42" xfId="0" applyBorder="1" applyAlignment="1">
      <alignment/>
    </xf>
    <xf numFmtId="0" fontId="21" fillId="19" borderId="45" xfId="0" applyFont="1" applyFill="1" applyBorder="1" applyAlignment="1">
      <alignment/>
    </xf>
    <xf numFmtId="0" fontId="21" fillId="19" borderId="46" xfId="0" applyFont="1" applyFill="1" applyBorder="1" applyAlignment="1">
      <alignment/>
    </xf>
    <xf numFmtId="0" fontId="21" fillId="19" borderId="47" xfId="0" applyFont="1" applyFill="1" applyBorder="1" applyAlignment="1">
      <alignment/>
    </xf>
    <xf numFmtId="0" fontId="21" fillId="17" borderId="16" xfId="0" applyFont="1" applyFill="1" applyBorder="1" applyAlignment="1">
      <alignment wrapText="1"/>
    </xf>
    <xf numFmtId="0" fontId="0" fillId="17" borderId="17" xfId="0" applyFill="1" applyBorder="1" applyAlignment="1">
      <alignment wrapText="1"/>
    </xf>
    <xf numFmtId="0" fontId="0" fillId="17" borderId="29" xfId="0" applyFill="1" applyBorder="1" applyAlignment="1">
      <alignment wrapText="1"/>
    </xf>
    <xf numFmtId="0" fontId="21" fillId="16" borderId="48" xfId="0" applyFont="1" applyFill="1" applyBorder="1" applyAlignment="1">
      <alignment/>
    </xf>
    <xf numFmtId="0" fontId="21" fillId="16" borderId="49" xfId="0" applyFont="1" applyFill="1" applyBorder="1" applyAlignment="1">
      <alignment/>
    </xf>
    <xf numFmtId="0" fontId="21" fillId="16" borderId="50" xfId="0" applyFont="1" applyFill="1" applyBorder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H14" sqref="H14"/>
    </sheetView>
  </sheetViews>
  <sheetFormatPr defaultColWidth="9.140625" defaultRowHeight="12.75"/>
  <cols>
    <col min="4" max="5" width="13.00390625" style="0" customWidth="1"/>
    <col min="6" max="6" width="11.28125" style="0" customWidth="1"/>
    <col min="7" max="7" width="10.140625" style="0" bestFit="1" customWidth="1"/>
  </cols>
  <sheetData>
    <row r="1" spans="7:8" ht="12.75">
      <c r="G1" s="34" t="s">
        <v>59</v>
      </c>
      <c r="H1" s="34"/>
    </row>
    <row r="2" spans="7:13" ht="13.5" thickBot="1">
      <c r="G2" s="34" t="s">
        <v>58</v>
      </c>
      <c r="H2" s="35"/>
      <c r="K2" s="34"/>
      <c r="L2" s="34"/>
      <c r="M2" s="34"/>
    </row>
    <row r="3" spans="1:12" ht="26.25" customHeight="1">
      <c r="A3" s="36" t="s">
        <v>27</v>
      </c>
      <c r="B3" s="37"/>
      <c r="C3" s="37"/>
      <c r="D3" s="37"/>
      <c r="E3" s="37"/>
      <c r="F3" s="38"/>
      <c r="K3" s="34"/>
      <c r="L3" s="35"/>
    </row>
    <row r="4" spans="1:6" ht="12.75">
      <c r="A4" s="39" t="s">
        <v>20</v>
      </c>
      <c r="B4" s="40"/>
      <c r="C4" s="40"/>
      <c r="D4" s="14" t="s">
        <v>54</v>
      </c>
      <c r="E4" s="14">
        <v>2009</v>
      </c>
      <c r="F4" s="19" t="s">
        <v>52</v>
      </c>
    </row>
    <row r="5" spans="1:6" ht="12.75">
      <c r="A5" s="44" t="s">
        <v>23</v>
      </c>
      <c r="B5" s="45"/>
      <c r="C5" s="46"/>
      <c r="D5" s="3">
        <v>1705000</v>
      </c>
      <c r="E5" s="3">
        <f>+E6+E7+E8</f>
        <v>2035000</v>
      </c>
      <c r="F5" s="4">
        <f>+F6+F7+F8</f>
        <v>4500000</v>
      </c>
    </row>
    <row r="6" spans="1:6" ht="12.75">
      <c r="A6" s="44" t="s">
        <v>21</v>
      </c>
      <c r="B6" s="45"/>
      <c r="C6" s="46"/>
      <c r="D6" s="3">
        <v>880000</v>
      </c>
      <c r="E6" s="3">
        <v>1075000</v>
      </c>
      <c r="F6" s="4">
        <v>2300000</v>
      </c>
    </row>
    <row r="7" spans="1:6" ht="12.75">
      <c r="A7" s="44" t="s">
        <v>22</v>
      </c>
      <c r="B7" s="45"/>
      <c r="C7" s="46"/>
      <c r="D7" s="3">
        <v>755000</v>
      </c>
      <c r="E7" s="3">
        <v>860000</v>
      </c>
      <c r="F7" s="4">
        <v>2000000</v>
      </c>
    </row>
    <row r="8" spans="1:6" ht="12.75">
      <c r="A8" s="44" t="s">
        <v>28</v>
      </c>
      <c r="B8" s="45"/>
      <c r="C8" s="46"/>
      <c r="D8" s="3">
        <v>70000</v>
      </c>
      <c r="E8" s="3">
        <v>100000</v>
      </c>
      <c r="F8" s="4">
        <v>200000</v>
      </c>
    </row>
    <row r="9" spans="1:6" ht="12.75">
      <c r="A9" s="41"/>
      <c r="B9" s="42"/>
      <c r="C9" s="42"/>
      <c r="D9" s="42"/>
      <c r="E9" s="42"/>
      <c r="F9" s="43"/>
    </row>
    <row r="10" spans="1:6" ht="12.75">
      <c r="A10" s="41" t="s">
        <v>29</v>
      </c>
      <c r="B10" s="42"/>
      <c r="C10" s="42"/>
      <c r="D10" s="3">
        <v>6885000</v>
      </c>
      <c r="E10" s="3">
        <v>8569800</v>
      </c>
      <c r="F10" s="4">
        <v>20655000</v>
      </c>
    </row>
    <row r="11" spans="1:7" ht="12.75">
      <c r="A11" s="41" t="s">
        <v>24</v>
      </c>
      <c r="B11" s="42"/>
      <c r="C11" s="42"/>
      <c r="D11" s="3">
        <v>5100000</v>
      </c>
      <c r="E11" s="3">
        <v>6348000</v>
      </c>
      <c r="F11" s="4">
        <v>15300000</v>
      </c>
      <c r="G11" s="13"/>
    </row>
    <row r="12" spans="1:6" ht="13.5" thickBot="1">
      <c r="A12" s="58" t="s">
        <v>25</v>
      </c>
      <c r="B12" s="59"/>
      <c r="C12" s="59"/>
      <c r="D12" s="17">
        <v>1785000</v>
      </c>
      <c r="E12" s="17">
        <v>2221800</v>
      </c>
      <c r="F12" s="18">
        <v>5355000</v>
      </c>
    </row>
    <row r="13" spans="1:6" ht="18.75" customHeight="1" thickBot="1" thickTop="1">
      <c r="A13" s="56" t="s">
        <v>26</v>
      </c>
      <c r="B13" s="57"/>
      <c r="C13" s="57"/>
      <c r="D13" s="15">
        <f>+D10+D5</f>
        <v>8590000</v>
      </c>
      <c r="E13" s="15">
        <f>+E5+E10</f>
        <v>10604800</v>
      </c>
      <c r="F13" s="16">
        <f>+F5+F10</f>
        <v>25155000</v>
      </c>
    </row>
    <row r="14" spans="1:6" ht="12.75">
      <c r="A14" t="s">
        <v>9</v>
      </c>
      <c r="F14" s="13"/>
    </row>
    <row r="15" spans="1:8" ht="29.25" customHeight="1">
      <c r="A15" s="54" t="s">
        <v>57</v>
      </c>
      <c r="B15" s="55"/>
      <c r="C15" s="55"/>
      <c r="D15" s="55"/>
      <c r="E15" s="55"/>
      <c r="F15" s="55"/>
      <c r="G15" s="55"/>
      <c r="H15" s="55"/>
    </row>
    <row r="16" spans="1:8" ht="62.25" customHeight="1">
      <c r="A16" s="52" t="s">
        <v>53</v>
      </c>
      <c r="B16" s="53"/>
      <c r="C16" s="53"/>
      <c r="D16" s="53"/>
      <c r="E16" s="53"/>
      <c r="F16" s="53"/>
      <c r="G16" s="53"/>
      <c r="H16" s="53"/>
    </row>
    <row r="18" ht="12.75">
      <c r="E18" s="13"/>
    </row>
    <row r="20" spans="1:4" ht="12.75">
      <c r="A20" s="47" t="s">
        <v>30</v>
      </c>
      <c r="B20" s="47"/>
      <c r="C20" s="47"/>
      <c r="D20" s="35"/>
    </row>
    <row r="21" spans="1:4" ht="13.5" thickBot="1">
      <c r="A21" s="48"/>
      <c r="B21" s="48"/>
      <c r="C21" s="48"/>
      <c r="D21" s="49"/>
    </row>
    <row r="22" spans="1:6" ht="12.75">
      <c r="A22" s="50"/>
      <c r="B22" s="51"/>
      <c r="C22" s="21">
        <v>2008</v>
      </c>
      <c r="D22" s="21">
        <v>2009</v>
      </c>
      <c r="E22" s="22">
        <v>2013</v>
      </c>
      <c r="F22" s="23"/>
    </row>
    <row r="23" spans="1:6" ht="12.75">
      <c r="A23" s="60" t="s">
        <v>31</v>
      </c>
      <c r="B23" s="61"/>
      <c r="C23" s="24">
        <v>8590000</v>
      </c>
      <c r="D23" s="24">
        <v>10604800</v>
      </c>
      <c r="E23" s="25">
        <v>25155000</v>
      </c>
      <c r="F23" s="23"/>
    </row>
    <row r="24" spans="1:6" ht="15.75" customHeight="1">
      <c r="A24" s="41" t="s">
        <v>32</v>
      </c>
      <c r="B24" s="42"/>
      <c r="C24" s="3">
        <v>800000</v>
      </c>
      <c r="D24" s="2"/>
      <c r="E24" s="5"/>
      <c r="F24" s="23"/>
    </row>
    <row r="25" spans="1:6" ht="36.75" customHeight="1">
      <c r="A25" s="62" t="s">
        <v>33</v>
      </c>
      <c r="B25" s="63"/>
      <c r="C25" s="3">
        <v>0</v>
      </c>
      <c r="D25" s="2"/>
      <c r="E25" s="5"/>
      <c r="F25" s="23"/>
    </row>
    <row r="26" spans="1:6" ht="15.75" customHeight="1">
      <c r="A26" s="44" t="s">
        <v>34</v>
      </c>
      <c r="B26" s="46"/>
      <c r="C26" s="3">
        <v>690000</v>
      </c>
      <c r="D26" s="2"/>
      <c r="E26" s="5"/>
      <c r="F26" s="23"/>
    </row>
    <row r="27" spans="1:6" ht="12.75">
      <c r="A27" s="44" t="s">
        <v>35</v>
      </c>
      <c r="B27" s="46"/>
      <c r="C27" s="3">
        <v>550000</v>
      </c>
      <c r="D27" s="2"/>
      <c r="E27" s="5"/>
      <c r="F27" s="23"/>
    </row>
    <row r="28" spans="1:6" ht="12.75">
      <c r="A28" s="44" t="s">
        <v>36</v>
      </c>
      <c r="B28" s="46"/>
      <c r="C28" s="3">
        <v>800000</v>
      </c>
      <c r="D28" s="2"/>
      <c r="E28" s="5"/>
      <c r="F28" s="23"/>
    </row>
    <row r="29" spans="1:6" ht="12.75">
      <c r="A29" s="41" t="s">
        <v>37</v>
      </c>
      <c r="B29" s="42"/>
      <c r="C29" s="3">
        <v>450000</v>
      </c>
      <c r="D29" s="2"/>
      <c r="E29" s="5"/>
      <c r="F29" s="23"/>
    </row>
    <row r="30" spans="1:6" ht="12.75">
      <c r="A30" s="44" t="s">
        <v>38</v>
      </c>
      <c r="B30" s="46"/>
      <c r="C30" s="3">
        <v>500000</v>
      </c>
      <c r="D30" s="2"/>
      <c r="E30" s="5"/>
      <c r="F30" s="23"/>
    </row>
    <row r="31" spans="1:6" ht="12.75">
      <c r="A31" s="44" t="s">
        <v>39</v>
      </c>
      <c r="B31" s="46"/>
      <c r="C31" s="3">
        <v>10000</v>
      </c>
      <c r="D31" s="2"/>
      <c r="E31" s="5"/>
      <c r="F31" s="23"/>
    </row>
    <row r="32" spans="1:6" ht="12.75">
      <c r="A32" s="44" t="s">
        <v>40</v>
      </c>
      <c r="B32" s="46"/>
      <c r="C32" s="3">
        <f>SUM(C24:C31)</f>
        <v>3800000</v>
      </c>
      <c r="D32" s="3">
        <v>3000000</v>
      </c>
      <c r="E32" s="4">
        <v>5000000</v>
      </c>
      <c r="F32" s="23"/>
    </row>
    <row r="33" spans="1:6" ht="12.75">
      <c r="A33" s="44" t="s">
        <v>41</v>
      </c>
      <c r="B33" s="46"/>
      <c r="C33" s="3">
        <f>+C23-C32</f>
        <v>4790000</v>
      </c>
      <c r="D33" s="3"/>
      <c r="E33" s="4"/>
      <c r="F33" s="23"/>
    </row>
    <row r="35" ht="12.75">
      <c r="A35" t="s">
        <v>42</v>
      </c>
    </row>
    <row r="36" spans="1:9" ht="25.5" customHeight="1">
      <c r="A36" s="55" t="s">
        <v>43</v>
      </c>
      <c r="B36" s="55"/>
      <c r="C36" s="55"/>
      <c r="D36" s="55"/>
      <c r="E36" s="55"/>
      <c r="F36" s="55"/>
      <c r="G36" s="55"/>
      <c r="H36" s="55"/>
      <c r="I36" s="20"/>
    </row>
    <row r="37" spans="1:9" ht="55.5" customHeight="1">
      <c r="A37" s="54" t="s">
        <v>44</v>
      </c>
      <c r="B37" s="55"/>
      <c r="C37" s="55"/>
      <c r="D37" s="55"/>
      <c r="E37" s="55"/>
      <c r="F37" s="55"/>
      <c r="G37" s="55"/>
      <c r="H37" s="55"/>
      <c r="I37" s="20"/>
    </row>
    <row r="38" spans="1:9" ht="41.25" customHeight="1">
      <c r="A38" s="54" t="s">
        <v>45</v>
      </c>
      <c r="B38" s="55"/>
      <c r="C38" s="55"/>
      <c r="D38" s="55"/>
      <c r="E38" s="55"/>
      <c r="F38" s="55"/>
      <c r="G38" s="55"/>
      <c r="H38" s="55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</sheetData>
  <mergeCells count="33">
    <mergeCell ref="G1:H1"/>
    <mergeCell ref="A36:H36"/>
    <mergeCell ref="A37:H37"/>
    <mergeCell ref="A38:H38"/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20:D21"/>
    <mergeCell ref="A22:B22"/>
    <mergeCell ref="A8:C8"/>
    <mergeCell ref="A16:H16"/>
    <mergeCell ref="A15:H15"/>
    <mergeCell ref="A13:C13"/>
    <mergeCell ref="A12:C12"/>
    <mergeCell ref="A10:C10"/>
    <mergeCell ref="A11:C11"/>
    <mergeCell ref="A4:C4"/>
    <mergeCell ref="A9:F9"/>
    <mergeCell ref="A5:C5"/>
    <mergeCell ref="A6:C6"/>
    <mergeCell ref="A7:C7"/>
    <mergeCell ref="K2:M2"/>
    <mergeCell ref="K3:L3"/>
    <mergeCell ref="G2:H2"/>
    <mergeCell ref="A3:F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9">
      <selection activeCell="D24" sqref="D24"/>
    </sheetView>
  </sheetViews>
  <sheetFormatPr defaultColWidth="9.140625" defaultRowHeight="12.75"/>
  <cols>
    <col min="1" max="1" width="25.28125" style="0" customWidth="1"/>
    <col min="3" max="3" width="17.421875" style="0" customWidth="1"/>
    <col min="4" max="4" width="27.57421875" style="0" customWidth="1"/>
  </cols>
  <sheetData>
    <row r="1" ht="13.5" thickBot="1">
      <c r="D1" s="32"/>
    </row>
    <row r="2" spans="1:4" ht="19.5" customHeight="1">
      <c r="A2" s="66" t="s">
        <v>3</v>
      </c>
      <c r="B2" s="67"/>
      <c r="C2" s="67"/>
      <c r="D2" s="68"/>
    </row>
    <row r="3" spans="1:4" ht="12.75">
      <c r="A3" s="44"/>
      <c r="B3" s="45"/>
      <c r="C3" s="45"/>
      <c r="D3" s="78"/>
    </row>
    <row r="4" spans="1:4" ht="16.5" thickBot="1">
      <c r="A4" s="79" t="s">
        <v>4</v>
      </c>
      <c r="B4" s="80"/>
      <c r="C4" s="80"/>
      <c r="D4" s="81"/>
    </row>
    <row r="5" spans="1:4" ht="14.25" thickBot="1" thickTop="1">
      <c r="A5" s="87"/>
      <c r="B5" s="80"/>
      <c r="C5" s="80"/>
      <c r="D5" s="81"/>
    </row>
    <row r="6" spans="1:4" ht="19.5" customHeight="1" thickBot="1" thickTop="1">
      <c r="A6" s="88" t="s">
        <v>47</v>
      </c>
      <c r="B6" s="89"/>
      <c r="C6" s="89"/>
      <c r="D6" s="90"/>
    </row>
    <row r="7" spans="1:4" ht="13.5" thickTop="1">
      <c r="A7" s="7" t="s">
        <v>7</v>
      </c>
      <c r="B7" s="8" t="s">
        <v>0</v>
      </c>
      <c r="C7" s="8" t="s">
        <v>5</v>
      </c>
      <c r="D7" s="9" t="s">
        <v>6</v>
      </c>
    </row>
    <row r="8" spans="1:4" ht="12.75">
      <c r="A8" s="1" t="s">
        <v>46</v>
      </c>
      <c r="B8" s="2">
        <v>1</v>
      </c>
      <c r="C8" s="3">
        <v>30000</v>
      </c>
      <c r="D8" s="4">
        <f>+C8*12*1.35</f>
        <v>486000.00000000006</v>
      </c>
    </row>
    <row r="9" spans="1:4" ht="12.75">
      <c r="A9" s="1" t="s">
        <v>8</v>
      </c>
      <c r="B9" s="2">
        <v>1</v>
      </c>
      <c r="C9" s="3">
        <v>25000</v>
      </c>
      <c r="D9" s="4">
        <f>+C9*12*1.35</f>
        <v>405000</v>
      </c>
    </row>
    <row r="10" spans="1:4" ht="12.75">
      <c r="A10" s="1" t="s">
        <v>10</v>
      </c>
      <c r="B10" s="2">
        <v>2.5</v>
      </c>
      <c r="C10" s="3">
        <v>50000</v>
      </c>
      <c r="D10" s="4">
        <f aca="true" t="shared" si="0" ref="D10:D15">+C10*12*1.35</f>
        <v>810000</v>
      </c>
    </row>
    <row r="11" spans="1:4" ht="12.75">
      <c r="A11" s="1" t="s">
        <v>11</v>
      </c>
      <c r="B11" s="2">
        <v>1</v>
      </c>
      <c r="C11" s="3">
        <v>20000</v>
      </c>
      <c r="D11" s="4">
        <f t="shared" si="0"/>
        <v>324000</v>
      </c>
    </row>
    <row r="12" spans="1:4" ht="12.75">
      <c r="A12" s="1" t="s">
        <v>12</v>
      </c>
      <c r="B12" s="2">
        <v>1</v>
      </c>
      <c r="C12" s="3">
        <v>30000</v>
      </c>
      <c r="D12" s="4">
        <f t="shared" si="0"/>
        <v>486000.00000000006</v>
      </c>
    </row>
    <row r="13" spans="1:4" ht="12.75">
      <c r="A13" s="1" t="s">
        <v>19</v>
      </c>
      <c r="B13" s="2">
        <v>2</v>
      </c>
      <c r="C13" s="3">
        <v>40000</v>
      </c>
      <c r="D13" s="4">
        <f t="shared" si="0"/>
        <v>648000</v>
      </c>
    </row>
    <row r="14" spans="1:4" ht="12.75">
      <c r="A14" s="1" t="s">
        <v>13</v>
      </c>
      <c r="B14" s="2">
        <v>1</v>
      </c>
      <c r="C14" s="3">
        <v>20000</v>
      </c>
      <c r="D14" s="4">
        <f t="shared" si="0"/>
        <v>324000</v>
      </c>
    </row>
    <row r="15" spans="1:4" ht="12.75">
      <c r="A15" s="1" t="s">
        <v>14</v>
      </c>
      <c r="B15" s="2">
        <v>0.5</v>
      </c>
      <c r="C15" s="3">
        <v>10000</v>
      </c>
      <c r="D15" s="4">
        <f t="shared" si="0"/>
        <v>162000</v>
      </c>
    </row>
    <row r="16" spans="1:4" ht="12.75">
      <c r="A16" s="1" t="s">
        <v>1</v>
      </c>
      <c r="B16" s="2">
        <f>SUM(B8:B15)</f>
        <v>10</v>
      </c>
      <c r="C16" s="3">
        <f>SUM(C8:C15)</f>
        <v>225000</v>
      </c>
      <c r="D16" s="6">
        <f>SUM(D8:D15)</f>
        <v>3645000</v>
      </c>
    </row>
    <row r="17" spans="1:4" ht="13.5" thickBot="1">
      <c r="A17" s="87"/>
      <c r="B17" s="80"/>
      <c r="C17" s="80"/>
      <c r="D17" s="81"/>
    </row>
    <row r="18" spans="1:4" ht="21" customHeight="1" thickBot="1" thickTop="1">
      <c r="A18" s="88" t="s">
        <v>18</v>
      </c>
      <c r="B18" s="89"/>
      <c r="C18" s="89"/>
      <c r="D18" s="90"/>
    </row>
    <row r="19" spans="1:4" ht="13.5" thickTop="1">
      <c r="A19" s="7" t="s">
        <v>7</v>
      </c>
      <c r="B19" s="8" t="s">
        <v>0</v>
      </c>
      <c r="C19" s="8" t="s">
        <v>5</v>
      </c>
      <c r="D19" s="9" t="s">
        <v>6</v>
      </c>
    </row>
    <row r="20" spans="1:4" ht="12.75">
      <c r="A20" s="1" t="s">
        <v>2</v>
      </c>
      <c r="B20" s="2">
        <v>1</v>
      </c>
      <c r="C20" s="2">
        <v>25000</v>
      </c>
      <c r="D20" s="4">
        <f>+C20*6*1.35</f>
        <v>202500</v>
      </c>
    </row>
    <row r="21" spans="1:4" ht="12.75">
      <c r="A21" s="1" t="s">
        <v>15</v>
      </c>
      <c r="B21" s="2">
        <v>2</v>
      </c>
      <c r="C21" s="2">
        <v>40000</v>
      </c>
      <c r="D21" s="4">
        <f>+C21*6*1.35</f>
        <v>324000</v>
      </c>
    </row>
    <row r="22" spans="1:4" ht="12.75">
      <c r="A22" s="1" t="s">
        <v>16</v>
      </c>
      <c r="B22" s="2">
        <v>2</v>
      </c>
      <c r="C22" s="2">
        <v>40000</v>
      </c>
      <c r="D22" s="4">
        <f>+C22*6*1.35</f>
        <v>324000</v>
      </c>
    </row>
    <row r="23" spans="1:4" ht="12.75">
      <c r="A23" s="1" t="s">
        <v>12</v>
      </c>
      <c r="B23" s="2">
        <v>1</v>
      </c>
      <c r="C23" s="2">
        <v>30000</v>
      </c>
      <c r="D23" s="4">
        <f>+C23*6*1.35</f>
        <v>243000.00000000003</v>
      </c>
    </row>
    <row r="24" spans="1:4" ht="12.75">
      <c r="A24" s="1" t="s">
        <v>1</v>
      </c>
      <c r="B24" s="2">
        <f>SUM(B20:B23)</f>
        <v>6</v>
      </c>
      <c r="C24" s="2">
        <f>SUM(C20:C23)</f>
        <v>135000</v>
      </c>
      <c r="D24" s="6">
        <f>SUM(D20:D23)</f>
        <v>1093500</v>
      </c>
    </row>
    <row r="25" spans="1:4" ht="12.75">
      <c r="A25" s="10" t="s">
        <v>9</v>
      </c>
      <c r="B25" s="11"/>
      <c r="C25" s="11"/>
      <c r="D25" s="12"/>
    </row>
    <row r="26" spans="1:4" ht="58.5" customHeight="1">
      <c r="A26" s="72" t="s">
        <v>49</v>
      </c>
      <c r="B26" s="73"/>
      <c r="C26" s="73"/>
      <c r="D26" s="74"/>
    </row>
    <row r="27" spans="1:4" ht="54.75" customHeight="1">
      <c r="A27" s="83" t="s">
        <v>50</v>
      </c>
      <c r="B27" s="73"/>
      <c r="C27" s="73"/>
      <c r="D27" s="74"/>
    </row>
    <row r="28" spans="1:4" ht="26.25" customHeight="1" thickBot="1">
      <c r="A28" s="75" t="s">
        <v>17</v>
      </c>
      <c r="B28" s="76"/>
      <c r="C28" s="77"/>
      <c r="D28" s="27">
        <f>+D16+D24</f>
        <v>4738500</v>
      </c>
    </row>
    <row r="29" spans="1:4" ht="32.25" customHeight="1">
      <c r="A29" s="84" t="s">
        <v>48</v>
      </c>
      <c r="B29" s="85"/>
      <c r="C29" s="86"/>
      <c r="D29" s="28">
        <f>+D28/2</f>
        <v>2369250</v>
      </c>
    </row>
    <row r="30" spans="1:6" ht="22.5" customHeight="1">
      <c r="A30" s="91" t="s">
        <v>51</v>
      </c>
      <c r="B30" s="92"/>
      <c r="C30" s="93"/>
      <c r="D30" s="29" t="s">
        <v>4</v>
      </c>
      <c r="F30" s="13"/>
    </row>
    <row r="31" spans="1:4" ht="12.75">
      <c r="A31" s="39" t="s">
        <v>20</v>
      </c>
      <c r="B31" s="40"/>
      <c r="C31" s="40"/>
      <c r="D31" s="30"/>
    </row>
    <row r="32" spans="1:4" ht="12.75">
      <c r="A32" s="69" t="s">
        <v>23</v>
      </c>
      <c r="B32" s="70"/>
      <c r="C32" s="71"/>
      <c r="D32" s="6">
        <v>1705000</v>
      </c>
    </row>
    <row r="33" spans="1:4" ht="12.75">
      <c r="A33" s="44" t="s">
        <v>21</v>
      </c>
      <c r="B33" s="45"/>
      <c r="C33" s="46"/>
      <c r="D33" s="4">
        <v>880000</v>
      </c>
    </row>
    <row r="34" spans="1:4" ht="12.75">
      <c r="A34" s="44" t="s">
        <v>22</v>
      </c>
      <c r="B34" s="45"/>
      <c r="C34" s="46"/>
      <c r="D34" s="4">
        <v>755000</v>
      </c>
    </row>
    <row r="35" spans="1:4" ht="12.75">
      <c r="A35" s="44" t="s">
        <v>28</v>
      </c>
      <c r="B35" s="45"/>
      <c r="C35" s="46"/>
      <c r="D35" s="4">
        <v>70000</v>
      </c>
    </row>
    <row r="36" spans="1:4" ht="16.5" customHeight="1" thickBot="1">
      <c r="A36" s="94" t="s">
        <v>56</v>
      </c>
      <c r="B36" s="95"/>
      <c r="C36" s="96"/>
      <c r="D36" s="33">
        <v>350000</v>
      </c>
    </row>
    <row r="37" ht="13.5" thickBot="1"/>
    <row r="38" spans="1:4" ht="29.25" customHeight="1" thickBot="1">
      <c r="A38" s="64" t="s">
        <v>55</v>
      </c>
      <c r="B38" s="65"/>
      <c r="C38" s="65"/>
      <c r="D38" s="31">
        <f>+D24+D36</f>
        <v>1443500</v>
      </c>
    </row>
    <row r="40" spans="1:4" ht="12.75">
      <c r="A40" s="82"/>
      <c r="B40" s="82"/>
      <c r="C40" s="82"/>
      <c r="D40" s="82"/>
    </row>
    <row r="41" spans="1:4" ht="15.75" customHeight="1">
      <c r="A41" s="82"/>
      <c r="B41" s="82"/>
      <c r="C41" s="82"/>
      <c r="D41" s="82"/>
    </row>
    <row r="48" ht="12.75">
      <c r="K48" s="26"/>
    </row>
  </sheetData>
  <mergeCells count="20">
    <mergeCell ref="A40:D41"/>
    <mergeCell ref="A27:D27"/>
    <mergeCell ref="A29:C29"/>
    <mergeCell ref="A5:D5"/>
    <mergeCell ref="A6:D6"/>
    <mergeCell ref="A17:D17"/>
    <mergeCell ref="A18:D18"/>
    <mergeCell ref="A35:C35"/>
    <mergeCell ref="A30:C30"/>
    <mergeCell ref="A36:C36"/>
    <mergeCell ref="A38:C38"/>
    <mergeCell ref="A2:D2"/>
    <mergeCell ref="A31:C31"/>
    <mergeCell ref="A32:C32"/>
    <mergeCell ref="A33:C33"/>
    <mergeCell ref="A34:C34"/>
    <mergeCell ref="A26:D26"/>
    <mergeCell ref="A28:C28"/>
    <mergeCell ref="A3:D3"/>
    <mergeCell ref="A4:D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Skřivánková</dc:creator>
  <cp:keywords/>
  <dc:description/>
  <cp:lastModifiedBy>chrastova</cp:lastModifiedBy>
  <cp:lastPrinted>2008-06-05T08:07:38Z</cp:lastPrinted>
  <dcterms:created xsi:type="dcterms:W3CDTF">2007-01-25T08:06:43Z</dcterms:created>
  <dcterms:modified xsi:type="dcterms:W3CDTF">2008-06-11T13:41:25Z</dcterms:modified>
  <cp:category/>
  <cp:version/>
  <cp:contentType/>
  <cp:contentStatus/>
</cp:coreProperties>
</file>