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0" windowWidth="12915" windowHeight="11640" activeTab="0"/>
  </bookViews>
  <sheets>
    <sheet name="ZK-03-2008-56, př. 5" sheetId="1" r:id="rId1"/>
  </sheets>
  <definedNames>
    <definedName name="_xlnm.Print_Titles" localSheetId="0">'ZK-03-2008-56, př. 5'!$1:$5</definedName>
    <definedName name="_xlnm.Print_Area" localSheetId="0">'ZK-03-2008-56, př. 5'!$A$1:$I$103</definedName>
  </definedNames>
  <calcPr fullCalcOnLoad="1"/>
</workbook>
</file>

<file path=xl/sharedStrings.xml><?xml version="1.0" encoding="utf-8"?>
<sst xmlns="http://schemas.openxmlformats.org/spreadsheetml/2006/main" count="185" uniqueCount="150">
  <si>
    <t>Jednotka</t>
  </si>
  <si>
    <t>Počet jednotek</t>
  </si>
  <si>
    <t>Poznámka žadatele</t>
  </si>
  <si>
    <t xml:space="preserve">Rozpočet musí zahrnovat veškeré způsobilé výdaje Projektu, a nikoliv pouze příspěvek poskytovatele grantu. </t>
  </si>
  <si>
    <t>Poznámky k vyplňování rozpočtu:</t>
  </si>
  <si>
    <t>Druh výdajů</t>
  </si>
  <si>
    <t>Pokud je součástí výdajů nákup použitého zařízení, je třeba jej zařadit do odpovídající položky a tuto skutečnost uvést v poznámce.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</si>
  <si>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</si>
  <si>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</si>
  <si>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 </t>
  </si>
  <si>
    <t>Energie</t>
  </si>
  <si>
    <t>Telefony</t>
  </si>
  <si>
    <t>Kancelářský materiál</t>
  </si>
  <si>
    <t>Zboží</t>
  </si>
  <si>
    <t>Číslo projektu:</t>
  </si>
  <si>
    <t>Název projektu:</t>
  </si>
  <si>
    <t>ROZPOČET části projektu realizované českým partnerem</t>
  </si>
  <si>
    <t xml:space="preserve"> 1.   PLÁNOVANÉ PERSONÁLNÍ VÝDAJE</t>
  </si>
  <si>
    <t>1.1  Hrubá mzda a platy včetně odvodů zaměstnavatele</t>
  </si>
  <si>
    <t>1.2  Cestovné</t>
  </si>
  <si>
    <t>1.3  Dobrovolná neplacená práce</t>
  </si>
  <si>
    <t xml:space="preserve">2.1  Nákup materiálu,zboží a jiného neinvestičního zařízení </t>
  </si>
  <si>
    <t>2.4  Odpisy nemovitostí a vybavení</t>
  </si>
  <si>
    <t xml:space="preserve"> Celkové způsobilé výdaje pro spolufinancování</t>
  </si>
  <si>
    <t>Náklady 
(v EUR)</t>
  </si>
  <si>
    <t>Položka v rozpočtu/ druh výdaje</t>
  </si>
  <si>
    <t xml:space="preserve"> Součástí výše uvedeného rozpočtu jsou tyto výdaje na PUBLICITU:</t>
  </si>
  <si>
    <t xml:space="preserve"> Součástí výše uvedeného rozpočtu jsou tyto výdaje na PŘÍPRAVU</t>
  </si>
  <si>
    <t>v položce rozpočtu</t>
  </si>
  <si>
    <t xml:space="preserve"> 2.   PLÁNOVANÉ VĚCNÉ A EXTERNÍ VÝDAJE</t>
  </si>
  <si>
    <t>1.1.1</t>
  </si>
  <si>
    <t>1.2.1</t>
  </si>
  <si>
    <t>1.2.2</t>
  </si>
  <si>
    <t>1.3.1</t>
  </si>
  <si>
    <t>1.3.2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</si>
  <si>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</si>
  <si>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</si>
  <si>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</si>
  <si>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</si>
  <si>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</si>
  <si>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</si>
  <si>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</si>
  <si>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</si>
  <si>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</si>
  <si>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2.4.1</t>
  </si>
  <si>
    <t>2.3.4</t>
  </si>
  <si>
    <t>2.3.5</t>
  </si>
  <si>
    <t>2.3.6</t>
  </si>
  <si>
    <t>2.3  Režijní výdaje</t>
  </si>
  <si>
    <t>2.2  Externí služby</t>
  </si>
  <si>
    <t>2.2.4</t>
  </si>
  <si>
    <t>2.2.5</t>
  </si>
  <si>
    <t>2.2.6</t>
  </si>
  <si>
    <t>Bankovní poplatky</t>
  </si>
  <si>
    <t xml:space="preserve"> 3.   INVESTICE</t>
  </si>
  <si>
    <t>3.1  Nákup investic</t>
  </si>
  <si>
    <t>3.2  Stavební výdaje</t>
  </si>
  <si>
    <t>3.4 Pozemky</t>
  </si>
  <si>
    <t xml:space="preserve"> 4.   CELKOVÉ ZPŮSOBILÉ VÝDAJE</t>
  </si>
  <si>
    <t xml:space="preserve"> 5.  Příjmy</t>
  </si>
  <si>
    <t xml:space="preserve">Veškeré výdaje investiční povahy je třeba uvést do kapitoly č.3. Určení investice se řídí zákončem č. 563/1991 Sb. o účetnictví, ve znění pozdějších předpisů, </t>
  </si>
  <si>
    <t>a jeho prováděcích předpisů dle typu účetní jednotky (tj. vyhlášky č. 504/2002 Sb. Nebo vyhlášky č. 505/2002 Sb. ve znění pozdějších předpisů).</t>
  </si>
  <si>
    <t>3.1.1</t>
  </si>
  <si>
    <t>3.2.1</t>
  </si>
  <si>
    <t>Inženýrská činnost</t>
  </si>
  <si>
    <t>Technologická zařízení</t>
  </si>
  <si>
    <t>3.2.2</t>
  </si>
  <si>
    <t>3.2.3</t>
  </si>
  <si>
    <t>3.1.2</t>
  </si>
  <si>
    <t>3.1.3</t>
  </si>
  <si>
    <t>3.1.4</t>
  </si>
  <si>
    <t>3.1.5</t>
  </si>
  <si>
    <t>3.1.6</t>
  </si>
  <si>
    <t>3.1.7</t>
  </si>
  <si>
    <t>3.1.8</t>
  </si>
  <si>
    <t>Studie, koncepty - přípravné práce - podklady pro multimédia</t>
  </si>
  <si>
    <t>2.1.4</t>
  </si>
  <si>
    <t>2.1.5</t>
  </si>
  <si>
    <t>2.1.6</t>
  </si>
  <si>
    <t>2.1.7</t>
  </si>
  <si>
    <t>Studie - přípravné práce - koncepce grafiky a výtvarného ……</t>
  </si>
  <si>
    <t>Realizace - nákup vitrin a skleněných konstrukcí</t>
  </si>
  <si>
    <t>Vitriny a skleněné konstrukce</t>
  </si>
  <si>
    <t xml:space="preserve">Ozvučení </t>
  </si>
  <si>
    <t>Kč</t>
  </si>
  <si>
    <t>Multimédia - PC, dataprojektory</t>
  </si>
  <si>
    <t>Osvětlení - svítidla, lampy</t>
  </si>
  <si>
    <t>Osvětlení, rozvody, řídící systém, soustavy osvělení</t>
  </si>
  <si>
    <t>Materiál - realizace expoziční grafiky, popisky, pozadí</t>
  </si>
  <si>
    <t>Partner</t>
  </si>
  <si>
    <t>REILA 2009</t>
  </si>
  <si>
    <t>měsíc</t>
  </si>
  <si>
    <t>1.1.2.</t>
  </si>
  <si>
    <t>Náklady na odborný tým připravující libreto výstavy (formou dohod o provedení práce)</t>
  </si>
  <si>
    <t>2.2.7</t>
  </si>
  <si>
    <t>2.2.8</t>
  </si>
  <si>
    <t>Propagace - výroba tiskových materiálů</t>
  </si>
  <si>
    <t xml:space="preserve">Dvoujazyčný výstavní katalog </t>
  </si>
  <si>
    <t>2.2.9</t>
  </si>
  <si>
    <t>Pojištění sbírkových předmětů</t>
  </si>
  <si>
    <t>Nájem výstavních prostor pro výstavu LA 2009 od Národního památkového ústavu</t>
  </si>
  <si>
    <t>měsíců</t>
  </si>
  <si>
    <t>Tlumočení, překlady - při jednáních, pro tiskoviny, korespondence</t>
  </si>
  <si>
    <t>měsců</t>
  </si>
  <si>
    <t>náklady na cestovné</t>
  </si>
  <si>
    <t>2.2.10</t>
  </si>
  <si>
    <t>2.2.11</t>
  </si>
  <si>
    <t>Náklady na veřejné zakázky a sestavení projektu</t>
  </si>
  <si>
    <t>Poprododný program - filmový dokumentární cyklus - Příběh železné opony</t>
  </si>
  <si>
    <t>2.2.12</t>
  </si>
  <si>
    <t>2.3.7.</t>
  </si>
  <si>
    <t>PHM - přeprava sbírkových předmětů</t>
  </si>
  <si>
    <t>Odpisy duben 2009 - duben 2010</t>
  </si>
  <si>
    <t>Reprezentace - zajištění občerstvení při pracovních schůzkách</t>
  </si>
  <si>
    <t>Rezervační systém</t>
  </si>
  <si>
    <t>€</t>
  </si>
  <si>
    <t>prodej katalogu</t>
  </si>
  <si>
    <t>€/ks</t>
  </si>
  <si>
    <t>aktivita č.1</t>
  </si>
  <si>
    <t>aktivita č.2</t>
  </si>
  <si>
    <t>aktivita č.3</t>
  </si>
  <si>
    <t>aktivita č.4</t>
  </si>
  <si>
    <t>aktivita č.5</t>
  </si>
  <si>
    <t>aktivita č.6</t>
  </si>
  <si>
    <t>aktivita č.7</t>
  </si>
  <si>
    <t>aktivita č.8</t>
  </si>
  <si>
    <t>aktivita č.9</t>
  </si>
  <si>
    <t>aktivita č.10</t>
  </si>
  <si>
    <t>aktivita č.11</t>
  </si>
  <si>
    <t>aktivita č.12</t>
  </si>
  <si>
    <t>aktivita č.13</t>
  </si>
  <si>
    <t>aktivita č.15</t>
  </si>
  <si>
    <t>aktivita č.14</t>
  </si>
  <si>
    <t xml:space="preserve">Personální náklady (3zaměstannci: vedoucí a dva organizační pracovníci včetně odvodů) Vedoucí: zařazení 11/6, tj. 17.190, dva organizační pracovníci: zařazení 9/6, tj. 14.600. rezerva na odměny a příplatek za vedení, odvody 37%. </t>
  </si>
  <si>
    <t>6,12/750</t>
  </si>
  <si>
    <t>Provoz výstavy - dodavatelská firma</t>
  </si>
  <si>
    <t xml:space="preserve">ks </t>
  </si>
  <si>
    <t>Produkční práce - realizace - externí dodavatelé</t>
  </si>
  <si>
    <t>Architektoniké přípravné a projekční práce- externí dodavatelé</t>
  </si>
  <si>
    <t>Stavba expozic  - realizace výstyvy - stavební práce</t>
  </si>
  <si>
    <t>aktivita č.12 + 11</t>
  </si>
  <si>
    <t>Značení u silnic - (naváděcí systém k místům výstav) - výroba a instalace, deinstalace</t>
  </si>
  <si>
    <t>€/osob
---------
města</t>
  </si>
  <si>
    <t xml:space="preserve">8x60 000
-------------
3 </t>
  </si>
  <si>
    <t>příjmy ze vstupného - předpoklad průměrné ceny 8 € - předpoklad 60.000 návštěvníků - zisk bude rozdělen mezi 3 města Horn, Raabs a Telč</t>
  </si>
  <si>
    <t>5.1.</t>
  </si>
  <si>
    <t>5.2.</t>
  </si>
  <si>
    <t>Náklady kapitoly
(v EUR)</t>
  </si>
  <si>
    <t>Náklady položky
(v EUR)</t>
  </si>
  <si>
    <t xml:space="preserve">Muzeum Vysočiny </t>
  </si>
</sst>
</file>

<file path=xl/styles.xml><?xml version="1.0" encoding="utf-8"?>
<styleSheet xmlns="http://schemas.openxmlformats.org/spreadsheetml/2006/main">
  <numFmts count="6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0.000"/>
    <numFmt numFmtId="189" formatCode="0.000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"/>
    <numFmt numFmtId="209" formatCode="0.0000000000"/>
    <numFmt numFmtId="210" formatCode="[$-405]d\.\ mmmm\ yyyy"/>
    <numFmt numFmtId="211" formatCode="d/m/yy;@"/>
    <numFmt numFmtId="212" formatCode="\(#\)"/>
    <numFmt numFmtId="213" formatCode="_-* #,##0.000\ _D_M_-;\-* #,##0.000\ _D_M_-;_-* &quot;-&quot;??\ _D_M_-;_-@_-"/>
    <numFmt numFmtId="214" formatCode="_-* #,##0.0\ _D_M_-;\-* #,##0.0\ _D_M_-;_-* &quot;-&quot;??\ _D_M_-;_-@_-"/>
    <numFmt numFmtId="215" formatCode="#,##0.0"/>
    <numFmt numFmtId="216" formatCode="#,##0\ [$€-1];[Red]\-#,##0\ [$€-1]"/>
  </numFmts>
  <fonts count="1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0"/>
    </font>
    <font>
      <i/>
      <sz val="9"/>
      <name val="Arial"/>
      <family val="0"/>
    </font>
    <font>
      <b/>
      <i/>
      <sz val="11"/>
      <name val="Arial"/>
      <family val="0"/>
    </font>
    <font>
      <b/>
      <sz val="11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3" fontId="3" fillId="0" borderId="0" xfId="0" applyNumberFormat="1" applyFon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49" fontId="1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indent="1"/>
    </xf>
    <xf numFmtId="3" fontId="14" fillId="0" borderId="0" xfId="0" applyNumberFormat="1" applyFont="1" applyFill="1" applyBorder="1" applyAlignment="1">
      <alignment horizontal="right" indent="1"/>
    </xf>
    <xf numFmtId="0" fontId="1" fillId="2" borderId="0" xfId="0" applyFont="1" applyFill="1" applyBorder="1" applyAlignment="1">
      <alignment vertical="center" wrapText="1"/>
    </xf>
    <xf numFmtId="0" fontId="0" fillId="3" borderId="4" xfId="0" applyNumberFormat="1" applyFont="1" applyFill="1" applyBorder="1" applyAlignment="1">
      <alignment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right" indent="1"/>
    </xf>
    <xf numFmtId="3" fontId="14" fillId="3" borderId="8" xfId="0" applyNumberFormat="1" applyFont="1" applyFill="1" applyBorder="1" applyAlignment="1">
      <alignment horizontal="right" indent="1"/>
    </xf>
    <xf numFmtId="3" fontId="1" fillId="0" borderId="9" xfId="0" applyNumberFormat="1" applyFont="1" applyFill="1" applyBorder="1" applyAlignment="1">
      <alignment horizontal="right" indent="1"/>
    </xf>
    <xf numFmtId="3" fontId="11" fillId="3" borderId="8" xfId="0" applyNumberFormat="1" applyFont="1" applyFill="1" applyBorder="1" applyAlignment="1">
      <alignment horizontal="right" indent="1"/>
    </xf>
    <xf numFmtId="0" fontId="9" fillId="3" borderId="8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right" inden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0" fillId="3" borderId="19" xfId="0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3" fontId="1" fillId="3" borderId="8" xfId="0" applyNumberFormat="1" applyFont="1" applyFill="1" applyBorder="1" applyAlignment="1">
      <alignment horizontal="center"/>
    </xf>
    <xf numFmtId="0" fontId="15" fillId="4" borderId="1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3" borderId="22" xfId="0" applyFont="1" applyFill="1" applyBorder="1" applyAlignment="1">
      <alignment/>
    </xf>
    <xf numFmtId="3" fontId="0" fillId="3" borderId="22" xfId="0" applyNumberFormat="1" applyFont="1" applyFill="1" applyBorder="1" applyAlignment="1">
      <alignment horizontal="right" indent="1"/>
    </xf>
    <xf numFmtId="0" fontId="0" fillId="3" borderId="10" xfId="0" applyFont="1" applyFill="1" applyBorder="1" applyAlignment="1">
      <alignment wrapText="1"/>
    </xf>
    <xf numFmtId="0" fontId="0" fillId="3" borderId="23" xfId="0" applyFont="1" applyFill="1" applyBorder="1" applyAlignment="1">
      <alignment horizontal="center"/>
    </xf>
    <xf numFmtId="3" fontId="0" fillId="3" borderId="24" xfId="0" applyNumberFormat="1" applyFont="1" applyFill="1" applyBorder="1" applyAlignment="1">
      <alignment horizontal="right" indent="1"/>
    </xf>
    <xf numFmtId="3" fontId="0" fillId="3" borderId="8" xfId="0" applyNumberFormat="1" applyFont="1" applyFill="1" applyBorder="1" applyAlignment="1">
      <alignment horizontal="right" indent="1"/>
    </xf>
    <xf numFmtId="0" fontId="0" fillId="3" borderId="25" xfId="0" applyFont="1" applyFill="1" applyBorder="1" applyAlignment="1">
      <alignment wrapText="1"/>
    </xf>
    <xf numFmtId="49" fontId="0" fillId="0" borderId="2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21" xfId="0" applyFont="1" applyBorder="1" applyAlignment="1">
      <alignment horizontal="center"/>
    </xf>
    <xf numFmtId="3" fontId="0" fillId="0" borderId="24" xfId="0" applyNumberFormat="1" applyFont="1" applyFill="1" applyBorder="1" applyAlignment="1">
      <alignment horizontal="right" indent="1"/>
    </xf>
    <xf numFmtId="3" fontId="0" fillId="3" borderId="1" xfId="0" applyNumberFormat="1" applyFont="1" applyFill="1" applyBorder="1" applyAlignment="1">
      <alignment horizontal="right" indent="1"/>
    </xf>
    <xf numFmtId="0" fontId="0" fillId="0" borderId="27" xfId="0" applyFont="1" applyBorder="1" applyAlignment="1">
      <alignment wrapText="1"/>
    </xf>
    <xf numFmtId="49" fontId="0" fillId="0" borderId="21" xfId="0" applyNumberFormat="1" applyFont="1" applyBorder="1" applyAlignment="1">
      <alignment horizontal="right" vertical="center"/>
    </xf>
    <xf numFmtId="3" fontId="0" fillId="0" borderId="28" xfId="0" applyNumberFormat="1" applyFont="1" applyFill="1" applyBorder="1" applyAlignment="1">
      <alignment horizontal="right" indent="1"/>
    </xf>
    <xf numFmtId="3" fontId="0" fillId="3" borderId="3" xfId="0" applyNumberFormat="1" applyFont="1" applyFill="1" applyBorder="1" applyAlignment="1">
      <alignment horizontal="right" indent="1"/>
    </xf>
    <xf numFmtId="0" fontId="0" fillId="3" borderId="2" xfId="0" applyFont="1" applyFill="1" applyBorder="1" applyAlignment="1">
      <alignment horizontal="center"/>
    </xf>
    <xf numFmtId="3" fontId="0" fillId="3" borderId="29" xfId="0" applyNumberFormat="1" applyFont="1" applyFill="1" applyBorder="1" applyAlignment="1">
      <alignment horizontal="right" indent="1"/>
    </xf>
    <xf numFmtId="0" fontId="0" fillId="3" borderId="27" xfId="0" applyFont="1" applyFill="1" applyBorder="1" applyAlignment="1">
      <alignment wrapText="1"/>
    </xf>
    <xf numFmtId="49" fontId="0" fillId="0" borderId="23" xfId="0" applyNumberFormat="1" applyFont="1" applyBorder="1" applyAlignment="1">
      <alignment horizontal="right" vertical="center"/>
    </xf>
    <xf numFmtId="0" fontId="0" fillId="0" borderId="2" xfId="0" applyFont="1" applyFill="1" applyBorder="1" applyAlignment="1">
      <alignment wrapText="1"/>
    </xf>
    <xf numFmtId="0" fontId="0" fillId="0" borderId="29" xfId="0" applyFont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0" fontId="0" fillId="3" borderId="29" xfId="0" applyFont="1" applyFill="1" applyBorder="1" applyAlignment="1">
      <alignment horizontal="center"/>
    </xf>
    <xf numFmtId="49" fontId="0" fillId="0" borderId="30" xfId="0" applyNumberFormat="1" applyFont="1" applyBorder="1" applyAlignment="1">
      <alignment horizontal="right" vertical="center"/>
    </xf>
    <xf numFmtId="3" fontId="0" fillId="3" borderId="2" xfId="0" applyNumberFormat="1" applyFont="1" applyFill="1" applyBorder="1" applyAlignment="1">
      <alignment horizontal="right" indent="1"/>
    </xf>
    <xf numFmtId="49" fontId="0" fillId="0" borderId="31" xfId="0" applyNumberFormat="1" applyFont="1" applyBorder="1" applyAlignment="1">
      <alignment horizontal="right" vertical="center"/>
    </xf>
    <xf numFmtId="49" fontId="0" fillId="0" borderId="32" xfId="0" applyNumberFormat="1" applyFont="1" applyBorder="1" applyAlignment="1">
      <alignment horizontal="right" vertical="center"/>
    </xf>
    <xf numFmtId="0" fontId="0" fillId="0" borderId="3" xfId="0" applyFont="1" applyFill="1" applyBorder="1" applyAlignment="1">
      <alignment wrapText="1"/>
    </xf>
    <xf numFmtId="0" fontId="0" fillId="0" borderId="28" xfId="0" applyFont="1" applyBorder="1" applyAlignment="1">
      <alignment horizontal="center"/>
    </xf>
    <xf numFmtId="0" fontId="0" fillId="0" borderId="33" xfId="0" applyFont="1" applyBorder="1" applyAlignment="1">
      <alignment wrapText="1"/>
    </xf>
    <xf numFmtId="0" fontId="0" fillId="0" borderId="23" xfId="0" applyFont="1" applyBorder="1" applyAlignment="1">
      <alignment horizontal="center"/>
    </xf>
    <xf numFmtId="49" fontId="0" fillId="0" borderId="34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wrapText="1"/>
    </xf>
    <xf numFmtId="0" fontId="0" fillId="0" borderId="34" xfId="0" applyFont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49" fontId="0" fillId="0" borderId="35" xfId="0" applyNumberFormat="1" applyFont="1" applyBorder="1" applyAlignment="1">
      <alignment horizontal="right" vertical="center"/>
    </xf>
    <xf numFmtId="49" fontId="0" fillId="0" borderId="26" xfId="0" applyNumberFormat="1" applyFont="1" applyBorder="1" applyAlignment="1">
      <alignment horizontal="right" vertical="center"/>
    </xf>
    <xf numFmtId="49" fontId="0" fillId="0" borderId="36" xfId="0" applyNumberFormat="1" applyFont="1" applyBorder="1" applyAlignment="1">
      <alignment horizontal="right" vertical="center"/>
    </xf>
    <xf numFmtId="49" fontId="0" fillId="0" borderId="35" xfId="0" applyNumberFormat="1" applyFont="1" applyFill="1" applyBorder="1" applyAlignment="1">
      <alignment horizontal="right" vertical="center"/>
    </xf>
    <xf numFmtId="49" fontId="0" fillId="0" borderId="23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right" vertical="center"/>
    </xf>
    <xf numFmtId="49" fontId="0" fillId="0" borderId="32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right" indent="1"/>
    </xf>
    <xf numFmtId="3" fontId="0" fillId="0" borderId="29" xfId="0" applyNumberFormat="1" applyFont="1" applyFill="1" applyBorder="1" applyAlignment="1">
      <alignment horizontal="right" indent="1"/>
    </xf>
    <xf numFmtId="0" fontId="0" fillId="0" borderId="37" xfId="0" applyFont="1" applyBorder="1" applyAlignment="1">
      <alignment horizontal="center"/>
    </xf>
    <xf numFmtId="49" fontId="0" fillId="0" borderId="38" xfId="0" applyNumberFormat="1" applyFont="1" applyFill="1" applyBorder="1" applyAlignment="1">
      <alignment/>
    </xf>
    <xf numFmtId="0" fontId="0" fillId="0" borderId="39" xfId="0" applyFont="1" applyBorder="1" applyAlignment="1">
      <alignment wrapText="1"/>
    </xf>
    <xf numFmtId="0" fontId="0" fillId="0" borderId="40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 indent="1"/>
    </xf>
    <xf numFmtId="49" fontId="0" fillId="0" borderId="40" xfId="0" applyNumberFormat="1" applyFont="1" applyBorder="1" applyAlignment="1">
      <alignment/>
    </xf>
    <xf numFmtId="0" fontId="0" fillId="0" borderId="15" xfId="0" applyFont="1" applyBorder="1" applyAlignment="1">
      <alignment wrapText="1"/>
    </xf>
    <xf numFmtId="49" fontId="0" fillId="0" borderId="42" xfId="0" applyNumberFormat="1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3" fontId="0" fillId="3" borderId="13" xfId="0" applyNumberFormat="1" applyFont="1" applyFill="1" applyBorder="1" applyAlignment="1">
      <alignment horizontal="right" indent="1"/>
    </xf>
    <xf numFmtId="49" fontId="0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3" fontId="0" fillId="0" borderId="17" xfId="0" applyNumberFormat="1" applyFont="1" applyFill="1" applyBorder="1" applyAlignment="1">
      <alignment horizontal="right" indent="1"/>
    </xf>
    <xf numFmtId="3" fontId="0" fillId="3" borderId="16" xfId="0" applyNumberFormat="1" applyFont="1" applyFill="1" applyBorder="1" applyAlignment="1">
      <alignment horizontal="right" indent="1"/>
    </xf>
    <xf numFmtId="0" fontId="0" fillId="0" borderId="18" xfId="0" applyFont="1" applyBorder="1" applyAlignment="1">
      <alignment wrapText="1"/>
    </xf>
    <xf numFmtId="0" fontId="0" fillId="3" borderId="8" xfId="0" applyFont="1" applyFill="1" applyBorder="1" applyAlignment="1">
      <alignment wrapText="1"/>
    </xf>
    <xf numFmtId="49" fontId="0" fillId="0" borderId="4" xfId="0" applyNumberFormat="1" applyFont="1" applyFill="1" applyBorder="1" applyAlignment="1">
      <alignment/>
    </xf>
    <xf numFmtId="0" fontId="0" fillId="0" borderId="3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3" borderId="2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33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3" fontId="1" fillId="3" borderId="10" xfId="0" applyNumberFormat="1" applyFont="1" applyFill="1" applyBorder="1" applyAlignment="1">
      <alignment horizontal="right" indent="1"/>
    </xf>
    <xf numFmtId="0" fontId="3" fillId="0" borderId="21" xfId="0" applyFont="1" applyBorder="1" applyAlignment="1">
      <alignment wrapText="1"/>
    </xf>
    <xf numFmtId="0" fontId="0" fillId="0" borderId="27" xfId="0" applyFont="1" applyFill="1" applyBorder="1" applyAlignment="1">
      <alignment horizontal="center" wrapText="1"/>
    </xf>
    <xf numFmtId="0" fontId="0" fillId="3" borderId="27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wrapText="1"/>
    </xf>
    <xf numFmtId="0" fontId="0" fillId="0" borderId="24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vertical="center" wrapText="1"/>
    </xf>
    <xf numFmtId="0" fontId="0" fillId="3" borderId="45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16" fillId="3" borderId="44" xfId="0" applyFont="1" applyFill="1" applyBorder="1" applyAlignment="1">
      <alignment horizontal="left" vertical="center" wrapText="1"/>
    </xf>
    <xf numFmtId="0" fontId="16" fillId="3" borderId="45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7" fillId="3" borderId="44" xfId="0" applyFont="1" applyFill="1" applyBorder="1" applyAlignment="1">
      <alignment horizontal="left" vertical="center" wrapText="1"/>
    </xf>
    <xf numFmtId="0" fontId="17" fillId="3" borderId="45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9" fontId="1" fillId="3" borderId="46" xfId="0" applyNumberFormat="1" applyFont="1" applyFill="1" applyBorder="1" applyAlignment="1">
      <alignment/>
    </xf>
    <xf numFmtId="0" fontId="1" fillId="3" borderId="37" xfId="0" applyFont="1" applyFill="1" applyBorder="1" applyAlignment="1">
      <alignment/>
    </xf>
    <xf numFmtId="0" fontId="1" fillId="3" borderId="34" xfId="0" applyFont="1" applyFill="1" applyBorder="1" applyAlignment="1">
      <alignment/>
    </xf>
    <xf numFmtId="49" fontId="1" fillId="3" borderId="47" xfId="0" applyNumberFormat="1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49" fontId="1" fillId="3" borderId="38" xfId="0" applyNumberFormat="1" applyFont="1" applyFill="1" applyBorder="1" applyAlignment="1">
      <alignment/>
    </xf>
    <xf numFmtId="0" fontId="1" fillId="3" borderId="48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1" fillId="3" borderId="44" xfId="0" applyFont="1" applyFill="1" applyBorder="1" applyAlignment="1" applyProtection="1">
      <alignment horizontal="left" vertical="center" wrapText="1"/>
      <protection locked="0"/>
    </xf>
    <xf numFmtId="0" fontId="11" fillId="3" borderId="45" xfId="0" applyFont="1" applyFill="1" applyBorder="1" applyAlignment="1" applyProtection="1">
      <alignment horizontal="left" vertical="center" wrapText="1"/>
      <protection locked="0"/>
    </xf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0" fontId="11" fillId="0" borderId="44" xfId="0" applyFont="1" applyFill="1" applyBorder="1" applyAlignment="1" applyProtection="1">
      <alignment horizontal="left" vertical="center" wrapText="1"/>
      <protection locked="0"/>
    </xf>
    <xf numFmtId="0" fontId="11" fillId="0" borderId="45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49" fontId="1" fillId="3" borderId="49" xfId="0" applyNumberFormat="1" applyFont="1" applyFill="1" applyBorder="1" applyAlignment="1" applyProtection="1">
      <alignment/>
      <protection locked="0"/>
    </xf>
    <xf numFmtId="0" fontId="1" fillId="3" borderId="50" xfId="0" applyFont="1" applyFill="1" applyBorder="1" applyAlignment="1">
      <alignment/>
    </xf>
    <xf numFmtId="0" fontId="1" fillId="3" borderId="51" xfId="0" applyFont="1" applyFill="1" applyBorder="1" applyAlignment="1">
      <alignment/>
    </xf>
    <xf numFmtId="0" fontId="11" fillId="3" borderId="19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/>
    </xf>
    <xf numFmtId="0" fontId="0" fillId="3" borderId="52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45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0" fontId="0" fillId="3" borderId="30" xfId="0" applyFont="1" applyFill="1" applyBorder="1" applyAlignment="1">
      <alignment/>
    </xf>
    <xf numFmtId="0" fontId="0" fillId="3" borderId="23" xfId="0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view="pageBreakPreview" zoomScale="75" zoomScaleSheetLayoutView="75" workbookViewId="0" topLeftCell="A1">
      <selection activeCell="F14" sqref="F14:F15"/>
    </sheetView>
  </sheetViews>
  <sheetFormatPr defaultColWidth="9.140625" defaultRowHeight="12.75"/>
  <cols>
    <col min="1" max="1" width="8.140625" style="22" customWidth="1"/>
    <col min="2" max="2" width="0.2890625" style="8" hidden="1" customWidth="1"/>
    <col min="3" max="3" width="2.57421875" style="8" hidden="1" customWidth="1"/>
    <col min="4" max="4" width="52.00390625" style="1" customWidth="1"/>
    <col min="5" max="5" width="11.140625" style="4" customWidth="1"/>
    <col min="6" max="6" width="10.00390625" style="156" customWidth="1"/>
    <col min="7" max="7" width="16.28125" style="4" customWidth="1"/>
    <col min="8" max="8" width="16.7109375" style="4" customWidth="1"/>
    <col min="9" max="9" width="34.28125" style="4" customWidth="1"/>
    <col min="10" max="16384" width="9.140625" style="4" customWidth="1"/>
  </cols>
  <sheetData>
    <row r="1" spans="1:9" ht="24.75" customHeight="1" thickBot="1">
      <c r="A1" s="32"/>
      <c r="B1" s="206" t="s">
        <v>16</v>
      </c>
      <c r="C1" s="206"/>
      <c r="D1" s="206"/>
      <c r="E1" s="206"/>
      <c r="F1" s="206"/>
      <c r="G1" s="206"/>
      <c r="H1" s="207"/>
      <c r="I1" s="208"/>
    </row>
    <row r="2" spans="1:9" ht="16.5" customHeight="1" thickBot="1">
      <c r="A2" s="197" t="s">
        <v>14</v>
      </c>
      <c r="B2" s="177"/>
      <c r="C2" s="177"/>
      <c r="D2" s="211"/>
      <c r="E2" s="200"/>
      <c r="F2" s="201"/>
      <c r="G2" s="201"/>
      <c r="H2" s="201"/>
      <c r="I2" s="202"/>
    </row>
    <row r="3" spans="1:9" ht="16.5" customHeight="1" thickBot="1">
      <c r="A3" s="197" t="s">
        <v>15</v>
      </c>
      <c r="B3" s="177"/>
      <c r="C3" s="177"/>
      <c r="D3" s="211"/>
      <c r="E3" s="200" t="s">
        <v>90</v>
      </c>
      <c r="F3" s="209"/>
      <c r="G3" s="209"/>
      <c r="H3" s="209"/>
      <c r="I3" s="210"/>
    </row>
    <row r="4" spans="1:9" ht="16.5" customHeight="1" thickBot="1">
      <c r="A4" s="197" t="s">
        <v>89</v>
      </c>
      <c r="B4" s="198"/>
      <c r="C4" s="198"/>
      <c r="D4" s="199"/>
      <c r="E4" s="200" t="s">
        <v>149</v>
      </c>
      <c r="F4" s="201"/>
      <c r="G4" s="201"/>
      <c r="H4" s="201"/>
      <c r="I4" s="202"/>
    </row>
    <row r="5" spans="1:9" s="7" customFormat="1" ht="32.25" customHeight="1" thickBot="1">
      <c r="A5" s="185" t="s">
        <v>5</v>
      </c>
      <c r="B5" s="212"/>
      <c r="C5" s="212"/>
      <c r="D5" s="213"/>
      <c r="E5" s="33" t="s">
        <v>0</v>
      </c>
      <c r="F5" s="34" t="s">
        <v>1</v>
      </c>
      <c r="G5" s="34" t="s">
        <v>148</v>
      </c>
      <c r="H5" s="34" t="s">
        <v>147</v>
      </c>
      <c r="I5" s="35" t="s">
        <v>2</v>
      </c>
    </row>
    <row r="6" spans="1:9" ht="20.25" customHeight="1" thickBot="1">
      <c r="A6" s="176" t="s">
        <v>17</v>
      </c>
      <c r="B6" s="177"/>
      <c r="C6" s="177"/>
      <c r="D6" s="178"/>
      <c r="E6" s="71"/>
      <c r="F6" s="146"/>
      <c r="G6" s="72"/>
      <c r="H6" s="39">
        <f>H7+H10+H13</f>
        <v>123300</v>
      </c>
      <c r="I6" s="73"/>
    </row>
    <row r="7" spans="1:12" ht="16.5" customHeight="1" thickBot="1">
      <c r="A7" s="203" t="s">
        <v>18</v>
      </c>
      <c r="B7" s="204"/>
      <c r="C7" s="204"/>
      <c r="D7" s="205"/>
      <c r="E7" s="74"/>
      <c r="F7" s="147"/>
      <c r="G7" s="75" t="s">
        <v>9</v>
      </c>
      <c r="H7" s="76">
        <f>SUM(G8:G9)</f>
        <v>120850</v>
      </c>
      <c r="I7" s="77"/>
      <c r="K7" s="4">
        <v>1</v>
      </c>
      <c r="L7" s="4" t="s">
        <v>115</v>
      </c>
    </row>
    <row r="8" spans="1:12" ht="63.75">
      <c r="A8" s="78" t="s">
        <v>30</v>
      </c>
      <c r="B8" s="79"/>
      <c r="C8" s="79"/>
      <c r="D8" s="80" t="s">
        <v>133</v>
      </c>
      <c r="E8" s="81" t="s">
        <v>91</v>
      </c>
      <c r="F8" s="133">
        <v>24</v>
      </c>
      <c r="G8" s="82">
        <v>71850</v>
      </c>
      <c r="H8" s="83"/>
      <c r="I8" s="168" t="s">
        <v>118</v>
      </c>
      <c r="K8" s="4">
        <v>24.5</v>
      </c>
      <c r="L8" s="4" t="s">
        <v>84</v>
      </c>
    </row>
    <row r="9" spans="1:9" ht="26.25" thickBot="1">
      <c r="A9" s="78" t="s">
        <v>92</v>
      </c>
      <c r="B9" s="85"/>
      <c r="C9" s="85"/>
      <c r="D9" s="80" t="s">
        <v>93</v>
      </c>
      <c r="E9" s="81"/>
      <c r="F9" s="133"/>
      <c r="G9" s="82">
        <v>49000</v>
      </c>
      <c r="H9" s="87"/>
      <c r="I9" s="168" t="s">
        <v>119</v>
      </c>
    </row>
    <row r="10" spans="1:9" ht="13.5" thickBot="1">
      <c r="A10" s="191" t="s">
        <v>19</v>
      </c>
      <c r="B10" s="192"/>
      <c r="C10" s="192"/>
      <c r="D10" s="193"/>
      <c r="E10" s="88"/>
      <c r="F10" s="95"/>
      <c r="G10" s="75"/>
      <c r="H10" s="76">
        <f>SUM(G11:G12)</f>
        <v>2450</v>
      </c>
      <c r="I10" s="90"/>
    </row>
    <row r="11" spans="1:9" ht="12.75">
      <c r="A11" s="78" t="s">
        <v>31</v>
      </c>
      <c r="B11" s="91"/>
      <c r="C11" s="91"/>
      <c r="D11" s="92" t="s">
        <v>104</v>
      </c>
      <c r="E11" s="93" t="s">
        <v>103</v>
      </c>
      <c r="F11" s="93">
        <v>24</v>
      </c>
      <c r="G11" s="82">
        <v>2450</v>
      </c>
      <c r="H11" s="83"/>
      <c r="I11" s="168" t="s">
        <v>118</v>
      </c>
    </row>
    <row r="12" spans="1:9" ht="13.5" thickBot="1">
      <c r="A12" s="78" t="s">
        <v>32</v>
      </c>
      <c r="B12" s="85"/>
      <c r="C12" s="91"/>
      <c r="D12" s="94"/>
      <c r="E12" s="93"/>
      <c r="F12" s="93"/>
      <c r="G12" s="82"/>
      <c r="H12" s="87"/>
      <c r="I12" s="84"/>
    </row>
    <row r="13" spans="1:9" ht="15.75" thickBot="1">
      <c r="A13" s="191" t="s">
        <v>20</v>
      </c>
      <c r="B13" s="192"/>
      <c r="C13" s="192"/>
      <c r="D13" s="193"/>
      <c r="E13" s="95"/>
      <c r="F13" s="95"/>
      <c r="G13" s="75"/>
      <c r="H13" s="76">
        <f>SUM(G14:G16)</f>
        <v>0</v>
      </c>
      <c r="I13" s="69">
        <f>$H73*0.05</f>
        <v>46462.25</v>
      </c>
    </row>
    <row r="14" spans="1:9" ht="12.75">
      <c r="A14" s="78" t="s">
        <v>33</v>
      </c>
      <c r="B14" s="96"/>
      <c r="C14" s="96"/>
      <c r="D14" s="92"/>
      <c r="E14" s="93"/>
      <c r="F14" s="93"/>
      <c r="G14" s="82"/>
      <c r="H14" s="83"/>
      <c r="I14" s="84"/>
    </row>
    <row r="15" spans="1:9" ht="12.75">
      <c r="A15" s="78" t="s">
        <v>34</v>
      </c>
      <c r="B15" s="91"/>
      <c r="C15" s="91"/>
      <c r="D15" s="94"/>
      <c r="E15" s="93"/>
      <c r="F15" s="93"/>
      <c r="G15" s="82"/>
      <c r="H15" s="97"/>
      <c r="I15" s="84"/>
    </row>
    <row r="16" spans="1:9" ht="13.5" thickBot="1">
      <c r="A16" s="78"/>
      <c r="B16" s="98"/>
      <c r="C16" s="99"/>
      <c r="D16" s="100" t="s">
        <v>9</v>
      </c>
      <c r="E16" s="101"/>
      <c r="F16" s="101"/>
      <c r="G16" s="125"/>
      <c r="H16" s="87"/>
      <c r="I16" s="102"/>
    </row>
    <row r="17" spans="1:9" ht="18.75" customHeight="1" thickBot="1">
      <c r="A17" s="176" t="s">
        <v>29</v>
      </c>
      <c r="B17" s="177"/>
      <c r="C17" s="177"/>
      <c r="D17" s="178"/>
      <c r="E17" s="71"/>
      <c r="F17" s="146"/>
      <c r="G17" s="76"/>
      <c r="H17" s="166">
        <f>H18+H26+H39+H47</f>
        <v>663390</v>
      </c>
      <c r="I17" s="73"/>
    </row>
    <row r="18" spans="1:9" ht="21" customHeight="1" thickBot="1">
      <c r="A18" s="191" t="s">
        <v>21</v>
      </c>
      <c r="B18" s="214"/>
      <c r="C18" s="214"/>
      <c r="D18" s="215"/>
      <c r="E18" s="74"/>
      <c r="F18" s="147"/>
      <c r="G18" s="75"/>
      <c r="H18" s="76">
        <f>SUM(G19:G25)</f>
        <v>131440</v>
      </c>
      <c r="I18" s="77"/>
    </row>
    <row r="19" spans="1:9" ht="12.75">
      <c r="A19" s="78" t="s">
        <v>35</v>
      </c>
      <c r="B19" s="91"/>
      <c r="C19" s="91"/>
      <c r="D19" s="23" t="s">
        <v>88</v>
      </c>
      <c r="E19" s="103"/>
      <c r="F19" s="148"/>
      <c r="G19" s="82">
        <v>28570</v>
      </c>
      <c r="H19" s="83"/>
      <c r="I19" s="168" t="s">
        <v>132</v>
      </c>
    </row>
    <row r="20" spans="1:9" ht="12.75">
      <c r="A20" s="78" t="s">
        <v>36</v>
      </c>
      <c r="B20" s="85"/>
      <c r="C20" s="85"/>
      <c r="D20" s="24" t="s">
        <v>13</v>
      </c>
      <c r="E20" s="81"/>
      <c r="F20" s="133"/>
      <c r="G20" s="82"/>
      <c r="H20" s="97"/>
      <c r="I20" s="170"/>
    </row>
    <row r="21" spans="1:9" ht="12.75">
      <c r="A21" s="78" t="s">
        <v>37</v>
      </c>
      <c r="B21" s="85"/>
      <c r="C21" s="85"/>
      <c r="D21" s="162" t="s">
        <v>82</v>
      </c>
      <c r="E21" s="81"/>
      <c r="F21" s="93"/>
      <c r="G21" s="82">
        <v>38780</v>
      </c>
      <c r="H21" s="97"/>
      <c r="I21" s="168" t="s">
        <v>132</v>
      </c>
    </row>
    <row r="22" spans="1:9" ht="12.75">
      <c r="A22" s="78" t="s">
        <v>76</v>
      </c>
      <c r="B22" s="104"/>
      <c r="C22" s="104"/>
      <c r="D22" s="165" t="s">
        <v>86</v>
      </c>
      <c r="E22" s="106"/>
      <c r="F22" s="101"/>
      <c r="G22" s="82">
        <v>16330</v>
      </c>
      <c r="H22" s="87"/>
      <c r="I22" s="168" t="s">
        <v>132</v>
      </c>
    </row>
    <row r="23" spans="1:9" ht="12.75">
      <c r="A23" s="78" t="s">
        <v>77</v>
      </c>
      <c r="B23" s="104"/>
      <c r="C23" s="104"/>
      <c r="D23" s="165" t="s">
        <v>83</v>
      </c>
      <c r="E23" s="106"/>
      <c r="F23" s="101"/>
      <c r="G23" s="82">
        <v>14290</v>
      </c>
      <c r="H23" s="87"/>
      <c r="I23" s="168" t="s">
        <v>132</v>
      </c>
    </row>
    <row r="24" spans="1:9" ht="12.75">
      <c r="A24" s="78" t="s">
        <v>78</v>
      </c>
      <c r="B24" s="104"/>
      <c r="C24" s="104"/>
      <c r="D24" s="165" t="s">
        <v>85</v>
      </c>
      <c r="E24" s="106"/>
      <c r="F24" s="101"/>
      <c r="G24" s="82">
        <v>33470</v>
      </c>
      <c r="H24" s="87"/>
      <c r="I24" s="168" t="s">
        <v>132</v>
      </c>
    </row>
    <row r="25" spans="1:9" ht="13.5" thickBot="1">
      <c r="A25" s="78" t="s">
        <v>79</v>
      </c>
      <c r="B25" s="104"/>
      <c r="C25" s="104"/>
      <c r="D25" s="165"/>
      <c r="E25" s="106"/>
      <c r="F25" s="101"/>
      <c r="G25" s="82"/>
      <c r="H25" s="87"/>
      <c r="I25" s="84"/>
    </row>
    <row r="26" spans="1:9" ht="13.5" thickBot="1">
      <c r="A26" s="194" t="s">
        <v>49</v>
      </c>
      <c r="B26" s="195"/>
      <c r="C26" s="195"/>
      <c r="D26" s="196"/>
      <c r="E26" s="107"/>
      <c r="F26" s="95"/>
      <c r="G26" s="75"/>
      <c r="H26" s="76">
        <f>SUM(G27:G38)</f>
        <v>399210</v>
      </c>
      <c r="I26" s="90"/>
    </row>
    <row r="27" spans="1:9" ht="12.75">
      <c r="A27" s="78" t="s">
        <v>38</v>
      </c>
      <c r="B27" s="108"/>
      <c r="C27" s="91"/>
      <c r="D27" s="23" t="s">
        <v>138</v>
      </c>
      <c r="E27" s="81"/>
      <c r="F27" s="133"/>
      <c r="G27" s="82">
        <v>48980</v>
      </c>
      <c r="H27" s="83"/>
      <c r="I27" s="168" t="s">
        <v>120</v>
      </c>
    </row>
    <row r="28" spans="1:9" ht="24">
      <c r="A28" s="78" t="s">
        <v>39</v>
      </c>
      <c r="B28" s="109"/>
      <c r="C28" s="85"/>
      <c r="D28" s="24" t="s">
        <v>102</v>
      </c>
      <c r="E28" s="81"/>
      <c r="F28" s="133"/>
      <c r="G28" s="82">
        <v>6125</v>
      </c>
      <c r="H28" s="97"/>
      <c r="I28" s="172" t="s">
        <v>140</v>
      </c>
    </row>
    <row r="29" spans="1:9" ht="12.75">
      <c r="A29" s="78" t="s">
        <v>40</v>
      </c>
      <c r="B29" s="109"/>
      <c r="C29" s="85"/>
      <c r="D29" s="24" t="s">
        <v>80</v>
      </c>
      <c r="E29" s="81"/>
      <c r="F29" s="133"/>
      <c r="G29" s="82">
        <v>8170</v>
      </c>
      <c r="H29" s="97"/>
      <c r="I29" s="168" t="s">
        <v>121</v>
      </c>
    </row>
    <row r="30" spans="1:9" ht="14.25" customHeight="1">
      <c r="A30" s="78" t="s">
        <v>50</v>
      </c>
      <c r="B30" s="109"/>
      <c r="C30" s="85"/>
      <c r="D30" s="24" t="s">
        <v>75</v>
      </c>
      <c r="E30" s="81" t="s">
        <v>136</v>
      </c>
      <c r="F30" s="133">
        <v>1</v>
      </c>
      <c r="G30" s="82">
        <v>8170</v>
      </c>
      <c r="H30" s="97"/>
      <c r="I30" s="168" t="s">
        <v>122</v>
      </c>
    </row>
    <row r="31" spans="1:9" ht="12.75">
      <c r="A31" s="78" t="s">
        <v>51</v>
      </c>
      <c r="B31" s="109"/>
      <c r="C31" s="85"/>
      <c r="D31" s="24" t="s">
        <v>137</v>
      </c>
      <c r="E31" s="81"/>
      <c r="F31" s="133"/>
      <c r="G31" s="82">
        <v>11430</v>
      </c>
      <c r="H31" s="97"/>
      <c r="I31" s="168" t="s">
        <v>123</v>
      </c>
    </row>
    <row r="32" spans="1:9" ht="12.75">
      <c r="A32" s="132" t="s">
        <v>52</v>
      </c>
      <c r="B32" s="161"/>
      <c r="C32" s="161"/>
      <c r="D32" s="24" t="s">
        <v>96</v>
      </c>
      <c r="E32" s="133"/>
      <c r="F32" s="133"/>
      <c r="G32" s="82">
        <v>40820</v>
      </c>
      <c r="H32" s="97"/>
      <c r="I32" s="172" t="s">
        <v>129</v>
      </c>
    </row>
    <row r="33" spans="1:9" ht="12.75">
      <c r="A33" s="132" t="s">
        <v>94</v>
      </c>
      <c r="B33" s="161"/>
      <c r="C33" s="161"/>
      <c r="D33" s="24" t="s">
        <v>97</v>
      </c>
      <c r="E33" s="133" t="s">
        <v>136</v>
      </c>
      <c r="F33" s="133">
        <v>2000</v>
      </c>
      <c r="G33" s="82">
        <v>26530</v>
      </c>
      <c r="H33" s="97"/>
      <c r="I33" s="172" t="s">
        <v>129</v>
      </c>
    </row>
    <row r="34" spans="1:9" ht="24">
      <c r="A34" s="132" t="s">
        <v>95</v>
      </c>
      <c r="B34" s="161"/>
      <c r="C34" s="161"/>
      <c r="D34" s="24" t="s">
        <v>141</v>
      </c>
      <c r="E34" s="133" t="s">
        <v>136</v>
      </c>
      <c r="F34" s="133">
        <v>45</v>
      </c>
      <c r="G34" s="82">
        <v>32650</v>
      </c>
      <c r="H34" s="97"/>
      <c r="I34" s="172" t="s">
        <v>130</v>
      </c>
    </row>
    <row r="35" spans="1:9" ht="12.75">
      <c r="A35" s="132" t="s">
        <v>98</v>
      </c>
      <c r="B35" s="161"/>
      <c r="C35" s="161"/>
      <c r="D35" s="24" t="s">
        <v>99</v>
      </c>
      <c r="E35" s="133"/>
      <c r="F35" s="133"/>
      <c r="G35" s="82">
        <v>61225</v>
      </c>
      <c r="H35" s="97"/>
      <c r="I35" s="172" t="s">
        <v>125</v>
      </c>
    </row>
    <row r="36" spans="1:9" ht="12.75">
      <c r="A36" s="132" t="s">
        <v>105</v>
      </c>
      <c r="B36" s="161"/>
      <c r="C36" s="161"/>
      <c r="D36" s="24" t="s">
        <v>107</v>
      </c>
      <c r="E36" s="133"/>
      <c r="F36" s="133"/>
      <c r="G36" s="82">
        <v>14290</v>
      </c>
      <c r="H36" s="97"/>
      <c r="I36" s="172" t="s">
        <v>118</v>
      </c>
    </row>
    <row r="37" spans="1:9" ht="24">
      <c r="A37" s="132" t="s">
        <v>106</v>
      </c>
      <c r="B37" s="161"/>
      <c r="C37" s="161"/>
      <c r="D37" s="24" t="s">
        <v>108</v>
      </c>
      <c r="E37" s="133"/>
      <c r="F37" s="133"/>
      <c r="G37" s="82">
        <v>38780</v>
      </c>
      <c r="H37" s="97"/>
      <c r="I37" s="172" t="s">
        <v>131</v>
      </c>
    </row>
    <row r="38" spans="1:9" ht="13.5" thickBot="1">
      <c r="A38" s="132" t="s">
        <v>109</v>
      </c>
      <c r="B38" s="161"/>
      <c r="C38" s="161"/>
      <c r="D38" s="24" t="s">
        <v>135</v>
      </c>
      <c r="E38" s="133"/>
      <c r="F38" s="133"/>
      <c r="G38" s="82">
        <v>102040</v>
      </c>
      <c r="H38" s="87"/>
      <c r="I38" s="172" t="s">
        <v>127</v>
      </c>
    </row>
    <row r="39" spans="1:9" ht="13.5" thickBot="1">
      <c r="A39" s="191" t="s">
        <v>48</v>
      </c>
      <c r="B39" s="192"/>
      <c r="C39" s="192"/>
      <c r="D39" s="193"/>
      <c r="E39" s="74"/>
      <c r="F39" s="147"/>
      <c r="G39" s="75"/>
      <c r="H39" s="76">
        <f>SUM(G40:G46)</f>
        <v>83760</v>
      </c>
      <c r="I39" s="77"/>
    </row>
    <row r="40" spans="1:9" ht="24">
      <c r="A40" s="78" t="s">
        <v>41</v>
      </c>
      <c r="B40" s="91"/>
      <c r="C40" s="91"/>
      <c r="D40" s="23" t="s">
        <v>100</v>
      </c>
      <c r="E40" s="103" t="s">
        <v>101</v>
      </c>
      <c r="F40" s="148">
        <v>12</v>
      </c>
      <c r="G40" s="82">
        <v>61225</v>
      </c>
      <c r="H40" s="83"/>
      <c r="I40" s="172" t="s">
        <v>128</v>
      </c>
    </row>
    <row r="41" spans="1:9" ht="12.75">
      <c r="A41" s="78" t="s">
        <v>42</v>
      </c>
      <c r="B41" s="85"/>
      <c r="C41" s="91"/>
      <c r="D41" s="23" t="s">
        <v>113</v>
      </c>
      <c r="E41" s="81" t="s">
        <v>101</v>
      </c>
      <c r="F41" s="133">
        <v>24</v>
      </c>
      <c r="G41" s="82">
        <v>6125</v>
      </c>
      <c r="H41" s="97"/>
      <c r="I41" s="172" t="s">
        <v>128</v>
      </c>
    </row>
    <row r="42" spans="1:9" ht="12.75">
      <c r="A42" s="78" t="s">
        <v>43</v>
      </c>
      <c r="B42" s="85"/>
      <c r="C42" s="91"/>
      <c r="D42" s="23" t="s">
        <v>10</v>
      </c>
      <c r="E42" s="103" t="s">
        <v>101</v>
      </c>
      <c r="F42" s="93">
        <v>24</v>
      </c>
      <c r="G42" s="82">
        <v>6120</v>
      </c>
      <c r="H42" s="97"/>
      <c r="I42" s="172" t="s">
        <v>128</v>
      </c>
    </row>
    <row r="43" spans="1:9" ht="12.75">
      <c r="A43" s="78" t="s">
        <v>45</v>
      </c>
      <c r="B43" s="85"/>
      <c r="C43" s="91"/>
      <c r="D43" s="23" t="s">
        <v>11</v>
      </c>
      <c r="E43" s="103" t="s">
        <v>101</v>
      </c>
      <c r="F43" s="93">
        <v>24</v>
      </c>
      <c r="G43" s="82">
        <v>2940</v>
      </c>
      <c r="H43" s="97"/>
      <c r="I43" s="172" t="s">
        <v>128</v>
      </c>
    </row>
    <row r="44" spans="1:9" ht="12.75">
      <c r="A44" s="78" t="s">
        <v>46</v>
      </c>
      <c r="B44" s="85"/>
      <c r="C44" s="91"/>
      <c r="D44" s="23" t="s">
        <v>12</v>
      </c>
      <c r="E44" s="103" t="s">
        <v>101</v>
      </c>
      <c r="F44" s="93">
        <v>24</v>
      </c>
      <c r="G44" s="82">
        <v>3265</v>
      </c>
      <c r="H44" s="97"/>
      <c r="I44" s="172" t="s">
        <v>128</v>
      </c>
    </row>
    <row r="45" spans="1:9" ht="12.75">
      <c r="A45" s="78" t="s">
        <v>47</v>
      </c>
      <c r="B45" s="104"/>
      <c r="C45" s="99"/>
      <c r="D45" s="23" t="s">
        <v>53</v>
      </c>
      <c r="E45" s="81"/>
      <c r="F45" s="93"/>
      <c r="G45" s="82"/>
      <c r="H45" s="97"/>
      <c r="I45" s="168"/>
    </row>
    <row r="46" spans="1:9" ht="13.5" thickBot="1">
      <c r="A46" s="78" t="s">
        <v>110</v>
      </c>
      <c r="B46" s="110"/>
      <c r="C46" s="104"/>
      <c r="D46" s="162" t="s">
        <v>111</v>
      </c>
      <c r="E46" s="81"/>
      <c r="F46" s="133"/>
      <c r="G46" s="82">
        <v>4085</v>
      </c>
      <c r="H46" s="87"/>
      <c r="I46" s="172" t="s">
        <v>128</v>
      </c>
    </row>
    <row r="47" spans="1:9" ht="13.5" thickBot="1">
      <c r="A47" s="194" t="s">
        <v>22</v>
      </c>
      <c r="B47" s="195"/>
      <c r="C47" s="195"/>
      <c r="D47" s="196"/>
      <c r="E47" s="88"/>
      <c r="F47" s="95"/>
      <c r="G47" s="75"/>
      <c r="H47" s="76">
        <f>SUM(G48:G49)</f>
        <v>48980</v>
      </c>
      <c r="I47" s="169"/>
    </row>
    <row r="48" spans="1:9" ht="12.75">
      <c r="A48" s="78" t="s">
        <v>44</v>
      </c>
      <c r="B48" s="111"/>
      <c r="C48" s="112"/>
      <c r="D48" s="163" t="s">
        <v>112</v>
      </c>
      <c r="E48" s="113" t="s">
        <v>101</v>
      </c>
      <c r="F48" s="113">
        <v>10</v>
      </c>
      <c r="G48" s="82">
        <v>48980</v>
      </c>
      <c r="H48" s="83"/>
      <c r="I48" s="172" t="s">
        <v>128</v>
      </c>
    </row>
    <row r="49" spans="1:9" ht="13.5" thickBot="1">
      <c r="A49" s="78"/>
      <c r="B49" s="114"/>
      <c r="C49" s="115"/>
      <c r="D49" s="25"/>
      <c r="E49" s="116"/>
      <c r="F49" s="116"/>
      <c r="G49" s="125"/>
      <c r="H49" s="87"/>
      <c r="I49" s="102"/>
    </row>
    <row r="50" spans="1:9" ht="18.75" customHeight="1" thickBot="1">
      <c r="A50" s="176" t="s">
        <v>54</v>
      </c>
      <c r="B50" s="177"/>
      <c r="C50" s="177"/>
      <c r="D50" s="178"/>
      <c r="E50" s="71"/>
      <c r="F50" s="146"/>
      <c r="G50" s="76"/>
      <c r="H50" s="36">
        <f>H51+H60+H65</f>
        <v>307145</v>
      </c>
      <c r="I50" s="73"/>
    </row>
    <row r="51" spans="1:9" ht="18" customHeight="1" thickBot="1">
      <c r="A51" s="188" t="s">
        <v>55</v>
      </c>
      <c r="B51" s="189"/>
      <c r="C51" s="189"/>
      <c r="D51" s="190"/>
      <c r="E51" s="157"/>
      <c r="F51" s="158"/>
      <c r="G51" s="75"/>
      <c r="H51" s="76">
        <f>SUM(G52:G59)</f>
        <v>98980</v>
      </c>
      <c r="I51" s="159"/>
    </row>
    <row r="52" spans="1:9" ht="12.75">
      <c r="A52" s="132" t="s">
        <v>62</v>
      </c>
      <c r="B52" s="161"/>
      <c r="C52" s="161"/>
      <c r="D52" s="163" t="s">
        <v>81</v>
      </c>
      <c r="E52" s="164"/>
      <c r="F52" s="164"/>
      <c r="G52" s="82">
        <v>40815</v>
      </c>
      <c r="H52" s="83"/>
      <c r="I52" s="168" t="s">
        <v>132</v>
      </c>
    </row>
    <row r="53" spans="1:9" ht="12.75">
      <c r="A53" s="132" t="s">
        <v>68</v>
      </c>
      <c r="B53" s="161"/>
      <c r="C53" s="161"/>
      <c r="D53" s="163" t="s">
        <v>87</v>
      </c>
      <c r="E53" s="164"/>
      <c r="F53" s="164"/>
      <c r="G53" s="82">
        <v>32655</v>
      </c>
      <c r="H53" s="97"/>
      <c r="I53" s="168" t="s">
        <v>132</v>
      </c>
    </row>
    <row r="54" spans="1:9" ht="12.75">
      <c r="A54" s="132" t="s">
        <v>69</v>
      </c>
      <c r="B54" s="161"/>
      <c r="C54" s="161"/>
      <c r="D54" s="163" t="s">
        <v>114</v>
      </c>
      <c r="E54" s="164"/>
      <c r="F54" s="164"/>
      <c r="G54" s="82">
        <v>25510</v>
      </c>
      <c r="H54" s="97"/>
      <c r="I54" s="172" t="s">
        <v>126</v>
      </c>
    </row>
    <row r="55" spans="1:9" ht="12.75">
      <c r="A55" s="132" t="s">
        <v>70</v>
      </c>
      <c r="B55" s="161"/>
      <c r="C55" s="161"/>
      <c r="D55" s="163"/>
      <c r="E55" s="164"/>
      <c r="F55" s="164"/>
      <c r="G55" s="82"/>
      <c r="H55" s="97"/>
      <c r="I55" s="171"/>
    </row>
    <row r="56" spans="1:9" ht="12.75">
      <c r="A56" s="132" t="s">
        <v>71</v>
      </c>
      <c r="B56" s="161"/>
      <c r="C56" s="161"/>
      <c r="D56" s="163"/>
      <c r="E56" s="164"/>
      <c r="F56" s="164"/>
      <c r="G56" s="82"/>
      <c r="H56" s="97"/>
      <c r="I56" s="80"/>
    </row>
    <row r="57" spans="1:9" ht="12.75">
      <c r="A57" s="132" t="s">
        <v>72</v>
      </c>
      <c r="B57" s="161"/>
      <c r="C57" s="161"/>
      <c r="D57" s="163"/>
      <c r="E57" s="164"/>
      <c r="F57" s="164"/>
      <c r="G57" s="82"/>
      <c r="H57" s="97"/>
      <c r="I57" s="80"/>
    </row>
    <row r="58" spans="1:9" ht="12.75">
      <c r="A58" s="132" t="s">
        <v>73</v>
      </c>
      <c r="B58" s="161"/>
      <c r="C58" s="161"/>
      <c r="D58" s="163"/>
      <c r="E58" s="164"/>
      <c r="F58" s="164"/>
      <c r="G58" s="82"/>
      <c r="H58" s="97"/>
      <c r="I58" s="80"/>
    </row>
    <row r="59" spans="1:9" ht="13.5" thickBot="1">
      <c r="A59" s="132" t="s">
        <v>74</v>
      </c>
      <c r="B59" s="161"/>
      <c r="C59" s="161"/>
      <c r="D59" s="163"/>
      <c r="E59" s="164"/>
      <c r="F59" s="164"/>
      <c r="G59" s="82"/>
      <c r="H59" s="87"/>
      <c r="I59" s="80"/>
    </row>
    <row r="60" spans="1:9" ht="13.5" thickBot="1">
      <c r="A60" s="191" t="s">
        <v>56</v>
      </c>
      <c r="B60" s="192"/>
      <c r="C60" s="192"/>
      <c r="D60" s="193"/>
      <c r="E60" s="160"/>
      <c r="F60" s="147"/>
      <c r="G60" s="75"/>
      <c r="H60" s="76">
        <f>SUM(G61:G64)</f>
        <v>208165</v>
      </c>
      <c r="I60" s="77"/>
    </row>
    <row r="61" spans="1:9" ht="12.75">
      <c r="A61" s="78" t="s">
        <v>63</v>
      </c>
      <c r="B61" s="108"/>
      <c r="C61" s="91"/>
      <c r="D61" s="70" t="s">
        <v>64</v>
      </c>
      <c r="E61" s="81"/>
      <c r="F61" s="133"/>
      <c r="G61" s="82"/>
      <c r="H61" s="83"/>
      <c r="I61" s="84"/>
    </row>
    <row r="62" spans="1:9" ht="12.75">
      <c r="A62" s="78" t="s">
        <v>66</v>
      </c>
      <c r="B62" s="98"/>
      <c r="C62" s="99"/>
      <c r="D62" s="167" t="s">
        <v>139</v>
      </c>
      <c r="E62" s="81"/>
      <c r="F62" s="133"/>
      <c r="G62" s="82">
        <v>208165</v>
      </c>
      <c r="H62" s="97"/>
      <c r="I62" s="168" t="s">
        <v>124</v>
      </c>
    </row>
    <row r="63" spans="1:9" ht="12.75">
      <c r="A63" s="78" t="s">
        <v>67</v>
      </c>
      <c r="B63" s="98"/>
      <c r="C63" s="99"/>
      <c r="D63" s="70" t="s">
        <v>65</v>
      </c>
      <c r="E63" s="81"/>
      <c r="F63" s="133"/>
      <c r="G63" s="82"/>
      <c r="H63" s="97"/>
      <c r="I63" s="84"/>
    </row>
    <row r="64" spans="1:9" ht="13.5" thickBot="1">
      <c r="A64" s="78"/>
      <c r="B64" s="110"/>
      <c r="C64" s="104"/>
      <c r="D64" s="80"/>
      <c r="E64" s="81"/>
      <c r="F64" s="133"/>
      <c r="G64" s="82"/>
      <c r="H64" s="87"/>
      <c r="I64" s="84"/>
    </row>
    <row r="65" spans="1:9" ht="19.5" customHeight="1" thickBot="1">
      <c r="A65" s="194" t="s">
        <v>57</v>
      </c>
      <c r="B65" s="195"/>
      <c r="C65" s="195"/>
      <c r="D65" s="196"/>
      <c r="E65" s="88"/>
      <c r="F65" s="95"/>
      <c r="G65" s="89" t="s">
        <v>9</v>
      </c>
      <c r="H65" s="76">
        <f>SUM(G66:G67)</f>
        <v>0</v>
      </c>
      <c r="I65" s="69">
        <f>$H69*0.1</f>
        <v>109383.5</v>
      </c>
    </row>
    <row r="66" spans="1:9" ht="12.75">
      <c r="A66" s="78"/>
      <c r="B66" s="108"/>
      <c r="C66" s="91"/>
      <c r="D66" s="80"/>
      <c r="E66" s="81"/>
      <c r="F66" s="133"/>
      <c r="G66" s="82"/>
      <c r="H66" s="83"/>
      <c r="I66" s="84"/>
    </row>
    <row r="67" spans="1:9" ht="12.75">
      <c r="A67" s="78"/>
      <c r="B67" s="110"/>
      <c r="C67" s="104"/>
      <c r="D67" s="80"/>
      <c r="E67" s="81"/>
      <c r="F67" s="133"/>
      <c r="G67" s="118" t="s">
        <v>9</v>
      </c>
      <c r="H67" s="97"/>
      <c r="I67" s="84"/>
    </row>
    <row r="68" spans="1:9" ht="13.5" thickBot="1">
      <c r="A68" s="78"/>
      <c r="B68" s="110"/>
      <c r="C68" s="104"/>
      <c r="D68" s="105"/>
      <c r="E68" s="119"/>
      <c r="F68" s="101"/>
      <c r="G68" s="86"/>
      <c r="H68" s="87"/>
      <c r="I68" s="102"/>
    </row>
    <row r="69" spans="1:9" ht="21.75" customHeight="1" thickBot="1">
      <c r="A69" s="176" t="s">
        <v>58</v>
      </c>
      <c r="B69" s="177"/>
      <c r="C69" s="177"/>
      <c r="D69" s="178"/>
      <c r="E69" s="71"/>
      <c r="F69" s="146"/>
      <c r="G69" s="72">
        <f>SUM(G7:G68)</f>
        <v>1093835</v>
      </c>
      <c r="H69" s="36">
        <f>H50+H17+H6</f>
        <v>1093835</v>
      </c>
      <c r="I69" s="73">
        <f>SUM(G6:G68)</f>
        <v>1093835</v>
      </c>
    </row>
    <row r="70" spans="1:9" ht="20.25" customHeight="1" thickBot="1">
      <c r="A70" s="176" t="s">
        <v>59</v>
      </c>
      <c r="B70" s="177"/>
      <c r="C70" s="177"/>
      <c r="D70" s="178"/>
      <c r="E70" s="71"/>
      <c r="F70" s="146"/>
      <c r="G70" s="72"/>
      <c r="H70" s="36">
        <f>SUM(G71:G72)</f>
        <v>164590</v>
      </c>
      <c r="I70" s="73"/>
    </row>
    <row r="71" spans="1:9" ht="47.25" customHeight="1">
      <c r="A71" s="120" t="s">
        <v>145</v>
      </c>
      <c r="B71" s="26"/>
      <c r="C71" s="26"/>
      <c r="D71" s="174" t="s">
        <v>144</v>
      </c>
      <c r="E71" s="175" t="s">
        <v>142</v>
      </c>
      <c r="F71" s="175" t="s">
        <v>143</v>
      </c>
      <c r="G71" s="82">
        <v>160000</v>
      </c>
      <c r="H71" s="38" t="s">
        <v>9</v>
      </c>
      <c r="I71" s="121"/>
    </row>
    <row r="72" spans="1:9" ht="13.5" thickBot="1">
      <c r="A72" s="122" t="s">
        <v>146</v>
      </c>
      <c r="B72" s="79"/>
      <c r="C72" s="79"/>
      <c r="D72" s="123" t="s">
        <v>116</v>
      </c>
      <c r="E72" s="124" t="s">
        <v>117</v>
      </c>
      <c r="F72" s="149" t="s">
        <v>134</v>
      </c>
      <c r="G72" s="125">
        <v>4590</v>
      </c>
      <c r="H72" s="173"/>
      <c r="I72" s="105"/>
    </row>
    <row r="73" spans="1:9" ht="25.5" customHeight="1" thickBot="1">
      <c r="A73" s="179" t="s">
        <v>23</v>
      </c>
      <c r="B73" s="180"/>
      <c r="C73" s="180"/>
      <c r="D73" s="180"/>
      <c r="E73" s="180"/>
      <c r="F73" s="180"/>
      <c r="G73" s="181"/>
      <c r="H73" s="37">
        <f>H69-H70</f>
        <v>929245</v>
      </c>
      <c r="I73" s="140"/>
    </row>
    <row r="74" spans="1:9" ht="48" customHeight="1" thickBot="1">
      <c r="A74" s="126"/>
      <c r="B74" s="27"/>
      <c r="C74" s="27"/>
      <c r="D74" s="28"/>
      <c r="E74" s="124"/>
      <c r="F74" s="150"/>
      <c r="G74" s="29"/>
      <c r="H74" s="30"/>
      <c r="I74" s="127"/>
    </row>
    <row r="75" spans="1:9" ht="48" customHeight="1" thickBot="1">
      <c r="A75" s="40" t="s">
        <v>28</v>
      </c>
      <c r="B75" s="65"/>
      <c r="C75" s="65"/>
      <c r="D75" s="185" t="s">
        <v>25</v>
      </c>
      <c r="E75" s="186"/>
      <c r="F75" s="186"/>
      <c r="G75" s="187"/>
      <c r="H75" s="44" t="s">
        <v>24</v>
      </c>
      <c r="I75" s="43" t="s">
        <v>2</v>
      </c>
    </row>
    <row r="76" spans="1:9" ht="30.75" customHeight="1" thickBot="1">
      <c r="A76" s="182" t="s">
        <v>27</v>
      </c>
      <c r="B76" s="183"/>
      <c r="C76" s="183"/>
      <c r="D76" s="183"/>
      <c r="E76" s="183"/>
      <c r="F76" s="183"/>
      <c r="G76" s="184"/>
      <c r="H76" s="68">
        <f>SUM(G77:G81)</f>
        <v>20</v>
      </c>
      <c r="I76" s="69">
        <f>$H69*0.05</f>
        <v>54691.75</v>
      </c>
    </row>
    <row r="77" spans="1:9" ht="13.5" customHeight="1">
      <c r="A77" s="128" t="s">
        <v>40</v>
      </c>
      <c r="B77" s="31"/>
      <c r="C77" s="31"/>
      <c r="D77" s="129"/>
      <c r="E77" s="130"/>
      <c r="F77" s="151"/>
      <c r="G77" s="125">
        <v>20</v>
      </c>
      <c r="H77" s="131"/>
      <c r="I77" s="127"/>
    </row>
    <row r="78" spans="1:9" ht="13.5" customHeight="1">
      <c r="A78" s="132" t="s">
        <v>30</v>
      </c>
      <c r="B78" s="51"/>
      <c r="C78" s="51"/>
      <c r="D78" s="80"/>
      <c r="E78" s="133"/>
      <c r="F78" s="133"/>
      <c r="G78" s="117"/>
      <c r="H78" s="97"/>
      <c r="I78" s="80"/>
    </row>
    <row r="79" spans="1:9" ht="13.5" customHeight="1">
      <c r="A79" s="132" t="s">
        <v>40</v>
      </c>
      <c r="B79" s="51"/>
      <c r="C79" s="51"/>
      <c r="D79" s="80"/>
      <c r="E79" s="133"/>
      <c r="F79" s="133"/>
      <c r="G79" s="117"/>
      <c r="H79" s="97"/>
      <c r="I79" s="80"/>
    </row>
    <row r="80" spans="1:9" ht="13.5" customHeight="1">
      <c r="A80" s="132"/>
      <c r="B80" s="51"/>
      <c r="C80" s="51"/>
      <c r="D80" s="80"/>
      <c r="E80" s="133"/>
      <c r="F80" s="133"/>
      <c r="G80" s="117"/>
      <c r="H80" s="97"/>
      <c r="I80" s="80"/>
    </row>
    <row r="81" spans="1:9" ht="13.5" customHeight="1" thickBot="1">
      <c r="A81" s="134"/>
      <c r="B81" s="49"/>
      <c r="C81" s="50"/>
      <c r="D81" s="135"/>
      <c r="E81" s="136"/>
      <c r="F81" s="152"/>
      <c r="G81" s="137"/>
      <c r="H81" s="138"/>
      <c r="I81" s="139"/>
    </row>
    <row r="82" spans="1:9" ht="29.25" customHeight="1" thickBot="1">
      <c r="A82" s="182" t="s">
        <v>26</v>
      </c>
      <c r="B82" s="183"/>
      <c r="C82" s="183"/>
      <c r="D82" s="183"/>
      <c r="E82" s="183"/>
      <c r="F82" s="183"/>
      <c r="G82" s="184"/>
      <c r="H82" s="44">
        <f>SUM(G83:G86)</f>
        <v>6</v>
      </c>
      <c r="I82" s="140"/>
    </row>
    <row r="83" spans="1:9" ht="16.5" customHeight="1">
      <c r="A83" s="141" t="s">
        <v>40</v>
      </c>
      <c r="B83" s="142"/>
      <c r="C83" s="142"/>
      <c r="D83" s="52"/>
      <c r="E83" s="53"/>
      <c r="F83" s="54"/>
      <c r="G83" s="55">
        <v>6</v>
      </c>
      <c r="H83" s="56"/>
      <c r="I83" s="57"/>
    </row>
    <row r="84" spans="1:9" ht="16.5" customHeight="1">
      <c r="A84" s="78" t="s">
        <v>41</v>
      </c>
      <c r="B84" s="80"/>
      <c r="C84" s="80"/>
      <c r="D84" s="63"/>
      <c r="E84" s="63"/>
      <c r="F84" s="63"/>
      <c r="G84" s="64"/>
      <c r="H84" s="42"/>
      <c r="I84" s="66"/>
    </row>
    <row r="85" spans="1:9" ht="16.5" customHeight="1">
      <c r="A85" s="78"/>
      <c r="B85" s="80"/>
      <c r="C85" s="80"/>
      <c r="D85" s="63"/>
      <c r="E85" s="63"/>
      <c r="F85" s="63"/>
      <c r="G85" s="64"/>
      <c r="H85" s="42"/>
      <c r="I85" s="66"/>
    </row>
    <row r="86" spans="1:9" ht="16.5" customHeight="1" thickBot="1">
      <c r="A86" s="134"/>
      <c r="B86" s="143"/>
      <c r="C86" s="143"/>
      <c r="D86" s="58"/>
      <c r="E86" s="59"/>
      <c r="F86" s="60"/>
      <c r="G86" s="60"/>
      <c r="H86" s="61"/>
      <c r="I86" s="62"/>
    </row>
    <row r="87" spans="1:9" ht="16.5" customHeight="1">
      <c r="A87" s="144"/>
      <c r="B87" s="145"/>
      <c r="C87" s="145"/>
      <c r="D87" s="53"/>
      <c r="E87" s="53"/>
      <c r="F87" s="53"/>
      <c r="G87" s="53"/>
      <c r="H87" s="53"/>
      <c r="I87" s="53"/>
    </row>
    <row r="88" spans="1:9" ht="16.5" customHeight="1">
      <c r="A88" s="45"/>
      <c r="B88" s="46"/>
      <c r="C88" s="46"/>
      <c r="D88" s="46"/>
      <c r="E88" s="47"/>
      <c r="F88" s="47"/>
      <c r="G88" s="41"/>
      <c r="H88" s="41"/>
      <c r="I88" s="48"/>
    </row>
    <row r="89" spans="1:8" s="5" customFormat="1" ht="12.75">
      <c r="A89" s="12" t="s">
        <v>4</v>
      </c>
      <c r="B89" s="2"/>
      <c r="C89" s="9"/>
      <c r="D89" s="2"/>
      <c r="E89" s="3"/>
      <c r="F89" s="153" t="s">
        <v>9</v>
      </c>
      <c r="G89" s="19" t="s">
        <v>9</v>
      </c>
      <c r="H89" s="20"/>
    </row>
    <row r="90" spans="1:8" s="5" customFormat="1" ht="12.75">
      <c r="A90" s="21"/>
      <c r="B90" s="13"/>
      <c r="C90" s="9"/>
      <c r="D90" s="2"/>
      <c r="E90" s="3"/>
      <c r="F90" s="153"/>
      <c r="G90" s="19"/>
      <c r="H90" s="20"/>
    </row>
    <row r="91" spans="1:6" s="5" customFormat="1" ht="12.75">
      <c r="A91" s="6" t="s">
        <v>7</v>
      </c>
      <c r="B91" s="10"/>
      <c r="C91" s="12"/>
      <c r="D91" s="2"/>
      <c r="E91" s="3"/>
      <c r="F91" s="3"/>
    </row>
    <row r="92" spans="1:6" s="15" customFormat="1" ht="12.75" customHeight="1">
      <c r="A92" s="10" t="s">
        <v>8</v>
      </c>
      <c r="B92" s="11"/>
      <c r="C92" s="21"/>
      <c r="D92" s="13"/>
      <c r="E92" s="14"/>
      <c r="F92" s="14"/>
    </row>
    <row r="93" spans="1:8" s="5" customFormat="1" ht="12.75" customHeight="1">
      <c r="A93" s="16"/>
      <c r="B93" s="17"/>
      <c r="C93" s="6"/>
      <c r="D93" s="10"/>
      <c r="E93" s="10"/>
      <c r="F93" s="154"/>
      <c r="G93" s="10"/>
      <c r="H93" s="10"/>
    </row>
    <row r="94" spans="1:9" ht="12.75">
      <c r="A94" s="6" t="s">
        <v>3</v>
      </c>
      <c r="B94" s="11"/>
      <c r="C94" s="10"/>
      <c r="D94" s="11"/>
      <c r="E94" s="11"/>
      <c r="F94" s="154"/>
      <c r="G94" s="11"/>
      <c r="H94" s="11"/>
      <c r="I94" s="11"/>
    </row>
    <row r="95" spans="1:9" ht="12.75">
      <c r="A95" s="16"/>
      <c r="B95" s="17"/>
      <c r="C95" s="6"/>
      <c r="D95" s="11"/>
      <c r="E95" s="11"/>
      <c r="F95" s="154"/>
      <c r="G95" s="11"/>
      <c r="H95" s="11"/>
      <c r="I95" s="11"/>
    </row>
    <row r="96" spans="1:9" ht="12.75">
      <c r="A96" s="6" t="s">
        <v>60</v>
      </c>
      <c r="B96" s="11"/>
      <c r="C96" s="6"/>
      <c r="D96" s="11"/>
      <c r="E96" s="11"/>
      <c r="F96" s="154"/>
      <c r="G96" s="11"/>
      <c r="H96" s="11"/>
      <c r="I96" s="11"/>
    </row>
    <row r="97" spans="1:9" s="18" customFormat="1" ht="12.75">
      <c r="A97" s="67" t="s">
        <v>61</v>
      </c>
      <c r="B97" s="17"/>
      <c r="C97" s="16"/>
      <c r="D97" s="17"/>
      <c r="E97" s="17"/>
      <c r="F97" s="155"/>
      <c r="G97" s="17"/>
      <c r="H97" s="17"/>
      <c r="I97" s="17"/>
    </row>
    <row r="98" spans="1:9" s="18" customFormat="1" ht="12.75">
      <c r="A98" s="67"/>
      <c r="B98" s="17"/>
      <c r="C98" s="16"/>
      <c r="D98" s="17"/>
      <c r="E98" s="17"/>
      <c r="F98" s="155"/>
      <c r="G98" s="17"/>
      <c r="H98" s="17"/>
      <c r="I98" s="17"/>
    </row>
    <row r="99" spans="1:9" ht="12.75">
      <c r="A99" s="8" t="s">
        <v>6</v>
      </c>
      <c r="B99" s="11"/>
      <c r="C99" s="6"/>
      <c r="D99" s="11"/>
      <c r="E99" s="11"/>
      <c r="F99" s="154"/>
      <c r="G99" s="11"/>
      <c r="H99" s="11"/>
      <c r="I99" s="11"/>
    </row>
    <row r="100" spans="1:9" s="18" customFormat="1" ht="12.75">
      <c r="A100" s="10"/>
      <c r="B100" s="11"/>
      <c r="C100" s="16"/>
      <c r="D100" s="17"/>
      <c r="E100" s="17"/>
      <c r="F100" s="155"/>
      <c r="G100" s="17"/>
      <c r="H100" s="17"/>
      <c r="I100" s="17"/>
    </row>
    <row r="101" spans="1:9" ht="12.75">
      <c r="A101" s="10"/>
      <c r="B101" s="11"/>
      <c r="C101" s="6"/>
      <c r="D101" s="11"/>
      <c r="E101" s="11"/>
      <c r="F101" s="154"/>
      <c r="G101" s="11"/>
      <c r="H101" s="11"/>
      <c r="I101" s="11"/>
    </row>
    <row r="102" spans="2:9" ht="12.75">
      <c r="B102" s="1"/>
      <c r="C102" s="10"/>
      <c r="D102" s="11"/>
      <c r="E102" s="11"/>
      <c r="F102" s="154"/>
      <c r="G102" s="11"/>
      <c r="H102" s="11"/>
      <c r="I102" s="11"/>
    </row>
    <row r="103" spans="1:9" ht="12.75">
      <c r="A103" s="8"/>
      <c r="B103" s="10"/>
      <c r="C103" s="10"/>
      <c r="D103" s="11"/>
      <c r="E103" s="11"/>
      <c r="F103" s="154"/>
      <c r="G103" s="11"/>
      <c r="H103" s="11"/>
      <c r="I103" s="11"/>
    </row>
    <row r="104" spans="1:2" ht="12.75">
      <c r="A104" s="8"/>
      <c r="B104" s="8" t="s">
        <v>6</v>
      </c>
    </row>
    <row r="105" ht="12.75">
      <c r="A105" s="8"/>
    </row>
  </sheetData>
  <mergeCells count="27">
    <mergeCell ref="A47:D47"/>
    <mergeCell ref="B1:I1"/>
    <mergeCell ref="E2:I2"/>
    <mergeCell ref="E3:I3"/>
    <mergeCell ref="A2:D2"/>
    <mergeCell ref="A3:D3"/>
    <mergeCell ref="A6:D6"/>
    <mergeCell ref="A5:D5"/>
    <mergeCell ref="A17:D17"/>
    <mergeCell ref="A18:D18"/>
    <mergeCell ref="A4:D4"/>
    <mergeCell ref="E4:I4"/>
    <mergeCell ref="A39:D39"/>
    <mergeCell ref="A7:D7"/>
    <mergeCell ref="A26:D26"/>
    <mergeCell ref="A10:D10"/>
    <mergeCell ref="A13:D13"/>
    <mergeCell ref="A69:D69"/>
    <mergeCell ref="A50:D50"/>
    <mergeCell ref="A51:D51"/>
    <mergeCell ref="A60:D60"/>
    <mergeCell ref="A65:D65"/>
    <mergeCell ref="A70:D70"/>
    <mergeCell ref="A73:G73"/>
    <mergeCell ref="A76:G76"/>
    <mergeCell ref="A82:G82"/>
    <mergeCell ref="D75:G75"/>
  </mergeCells>
  <printOptions horizontalCentered="1"/>
  <pageMargins left="0.41" right="0.4" top="0.64" bottom="0.49" header="0.3937007874015748" footer="0.1968503937007874"/>
  <pageSetup horizontalDpi="600" verticalDpi="600" orientation="landscape" paperSize="9" scale="65" r:id="rId1"/>
  <headerFooter alignWithMargins="0">
    <oddHeader>&amp;R&amp;"Arial,tučné"ZK-03-2008-56, př. 5
počet stran: 3</oddHeader>
    <oddFooter>&amp;CStránka &amp;P z &amp;N</oddFooter>
  </headerFooter>
  <rowBreaks count="1" manualBreakCount="1">
    <brk id="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chrastova</cp:lastModifiedBy>
  <cp:lastPrinted>2008-04-28T13:06:00Z</cp:lastPrinted>
  <dcterms:created xsi:type="dcterms:W3CDTF">2000-04-10T10:46:44Z</dcterms:created>
  <dcterms:modified xsi:type="dcterms:W3CDTF">2008-04-30T09:18:16Z</dcterms:modified>
  <cp:category/>
  <cp:version/>
  <cp:contentType/>
  <cp:contentStatus/>
</cp:coreProperties>
</file>