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900" activeTab="0"/>
  </bookViews>
  <sheets>
    <sheet name="ZK-02-2008-80, př.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<sst xmlns="http://schemas.openxmlformats.org/spreadsheetml/2006/main" count="40" uniqueCount="37">
  <si>
    <t>Zdroj příjmů</t>
  </si>
  <si>
    <t>Státní rozpočet</t>
  </si>
  <si>
    <t>Rozpočet kraje</t>
  </si>
  <si>
    <t>Ostatní</t>
  </si>
  <si>
    <t>Celkem</t>
  </si>
  <si>
    <t>Celkový přehled financování příspěvkových organizací kraje na úseku sociálních služeb 2006 - 2008</t>
  </si>
  <si>
    <t>DD Humpolec</t>
  </si>
  <si>
    <t>DD Onšov</t>
  </si>
  <si>
    <t>DD Proseč u Pošné</t>
  </si>
  <si>
    <t>DD Proseč-Obořiště</t>
  </si>
  <si>
    <t>DD Velký Újezd</t>
  </si>
  <si>
    <t>DD Ždírec</t>
  </si>
  <si>
    <t>ÚSP Jinošov</t>
  </si>
  <si>
    <t>ÚSP Křižanov</t>
  </si>
  <si>
    <t>ÚSP Ledeč nad Sázavou</t>
  </si>
  <si>
    <t>ÚSP Lidmaň</t>
  </si>
  <si>
    <t>ÚSP Nové Syrovice</t>
  </si>
  <si>
    <t>ÚSP Věž</t>
  </si>
  <si>
    <t>ÚSP Těchobuz</t>
  </si>
  <si>
    <t>ÚSP Zboží</t>
  </si>
  <si>
    <t>DÚSP Černovice</t>
  </si>
  <si>
    <t>DS Havlíčkův Brod</t>
  </si>
  <si>
    <t>DS Mitrov</t>
  </si>
  <si>
    <t>DS Náměsť nad Oslavou</t>
  </si>
  <si>
    <t>DS Třebíč - Koutkova</t>
  </si>
  <si>
    <t>DS Velké Meziříčí</t>
  </si>
  <si>
    <t>Psychocentrum</t>
  </si>
  <si>
    <t xml:space="preserve">DS Třebíč - Manž. Curieových </t>
  </si>
  <si>
    <t>Nazev organizace (příspěvek na provoz)</t>
  </si>
  <si>
    <t>Tržby z prodeje služeb</t>
  </si>
  <si>
    <t xml:space="preserve"> - Příspěvek na péči</t>
  </si>
  <si>
    <t xml:space="preserve"> - Ostatní</t>
  </si>
  <si>
    <t xml:space="preserve"> - Úhrady uživatelů </t>
  </si>
  <si>
    <t xml:space="preserve"> - Zdravotní pojišťovny </t>
  </si>
  <si>
    <t>- z toho přefakturace, lůžka</t>
  </si>
  <si>
    <t>počet stran: 1</t>
  </si>
  <si>
    <t>ZK-02-2008-80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</si>
</sst>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hondlova\Dokumenty\Soubory\2008\rozbory%20hospoda&#345;en&#237;%202008\soci&#225;lka\RK-XX-2008-XX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8/10/RK-10-2008-FP%20p&#345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podaření "/>
      <sheetName val="Lůžka, Klienti "/>
      <sheetName val="mzdy"/>
      <sheetName val="likvidita"/>
      <sheetName val="Rozklad mezd nem"/>
      <sheetName val="H.Brod "/>
      <sheetName val="Jihlava "/>
      <sheetName val="Pelhřimov"/>
      <sheetName val=" Třebíč"/>
      <sheetName val="N.Město"/>
      <sheetName val="DC "/>
      <sheetName val="DD"/>
      <sheetName val="ZZS"/>
    </sheetNames>
    <sheetDataSet>
      <sheetData sheetId="0">
        <row r="78">
          <cell r="D78">
            <v>166018.80000000002</v>
          </cell>
          <cell r="E78">
            <v>126605.60999999999</v>
          </cell>
          <cell r="F78">
            <v>232.48</v>
          </cell>
          <cell r="G78">
            <v>18376.58</v>
          </cell>
          <cell r="H78">
            <v>6381.9400000000005</v>
          </cell>
          <cell r="I78">
            <v>2467.73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. plán 2008"/>
      <sheetName val="mzda, počet zaměstnanců"/>
      <sheetName val="mzda"/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outkova"/>
      <sheetName val="DD Náměšť nad Os"/>
      <sheetName val="DD Velký Újezd"/>
      <sheetName val="Psych.Jihl."/>
      <sheetName val="ÚSP Kři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0">
        <row r="47">
          <cell r="M47">
            <v>333272</v>
          </cell>
        </row>
        <row r="50">
          <cell r="M50">
            <v>4059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A39" sqref="A39"/>
    </sheetView>
  </sheetViews>
  <sheetFormatPr defaultColWidth="9.00390625" defaultRowHeight="12.75"/>
  <cols>
    <col min="1" max="1" width="61.625" style="0" customWidth="1"/>
    <col min="2" max="2" width="10.75390625" style="0" customWidth="1"/>
    <col min="3" max="3" width="10.375" style="0" customWidth="1"/>
    <col min="4" max="4" width="10.25390625" style="0" customWidth="1"/>
  </cols>
  <sheetData>
    <row r="1" ht="12.75">
      <c r="D1" s="17" t="s">
        <v>36</v>
      </c>
    </row>
    <row r="2" ht="12.75">
      <c r="D2" s="17" t="s">
        <v>35</v>
      </c>
    </row>
    <row r="3" spans="1:4" ht="30">
      <c r="A3" s="8" t="s">
        <v>5</v>
      </c>
      <c r="D3" s="7"/>
    </row>
    <row r="4" ht="15.75" thickBot="1">
      <c r="D4" s="7"/>
    </row>
    <row r="5" spans="1:4" ht="12.75">
      <c r="A5" s="6" t="s">
        <v>0</v>
      </c>
      <c r="B5" s="1">
        <v>2006</v>
      </c>
      <c r="C5" s="1">
        <v>2007</v>
      </c>
      <c r="D5" s="2">
        <v>2008</v>
      </c>
    </row>
    <row r="6" spans="1:4" ht="13.5" thickBot="1">
      <c r="A6" s="31" t="s">
        <v>1</v>
      </c>
      <c r="B6" s="32">
        <v>286000</v>
      </c>
      <c r="C6" s="32">
        <v>244642</v>
      </c>
      <c r="D6" s="33">
        <v>195151</v>
      </c>
    </row>
    <row r="7" spans="1:4" ht="12.75">
      <c r="A7" s="6" t="s">
        <v>2</v>
      </c>
      <c r="B7" s="20">
        <f>B46-B6</f>
        <v>41239.61600000004</v>
      </c>
      <c r="C7" s="20">
        <f>C31+C44</f>
        <v>42058.82</v>
      </c>
      <c r="D7" s="21">
        <v>12225</v>
      </c>
    </row>
    <row r="8" spans="1:5" ht="13.5" thickBot="1">
      <c r="A8" s="36" t="s">
        <v>34</v>
      </c>
      <c r="B8" s="4"/>
      <c r="C8" s="4">
        <v>16815</v>
      </c>
      <c r="D8" s="5"/>
      <c r="E8" s="9"/>
    </row>
    <row r="9" spans="1:4" ht="12.75">
      <c r="A9" s="34" t="s">
        <v>29</v>
      </c>
      <c r="B9" s="35">
        <v>175567</v>
      </c>
      <c r="C9" s="40">
        <v>320084</v>
      </c>
      <c r="D9" s="41">
        <f>'[2]fin. plán 2008'!$M$47</f>
        <v>333272</v>
      </c>
    </row>
    <row r="10" spans="1:4" ht="12.75">
      <c r="A10" s="29" t="s">
        <v>32</v>
      </c>
      <c r="B10" s="30">
        <v>166578</v>
      </c>
      <c r="C10" s="42">
        <f>'[1]Hospodaření '!$D$78</f>
        <v>166018.80000000002</v>
      </c>
      <c r="D10" s="43"/>
    </row>
    <row r="11" spans="1:4" ht="12.75">
      <c r="A11" s="29" t="s">
        <v>30</v>
      </c>
      <c r="B11" s="30"/>
      <c r="C11" s="42">
        <f>'[1]Hospodaření '!$E$78</f>
        <v>126605.60999999999</v>
      </c>
      <c r="D11" s="43"/>
    </row>
    <row r="12" spans="1:4" ht="12.75">
      <c r="A12" s="48" t="s">
        <v>33</v>
      </c>
      <c r="B12" s="32"/>
      <c r="C12" s="46">
        <f>'[1]Hospodaření '!$G$78</f>
        <v>18376.58</v>
      </c>
      <c r="D12" s="47"/>
    </row>
    <row r="13" spans="1:4" ht="13.5" thickBot="1">
      <c r="A13" s="36" t="s">
        <v>31</v>
      </c>
      <c r="B13" s="4"/>
      <c r="C13" s="44">
        <f>'[1]Hospodaření '!$F$78+'[1]Hospodaření '!$H$78+'[1]Hospodaření '!$I$78</f>
        <v>9082.15</v>
      </c>
      <c r="D13" s="45"/>
    </row>
    <row r="14" spans="1:5" ht="13.5" thickBot="1">
      <c r="A14" s="49" t="s">
        <v>3</v>
      </c>
      <c r="B14" s="50">
        <v>3460</v>
      </c>
      <c r="C14" s="51">
        <v>4198</v>
      </c>
      <c r="D14" s="52">
        <f>'[2]fin. plán 2008'!$M$50</f>
        <v>4059</v>
      </c>
      <c r="E14" s="9"/>
    </row>
    <row r="15" spans="1:4" ht="13.5" thickBot="1">
      <c r="A15" s="37" t="s">
        <v>4</v>
      </c>
      <c r="B15" s="38">
        <f>B6+B7+B9+B14</f>
        <v>506266.61600000004</v>
      </c>
      <c r="C15" s="38">
        <f>C6+C7+C9+C14</f>
        <v>610982.8200000001</v>
      </c>
      <c r="D15" s="39">
        <f>D6+D7+D9+D14</f>
        <v>544707</v>
      </c>
    </row>
    <row r="16" spans="1:4" ht="12.75">
      <c r="A16" s="11"/>
      <c r="B16" s="28"/>
      <c r="C16" s="28"/>
      <c r="D16" s="28"/>
    </row>
    <row r="17" ht="13.5" thickBot="1"/>
    <row r="18" spans="1:4" s="17" customFormat="1" ht="17.25" customHeight="1" thickBot="1">
      <c r="A18" s="13" t="s">
        <v>28</v>
      </c>
      <c r="B18" s="16">
        <v>2006</v>
      </c>
      <c r="C18" s="16">
        <v>2007</v>
      </c>
      <c r="D18" s="16">
        <v>2008</v>
      </c>
    </row>
    <row r="19" spans="1:4" ht="12.75">
      <c r="A19" s="14" t="s">
        <v>21</v>
      </c>
      <c r="B19" s="19">
        <v>10148</v>
      </c>
      <c r="C19" s="20">
        <v>1327</v>
      </c>
      <c r="D19" s="20">
        <v>312</v>
      </c>
    </row>
    <row r="20" spans="1:4" ht="12.75">
      <c r="A20" s="10" t="s">
        <v>6</v>
      </c>
      <c r="B20" s="22">
        <v>20881.616</v>
      </c>
      <c r="C20" s="3">
        <v>4518</v>
      </c>
      <c r="D20" s="3">
        <v>942</v>
      </c>
    </row>
    <row r="21" spans="1:4" ht="12.75">
      <c r="A21" s="10" t="s">
        <v>22</v>
      </c>
      <c r="B21" s="22">
        <v>14724</v>
      </c>
      <c r="C21" s="3">
        <v>4046.82</v>
      </c>
      <c r="D21" s="3">
        <v>603</v>
      </c>
    </row>
    <row r="22" spans="1:4" ht="12.75">
      <c r="A22" s="10" t="s">
        <v>23</v>
      </c>
      <c r="B22" s="22">
        <v>12263</v>
      </c>
      <c r="C22" s="3">
        <v>63</v>
      </c>
      <c r="D22" s="3">
        <v>427</v>
      </c>
    </row>
    <row r="23" spans="1:4" ht="12.75">
      <c r="A23" s="10" t="s">
        <v>7</v>
      </c>
      <c r="B23" s="22">
        <v>4503</v>
      </c>
      <c r="C23" s="3">
        <v>854</v>
      </c>
      <c r="D23" s="3">
        <v>190</v>
      </c>
    </row>
    <row r="24" spans="1:4" ht="12.75">
      <c r="A24" s="10" t="s">
        <v>8</v>
      </c>
      <c r="B24" s="22">
        <v>7318</v>
      </c>
      <c r="C24" s="3">
        <v>2462</v>
      </c>
      <c r="D24" s="3">
        <v>320</v>
      </c>
    </row>
    <row r="25" spans="1:4" ht="12.75">
      <c r="A25" s="10" t="s">
        <v>9</v>
      </c>
      <c r="B25" s="22">
        <v>7537</v>
      </c>
      <c r="C25" s="3">
        <v>525</v>
      </c>
      <c r="D25" s="3">
        <v>325</v>
      </c>
    </row>
    <row r="26" spans="1:4" ht="12.75">
      <c r="A26" s="10" t="s">
        <v>24</v>
      </c>
      <c r="B26" s="22">
        <f>17858+4902</f>
        <v>22760</v>
      </c>
      <c r="C26" s="3">
        <v>1372</v>
      </c>
      <c r="D26" s="3">
        <v>793</v>
      </c>
    </row>
    <row r="27" spans="1:4" ht="12.75">
      <c r="A27" s="10" t="s">
        <v>27</v>
      </c>
      <c r="B27" s="22">
        <v>21857</v>
      </c>
      <c r="C27" s="3">
        <v>1317</v>
      </c>
      <c r="D27" s="3">
        <v>905</v>
      </c>
    </row>
    <row r="28" spans="1:4" ht="12.75">
      <c r="A28" s="10" t="s">
        <v>25</v>
      </c>
      <c r="B28" s="22">
        <v>18230</v>
      </c>
      <c r="C28" s="3">
        <v>590</v>
      </c>
      <c r="D28" s="3">
        <v>765</v>
      </c>
    </row>
    <row r="29" spans="1:4" ht="12.75">
      <c r="A29" s="10" t="s">
        <v>10</v>
      </c>
      <c r="B29" s="22">
        <v>11940</v>
      </c>
      <c r="C29" s="3">
        <v>3316</v>
      </c>
      <c r="D29" s="3">
        <v>626</v>
      </c>
    </row>
    <row r="30" spans="1:4" ht="13.5" thickBot="1">
      <c r="A30" s="15" t="s">
        <v>11</v>
      </c>
      <c r="B30" s="23">
        <v>14711</v>
      </c>
      <c r="C30" s="4">
        <v>2666</v>
      </c>
      <c r="D30" s="4">
        <v>552</v>
      </c>
    </row>
    <row r="31" spans="1:6" ht="13.5" thickBot="1">
      <c r="A31" s="12" t="s">
        <v>4</v>
      </c>
      <c r="B31" s="24">
        <f>SUM(B19:B30)</f>
        <v>166872.616</v>
      </c>
      <c r="C31" s="24">
        <f>SUM(C19:C30)</f>
        <v>23056.82</v>
      </c>
      <c r="D31" s="24">
        <f>SUM(D19:D30)</f>
        <v>6760</v>
      </c>
      <c r="F31" s="9"/>
    </row>
    <row r="32" spans="1:7" ht="13.5" thickBot="1">
      <c r="A32" s="11"/>
      <c r="F32" s="9"/>
      <c r="G32" s="9"/>
    </row>
    <row r="33" spans="1:4" s="17" customFormat="1" ht="15.75" customHeight="1" thickBot="1">
      <c r="A33" s="13" t="s">
        <v>28</v>
      </c>
      <c r="B33" s="16">
        <v>2006</v>
      </c>
      <c r="C33" s="16">
        <v>2007</v>
      </c>
      <c r="D33" s="16">
        <v>2008</v>
      </c>
    </row>
    <row r="34" spans="1:4" ht="12.75">
      <c r="A34" s="14" t="s">
        <v>12</v>
      </c>
      <c r="B34" s="19">
        <v>11321</v>
      </c>
      <c r="C34" s="20">
        <v>2398</v>
      </c>
      <c r="D34" s="20">
        <v>379</v>
      </c>
    </row>
    <row r="35" spans="1:4" ht="12.75">
      <c r="A35" s="10" t="s">
        <v>13</v>
      </c>
      <c r="B35" s="22">
        <v>21374</v>
      </c>
      <c r="C35" s="3">
        <v>1312</v>
      </c>
      <c r="D35" s="3">
        <v>874</v>
      </c>
    </row>
    <row r="36" spans="1:4" ht="12.75">
      <c r="A36" s="10" t="s">
        <v>14</v>
      </c>
      <c r="B36" s="22">
        <v>12002</v>
      </c>
      <c r="C36" s="3">
        <v>1086</v>
      </c>
      <c r="D36" s="3">
        <v>433</v>
      </c>
    </row>
    <row r="37" spans="1:4" ht="12.75">
      <c r="A37" s="10" t="s">
        <v>15</v>
      </c>
      <c r="B37" s="22">
        <v>14515</v>
      </c>
      <c r="C37" s="3">
        <v>2806</v>
      </c>
      <c r="D37" s="3">
        <v>562</v>
      </c>
    </row>
    <row r="38" spans="1:4" ht="12.75">
      <c r="A38" s="10" t="s">
        <v>16</v>
      </c>
      <c r="B38" s="22">
        <v>13537</v>
      </c>
      <c r="C38" s="3">
        <v>1729</v>
      </c>
      <c r="D38" s="3">
        <v>541</v>
      </c>
    </row>
    <row r="39" spans="1:4" ht="12.75">
      <c r="A39" s="10" t="s">
        <v>17</v>
      </c>
      <c r="B39" s="22">
        <v>13034</v>
      </c>
      <c r="C39" s="3">
        <v>6462</v>
      </c>
      <c r="D39" s="3">
        <v>433</v>
      </c>
    </row>
    <row r="40" spans="1:4" ht="12.75">
      <c r="A40" s="10" t="s">
        <v>18</v>
      </c>
      <c r="B40" s="22">
        <v>10444</v>
      </c>
      <c r="C40" s="3">
        <v>1052</v>
      </c>
      <c r="D40" s="3">
        <v>368</v>
      </c>
    </row>
    <row r="41" spans="1:4" ht="12.75">
      <c r="A41" s="10" t="s">
        <v>19</v>
      </c>
      <c r="B41" s="22">
        <v>9079</v>
      </c>
      <c r="C41" s="3">
        <v>1050</v>
      </c>
      <c r="D41" s="3">
        <v>324</v>
      </c>
    </row>
    <row r="42" spans="1:4" ht="13.5" thickBot="1">
      <c r="A42" s="15" t="s">
        <v>20</v>
      </c>
      <c r="B42" s="23">
        <v>49781</v>
      </c>
      <c r="C42" s="4">
        <v>0</v>
      </c>
      <c r="D42" s="4">
        <v>916</v>
      </c>
    </row>
    <row r="43" spans="1:4" ht="13.5" thickBot="1">
      <c r="A43" s="18" t="s">
        <v>26</v>
      </c>
      <c r="B43" s="25">
        <v>5280</v>
      </c>
      <c r="C43" s="26">
        <v>1107</v>
      </c>
      <c r="D43" s="26">
        <v>635</v>
      </c>
    </row>
    <row r="44" spans="1:4" ht="13.5" thickBot="1">
      <c r="A44" s="12" t="s">
        <v>4</v>
      </c>
      <c r="B44" s="24">
        <f>SUM(B34:B43)</f>
        <v>160367</v>
      </c>
      <c r="C44" s="24">
        <f>SUM(C34:C43)</f>
        <v>19002</v>
      </c>
      <c r="D44" s="24">
        <f>SUM(D34:D43)</f>
        <v>5465</v>
      </c>
    </row>
    <row r="46" spans="2:4" ht="12.75">
      <c r="B46" s="27">
        <f>B44+B31</f>
        <v>327239.61600000004</v>
      </c>
      <c r="C46" s="9"/>
      <c r="D46" s="9"/>
    </row>
    <row r="47" ht="12.75">
      <c r="B47" s="9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</dc:creator>
  <cp:keywords/>
  <dc:description/>
  <cp:lastModifiedBy>chrastova</cp:lastModifiedBy>
  <cp:lastPrinted>2008-03-19T06:32:24Z</cp:lastPrinted>
  <dcterms:created xsi:type="dcterms:W3CDTF">2008-01-18T15:36:29Z</dcterms:created>
  <dcterms:modified xsi:type="dcterms:W3CDTF">2008-03-27T08:56:55Z</dcterms:modified>
  <cp:category/>
  <cp:version/>
  <cp:contentType/>
  <cp:contentStatus/>
</cp:coreProperties>
</file>