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1340" windowHeight="6540" activeTab="0"/>
  </bookViews>
  <sheets>
    <sheet name="ZK-05-2007-68, př. 2" sheetId="1" r:id="rId1"/>
  </sheets>
  <definedNames>
    <definedName name="_xlnm.Print_Titles" localSheetId="0">'ZK-05-2007-68, př. 2'!$6:$7</definedName>
    <definedName name="_xlnm.Print_Area" localSheetId="0">'ZK-05-2007-68, př. 2'!$A$1:$F$511</definedName>
  </definedNames>
  <calcPr fullCalcOnLoad="1"/>
</workbook>
</file>

<file path=xl/sharedStrings.xml><?xml version="1.0" encoding="utf-8"?>
<sst xmlns="http://schemas.openxmlformats.org/spreadsheetml/2006/main" count="1282" uniqueCount="950">
  <si>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</si>
  <si>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</si>
  <si>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</si>
  <si>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</si>
  <si>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</si>
  <si>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</si>
  <si>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</si>
  <si>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</si>
  <si>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</si>
  <si>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</si>
  <si>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</si>
  <si>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</si>
  <si>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</si>
  <si>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</si>
  <si>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</si>
  <si>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</si>
  <si>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</si>
  <si>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</si>
  <si>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</si>
  <si>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</si>
  <si>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</si>
  <si>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</si>
  <si>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</si>
  <si>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</si>
  <si>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</si>
  <si>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</si>
  <si>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</si>
  <si>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</si>
  <si>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</si>
  <si>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</si>
  <si>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</si>
  <si>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</si>
  <si>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</si>
  <si>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Mateřská škola Radňovice 54,příspěvková organizace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</si>
  <si>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</si>
  <si>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</si>
  <si>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</si>
  <si>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</si>
  <si>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</si>
  <si>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</si>
  <si>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</si>
  <si>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</si>
  <si>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</si>
  <si>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</si>
  <si>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</si>
  <si>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</si>
  <si>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ZK-05-2006-68, př. 2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</si>
  <si>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</si>
  <si>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</si>
  <si>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</si>
  <si>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</si>
  <si>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</si>
  <si>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</si>
  <si>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</si>
  <si>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</si>
  <si>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</si>
  <si>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</si>
  <si>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</si>
  <si>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</si>
  <si>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</si>
  <si>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</si>
  <si>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</si>
  <si>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</si>
  <si>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</si>
  <si>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</si>
  <si>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</si>
  <si>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</si>
  <si>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</si>
  <si>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</si>
  <si>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</si>
  <si>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</si>
  <si>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</si>
  <si>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</si>
  <si>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</si>
  <si>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</si>
  <si>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</si>
  <si>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</si>
  <si>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</si>
  <si>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</si>
  <si>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</si>
  <si>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</si>
  <si>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</si>
  <si>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</si>
  <si>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</si>
  <si>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</si>
  <si>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</si>
  <si>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</si>
  <si>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</si>
  <si>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</si>
  <si>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</si>
  <si>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</si>
  <si>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</si>
  <si>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</si>
  <si>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</si>
  <si>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</si>
  <si>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</si>
  <si>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</si>
  <si>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</si>
  <si>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</si>
  <si>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</si>
  <si>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</si>
  <si>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</si>
  <si>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</si>
  <si>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</si>
  <si>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</si>
  <si>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</si>
  <si>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</si>
  <si>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Školní jídelna Bystřice nad Pernštejnem,příspěvková organizace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</si>
  <si>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</si>
  <si>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</si>
  <si>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</si>
  <si>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</si>
  <si>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</si>
  <si>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</si>
  <si>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</si>
  <si>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</si>
  <si>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</si>
  <si>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</si>
  <si>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</si>
  <si>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</si>
  <si>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</si>
  <si>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</si>
  <si>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</si>
  <si>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</si>
  <si>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</si>
  <si>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</si>
  <si>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</si>
  <si>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</si>
  <si>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</si>
  <si>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</si>
  <si>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</si>
  <si>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</si>
  <si>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</si>
  <si>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</si>
  <si>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</si>
  <si>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</si>
  <si>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</si>
  <si>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</si>
  <si>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</si>
  <si>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</si>
  <si>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</si>
  <si>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</si>
  <si>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</si>
  <si>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</si>
  <si>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</si>
  <si>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</si>
  <si>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</si>
  <si>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</si>
  <si>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</si>
  <si>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</si>
  <si>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</si>
  <si>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</si>
  <si>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</si>
  <si>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</si>
  <si>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</si>
  <si>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</si>
  <si>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</si>
  <si>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</si>
  <si>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</si>
  <si>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</si>
  <si>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</si>
  <si>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</si>
  <si>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</si>
  <si>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</si>
  <si>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</si>
  <si>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</si>
  <si>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</si>
  <si>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</si>
  <si>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</si>
  <si>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</si>
  <si>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</si>
  <si>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</si>
  <si>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</si>
  <si>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</si>
  <si>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</si>
  <si>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</si>
  <si>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</si>
  <si>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</si>
  <si>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</si>
  <si>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</si>
  <si>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</si>
  <si>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</si>
  <si>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</si>
  <si>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v tis. Kč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</si>
  <si>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</si>
  <si>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</si>
  <si>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</si>
  <si>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</si>
  <si>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</si>
  <si>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</si>
  <si>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</si>
  <si>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</si>
  <si>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</si>
  <si>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</si>
  <si>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</si>
  <si>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</si>
  <si>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</si>
  <si>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</si>
  <si>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</si>
  <si>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</si>
  <si>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</si>
  <si>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</si>
  <si>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</si>
  <si>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</si>
  <si>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</si>
  <si>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</si>
  <si>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</si>
  <si>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</si>
  <si>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</si>
  <si>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</si>
  <si>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</si>
  <si>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</si>
  <si>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</si>
  <si>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</si>
  <si>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</si>
  <si>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</si>
  <si>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</si>
  <si>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</si>
  <si>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</si>
  <si>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</si>
  <si>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</si>
  <si>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</si>
  <si>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</si>
  <si>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počet stran: 10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</si>
  <si>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</si>
  <si>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</si>
  <si>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</si>
  <si>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</si>
  <si>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Základní škola Sedletín, okres Havlíčkův Brod</t>
  </si>
  <si>
    <t>Sedletín 45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</si>
  <si>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</si>
  <si>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</si>
  <si>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</si>
  <si>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</si>
  <si>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</si>
  <si>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</si>
  <si>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</si>
  <si>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</si>
  <si>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</si>
  <si>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</si>
  <si>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Základní umělecká škola Chotěboř, Náměstí TGM 322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</si>
  <si>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</si>
  <si>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</si>
  <si>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</si>
  <si>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</si>
  <si>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</si>
  <si>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</si>
  <si>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</si>
  <si>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</si>
  <si>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</si>
  <si>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</si>
  <si>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</si>
  <si>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</si>
  <si>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</si>
  <si>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</si>
  <si>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</si>
  <si>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</si>
  <si>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</si>
  <si>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</si>
  <si>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</si>
  <si>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</si>
  <si>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</si>
  <si>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</si>
  <si>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</si>
  <si>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</si>
  <si>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</si>
  <si>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</si>
  <si>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</si>
  <si>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</si>
  <si>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</si>
  <si>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</si>
  <si>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</si>
  <si>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</si>
  <si>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</si>
  <si>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</si>
  <si>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</si>
  <si>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</si>
  <si>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</si>
  <si>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</si>
  <si>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</si>
  <si>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</si>
  <si>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</si>
  <si>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</si>
  <si>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</si>
  <si>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</si>
  <si>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</si>
  <si>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</si>
  <si>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</si>
  <si>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</si>
  <si>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</si>
  <si>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</si>
  <si>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</si>
  <si>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</si>
  <si>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</si>
  <si>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</si>
  <si>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</si>
  <si>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</si>
  <si>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</si>
  <si>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</si>
  <si>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</si>
  <si>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</si>
  <si>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</si>
  <si>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</si>
  <si>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</si>
  <si>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</si>
  <si>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</si>
  <si>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</si>
  <si>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</si>
  <si>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</si>
  <si>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</si>
  <si>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</si>
  <si>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</si>
  <si>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Dotace na přímé výdaje na vzdělávání - úprava rozpočtu k 20. 6. 2007</t>
  </si>
  <si>
    <t>Úprava rozpočtu k 20. 6. 2007</t>
  </si>
  <si>
    <t>Upravený rozpočet k 20. 6. 2007</t>
  </si>
  <si>
    <t>NIV celkem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</si>
  <si>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</si>
  <si>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</si>
  <si>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</si>
  <si>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</si>
  <si>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</si>
  <si>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</si>
  <si>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</si>
  <si>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</si>
  <si>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</si>
  <si>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</si>
  <si>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</si>
  <si>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</si>
  <si>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</si>
  <si>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</si>
  <si>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</si>
  <si>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</si>
  <si>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</si>
  <si>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</si>
  <si>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</si>
  <si>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</si>
  <si>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</si>
  <si>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</si>
  <si>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</si>
  <si>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</si>
  <si>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</si>
  <si>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</si>
  <si>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</si>
  <si>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</si>
  <si>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</si>
  <si>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</si>
  <si>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</si>
  <si>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</si>
  <si>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</si>
  <si>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</si>
  <si>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</si>
  <si>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</si>
  <si>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</si>
  <si>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</si>
  <si>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</si>
  <si>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</si>
  <si>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</si>
  <si>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</si>
  <si>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</si>
  <si>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</si>
  <si>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</si>
  <si>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</si>
  <si>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</si>
  <si>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</si>
  <si>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</si>
  <si>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</si>
  <si>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</si>
  <si>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</si>
  <si>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</si>
  <si>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</si>
  <si>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</si>
  <si>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</si>
  <si>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</si>
  <si>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</si>
  <si>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</si>
  <si>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</si>
  <si>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</si>
  <si>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</si>
  <si>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</si>
  <si>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</si>
  <si>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</si>
  <si>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</si>
  <si>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</si>
  <si>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</si>
  <si>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</si>
  <si>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</si>
  <si>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</si>
  <si>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</si>
  <si>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</si>
  <si>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</si>
  <si>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</si>
  <si>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</si>
  <si>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</si>
  <si>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</si>
  <si>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</si>
  <si>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</si>
  <si>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</si>
  <si>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</si>
  <si>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</si>
  <si>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</si>
  <si>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</si>
  <si>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</si>
  <si>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</si>
  <si>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</si>
  <si>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</si>
  <si>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</si>
  <si>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</si>
  <si>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</si>
  <si>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</si>
  <si>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</si>
  <si>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</si>
  <si>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</si>
  <si>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</si>
  <si>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</si>
  <si>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</si>
  <si>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</si>
  <si>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</si>
  <si>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</si>
  <si>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</si>
  <si>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</si>
  <si>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</si>
  <si>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</si>
  <si>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</si>
  <si>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</si>
  <si>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</si>
  <si>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</si>
  <si>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</si>
  <si>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</si>
  <si>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</si>
  <si>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</si>
  <si>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</si>
  <si>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</si>
  <si>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</si>
  <si>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</si>
  <si>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</si>
  <si>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Základní škola a mateřská škola Čáslavice-Sádek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</si>
  <si>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</si>
  <si>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</si>
  <si>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</si>
  <si>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</si>
  <si>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</si>
  <si>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</si>
  <si>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</si>
  <si>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</si>
  <si>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</si>
  <si>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</si>
  <si>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</si>
  <si>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</si>
  <si>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</si>
  <si>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</si>
  <si>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</si>
  <si>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</si>
  <si>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</si>
  <si>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</si>
  <si>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</si>
  <si>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</si>
  <si>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</si>
  <si>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</si>
  <si>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</si>
  <si>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</si>
  <si>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</si>
  <si>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</si>
  <si>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</si>
  <si>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</si>
  <si>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</si>
  <si>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</si>
  <si>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</si>
  <si>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</si>
  <si>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</si>
  <si>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</si>
  <si>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</si>
  <si>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</si>
  <si>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</si>
  <si>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</si>
  <si>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</si>
  <si>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</si>
  <si>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</si>
  <si>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</si>
  <si>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</si>
  <si>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</si>
  <si>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</si>
  <si>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</si>
  <si>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</si>
  <si>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</si>
  <si>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</si>
  <si>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</si>
  <si>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</si>
  <si>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</si>
  <si>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</si>
  <si>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</si>
  <si>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</si>
  <si>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</si>
  <si>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</si>
  <si>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</si>
  <si>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</si>
  <si>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</si>
  <si>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</si>
  <si>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</si>
  <si>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</si>
  <si>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</si>
  <si>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</si>
  <si>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</si>
  <si>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</si>
  <si>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</si>
  <si>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</si>
  <si>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</si>
  <si>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</si>
  <si>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</si>
  <si>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</si>
  <si>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</si>
  <si>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</si>
  <si>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</si>
  <si>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</si>
  <si>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</si>
  <si>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</si>
  <si>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</si>
  <si>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</si>
  <si>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</si>
  <si>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</si>
  <si>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</si>
  <si>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</si>
  <si>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</si>
  <si>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</si>
  <si>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</si>
  <si>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</si>
  <si>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</si>
  <si>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</si>
  <si>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</si>
  <si>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</si>
  <si>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</si>
  <si>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</si>
  <si>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</si>
  <si>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</si>
  <si>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</si>
  <si>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</si>
  <si>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</si>
  <si>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</si>
  <si>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</si>
  <si>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</si>
  <si>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</si>
  <si>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</si>
  <si>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</si>
  <si>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</si>
  <si>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</si>
  <si>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</si>
  <si>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</si>
  <si>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</si>
  <si>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</si>
  <si>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</si>
  <si>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</si>
  <si>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</si>
  <si>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</si>
  <si>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</si>
  <si>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</si>
  <si>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</si>
  <si>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</si>
  <si>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</si>
  <si>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</si>
  <si>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</si>
  <si>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</si>
  <si>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</si>
  <si>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</si>
  <si>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</si>
  <si>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</si>
  <si>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</si>
  <si>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</si>
  <si>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</si>
  <si>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</si>
  <si>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</si>
  <si>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</si>
  <si>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</si>
  <si>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</si>
  <si>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</si>
  <si>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</si>
  <si>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</si>
  <si>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</si>
  <si>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</si>
  <si>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</si>
  <si>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</si>
  <si>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</si>
  <si>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</si>
  <si>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</si>
  <si>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</si>
  <si>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</si>
  <si>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</si>
  <si>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</si>
  <si>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</si>
  <si>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</si>
  <si>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</si>
  <si>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</si>
  <si>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</si>
  <si>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</si>
  <si>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</si>
  <si>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</si>
  <si>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</si>
  <si>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</si>
  <si>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</si>
  <si>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</si>
  <si>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</si>
  <si>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</si>
  <si>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</si>
  <si>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</si>
  <si>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</si>
  <si>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</si>
  <si>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</si>
  <si>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</si>
  <si>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</si>
  <si>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</si>
  <si>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</si>
  <si>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</si>
  <si>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</si>
  <si>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</si>
  <si>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</si>
  <si>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</si>
  <si>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</si>
  <si>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</si>
  <si>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</si>
  <si>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</si>
  <si>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</si>
  <si>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</si>
  <si>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</si>
  <si>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</si>
  <si>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Police 146</t>
  </si>
  <si>
    <t>Základní škola a Mateřská škola Police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</si>
  <si>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</si>
  <si>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</si>
  <si>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</si>
  <si>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</si>
  <si>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</si>
  <si>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</si>
  <si>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</si>
  <si>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</si>
  <si>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</si>
  <si>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</si>
  <si>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</si>
  <si>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</si>
  <si>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</si>
  <si>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</si>
  <si>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Dobronín 331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</si>
  <si>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</si>
  <si>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</si>
  <si>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</si>
  <si>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</si>
  <si>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</si>
  <si>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</si>
  <si>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</si>
  <si>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</si>
  <si>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</si>
  <si>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</si>
  <si>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</si>
  <si>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</si>
  <si>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</si>
  <si>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</si>
  <si>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</si>
  <si>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</si>
  <si>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</si>
  <si>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</si>
  <si>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</si>
  <si>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</si>
  <si>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</si>
  <si>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</si>
  <si>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</si>
  <si>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</si>
  <si>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</si>
  <si>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</si>
  <si>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Jarní 22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</si>
  <si>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</si>
  <si>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</si>
  <si>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</si>
  <si>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</si>
  <si>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</si>
  <si>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</si>
  <si>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</si>
  <si>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</si>
  <si>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</si>
  <si>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</si>
  <si>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</si>
  <si>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</si>
  <si>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</si>
  <si>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</si>
  <si>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</si>
  <si>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</si>
  <si>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</si>
  <si>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</si>
  <si>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</si>
  <si>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</si>
  <si>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</si>
  <si>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</si>
  <si>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</si>
  <si>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</si>
  <si>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</si>
  <si>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</si>
  <si>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</si>
  <si>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</si>
  <si>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</si>
  <si>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</si>
  <si>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</si>
  <si>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</si>
  <si>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</si>
  <si>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</si>
  <si>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</si>
  <si>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</si>
  <si>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</si>
  <si>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</si>
  <si>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</si>
  <si>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</si>
  <si>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</si>
  <si>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</si>
  <si>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</si>
  <si>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</si>
  <si>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</si>
  <si>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</si>
  <si>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</si>
  <si>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</si>
  <si>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</si>
  <si>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</si>
  <si>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</si>
  <si>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</si>
  <si>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</si>
  <si>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</si>
  <si>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</si>
  <si>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</si>
  <si>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</si>
  <si>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</si>
  <si>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</si>
  <si>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</si>
  <si>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</si>
  <si>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</si>
  <si>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</si>
  <si>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</si>
  <si>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</si>
  <si>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</si>
  <si>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</si>
  <si>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</si>
  <si>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</si>
  <si>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</si>
  <si>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</si>
  <si>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</si>
  <si>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</si>
  <si>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</si>
  <si>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</si>
  <si>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</si>
  <si>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</si>
  <si>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</si>
  <si>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</si>
  <si>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</si>
  <si>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</si>
  <si>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</si>
  <si>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</si>
  <si>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</si>
  <si>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</si>
  <si>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</si>
  <si>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</si>
  <si>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</si>
  <si>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</si>
  <si>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</si>
  <si>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</si>
  <si>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</si>
  <si>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</si>
  <si>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</si>
  <si>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</si>
  <si>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</si>
  <si>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</si>
  <si>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</si>
  <si>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</si>
  <si>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</si>
  <si>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</si>
  <si>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</si>
  <si>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</si>
  <si>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</si>
  <si>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</si>
  <si>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</si>
  <si>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</si>
  <si>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</si>
  <si>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</si>
  <si>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</si>
  <si>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</si>
  <si>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</si>
  <si>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</si>
  <si>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</si>
  <si>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</si>
  <si>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</si>
  <si>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Jarní 22,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</si>
  <si>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</si>
  <si>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</si>
  <si>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</si>
  <si>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</si>
  <si>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</si>
  <si>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</si>
  <si>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</si>
  <si>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</si>
  <si>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</si>
  <si>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</si>
  <si>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</si>
  <si>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Základní umělecká škola Telč</t>
  </si>
  <si>
    <t>Mateřská škola Dobronín, příspěvková organizace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</si>
  <si>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</si>
  <si>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</si>
  <si>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</si>
  <si>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</si>
  <si>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</si>
  <si>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</si>
  <si>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</si>
  <si>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</si>
  <si>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</si>
  <si>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</si>
  <si>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</si>
  <si>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</si>
  <si>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</si>
  <si>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</si>
  <si>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</si>
  <si>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</si>
  <si>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</si>
  <si>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</si>
  <si>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</si>
  <si>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</si>
  <si>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</si>
  <si>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</si>
  <si>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</si>
  <si>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</si>
  <si>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</si>
  <si>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</si>
  <si>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</si>
  <si>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Dobronín, okres Jihlava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</si>
  <si>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</si>
  <si>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</si>
  <si>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</si>
  <si>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</si>
  <si>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</si>
  <si>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</si>
  <si>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</si>
  <si>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</si>
  <si>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</si>
  <si>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</si>
  <si>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</si>
  <si>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</si>
  <si>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</si>
  <si>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</si>
  <si>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</si>
  <si>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</si>
  <si>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</si>
  <si>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</si>
  <si>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</si>
  <si>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</si>
  <si>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</si>
  <si>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</si>
  <si>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</si>
  <si>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</si>
  <si>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</si>
  <si>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</si>
  <si>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</si>
  <si>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</si>
  <si>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</si>
  <si>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</si>
  <si>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</si>
  <si>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</si>
  <si>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</si>
  <si>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</si>
  <si>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</si>
  <si>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</si>
  <si>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</si>
  <si>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</si>
  <si>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</si>
  <si>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</si>
  <si>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</si>
  <si>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</si>
  <si>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</si>
  <si>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</si>
  <si>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</si>
  <si>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</si>
  <si>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</si>
  <si>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</si>
  <si>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</si>
  <si>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</si>
  <si>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</si>
  <si>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</si>
  <si>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</si>
  <si>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</si>
  <si>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</si>
  <si>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</si>
  <si>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</si>
  <si>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</si>
  <si>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</si>
  <si>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</si>
  <si>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</si>
  <si>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</si>
  <si>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</si>
  <si>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</si>
  <si>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</si>
  <si>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</si>
  <si>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</si>
  <si>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</si>
  <si>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</si>
  <si>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</si>
  <si>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</si>
  <si>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</si>
  <si>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</si>
  <si>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</si>
  <si>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</si>
  <si>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</si>
  <si>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</si>
  <si>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</si>
  <si>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</si>
  <si>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</si>
  <si>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</si>
  <si>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</si>
  <si>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</si>
  <si>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</si>
  <si>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</si>
  <si>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</si>
  <si>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</si>
  <si>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</si>
  <si>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</si>
  <si>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</si>
  <si>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</si>
  <si>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</si>
  <si>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</si>
  <si>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</si>
  <si>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</si>
  <si>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</si>
  <si>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Čtyřlístek Pelhřimov, U Stínadel 1665,příspěvková organizace</t>
  </si>
  <si>
    <t>U Stínadel 1665</t>
  </si>
  <si>
    <t>Mateřská škola Zachotín, okres Pelhřimov</t>
  </si>
  <si>
    <t>Zachotín 37</t>
  </si>
  <si>
    <t>Mateřská škola Pelhřimov, Pod Náspem 399,příspěvková organizace</t>
  </si>
  <si>
    <t>Pod Náspem 399</t>
  </si>
  <si>
    <t>Mateřská škola Pelhřimov,Komenského 1108, příspěvková organizace</t>
  </si>
  <si>
    <t>Komenského 1108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</si>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</sst>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3" fontId="1" fillId="0" borderId="6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5" fillId="0" borderId="5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3" fontId="2" fillId="2" borderId="28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3" fontId="2" fillId="0" borderId="3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9" xfId="0" applyFont="1" applyBorder="1" applyAlignment="1">
      <alignment/>
    </xf>
    <xf numFmtId="3" fontId="2" fillId="2" borderId="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3" fontId="1" fillId="0" borderId="3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3" fontId="1" fillId="0" borderId="4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wrapText="1"/>
    </xf>
    <xf numFmtId="3" fontId="2" fillId="0" borderId="36" xfId="0" applyNumberFormat="1" applyFont="1" applyBorder="1" applyAlignment="1">
      <alignment/>
    </xf>
    <xf numFmtId="3" fontId="2" fillId="0" borderId="3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" fontId="2" fillId="0" borderId="36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3" fontId="1" fillId="2" borderId="41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1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42" xfId="0" applyFont="1" applyFill="1" applyBorder="1" applyAlignment="1">
      <alignment/>
    </xf>
    <xf numFmtId="0" fontId="2" fillId="3" borderId="43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tabSelected="1" view="pageBreakPreview" zoomScaleSheetLayoutView="100" workbookViewId="0" topLeftCell="A1">
      <selection activeCell="B28" sqref="B28"/>
    </sheetView>
  </sheetViews>
  <sheetFormatPr defaultColWidth="9.00390625" defaultRowHeight="12.75"/>
  <cols>
    <col min="1" max="1" width="36.375" style="6" customWidth="1"/>
    <col min="2" max="2" width="22.00390625" style="6" bestFit="1" customWidth="1"/>
    <col min="3" max="3" width="17.25390625" style="6" customWidth="1"/>
    <col min="4" max="4" width="10.25390625" style="3" bestFit="1" customWidth="1"/>
    <col min="5" max="5" width="12.75390625" style="50" customWidth="1"/>
    <col min="6" max="6" width="14.25390625" style="50" customWidth="1"/>
    <col min="7" max="16384" width="49.75390625" style="3" customWidth="1"/>
  </cols>
  <sheetData>
    <row r="1" spans="3:6" s="1" customFormat="1" ht="12.75">
      <c r="C1" s="125"/>
      <c r="D1" s="126"/>
      <c r="E1" s="127" t="s">
        <v>46</v>
      </c>
      <c r="F1" s="128"/>
    </row>
    <row r="2" spans="3:6" s="1" customFormat="1" ht="12.75">
      <c r="C2" s="129"/>
      <c r="D2" s="126"/>
      <c r="E2" s="130" t="s">
        <v>223</v>
      </c>
      <c r="F2" s="128"/>
    </row>
    <row r="3" spans="1:6" s="49" customFormat="1" ht="15.75">
      <c r="A3" s="145" t="s">
        <v>312</v>
      </c>
      <c r="B3" s="145"/>
      <c r="C3" s="145"/>
      <c r="D3" s="145"/>
      <c r="E3" s="145"/>
      <c r="F3" s="145"/>
    </row>
    <row r="4" spans="1:6" s="1" customFormat="1" ht="12.75">
      <c r="A4" s="146" t="s">
        <v>181</v>
      </c>
      <c r="B4" s="147"/>
      <c r="C4" s="147"/>
      <c r="D4" s="147"/>
      <c r="E4" s="147"/>
      <c r="F4" s="147"/>
    </row>
    <row r="5" spans="1:6" s="1" customFormat="1" ht="12" thickBot="1">
      <c r="A5" s="5"/>
      <c r="B5" s="6"/>
      <c r="C5" s="6"/>
      <c r="F5" s="8" t="s">
        <v>183</v>
      </c>
    </row>
    <row r="6" spans="1:6" s="1" customFormat="1" ht="11.25">
      <c r="A6" s="138" t="s">
        <v>184</v>
      </c>
      <c r="B6" s="139"/>
      <c r="C6" s="140"/>
      <c r="D6" s="136" t="s">
        <v>315</v>
      </c>
      <c r="E6" s="134" t="s">
        <v>313</v>
      </c>
      <c r="F6" s="134" t="s">
        <v>314</v>
      </c>
    </row>
    <row r="7" spans="1:6" s="2" customFormat="1" ht="11.25" customHeight="1" thickBot="1">
      <c r="A7" s="141"/>
      <c r="B7" s="142"/>
      <c r="C7" s="143"/>
      <c r="D7" s="137"/>
      <c r="E7" s="135"/>
      <c r="F7" s="135"/>
    </row>
    <row r="8" spans="1:6" s="2" customFormat="1" ht="13.5" thickBot="1">
      <c r="A8" s="131" t="s">
        <v>182</v>
      </c>
      <c r="B8" s="150"/>
      <c r="C8" s="150"/>
      <c r="D8" s="151"/>
      <c r="E8" s="151"/>
      <c r="F8" s="152"/>
    </row>
    <row r="9" spans="1:6" s="4" customFormat="1" ht="12" thickBot="1">
      <c r="A9" s="9" t="s">
        <v>185</v>
      </c>
      <c r="B9" s="10"/>
      <c r="C9" s="10"/>
      <c r="D9" s="11">
        <f>D10+D11+D12+D13+D14</f>
        <v>12456</v>
      </c>
      <c r="E9" s="87">
        <f>E10+E11+E12+E13+E14</f>
        <v>0</v>
      </c>
      <c r="F9" s="51">
        <f>D9+E9</f>
        <v>12456</v>
      </c>
    </row>
    <row r="10" spans="1:6" s="1" customFormat="1" ht="22.5">
      <c r="A10" s="12" t="s">
        <v>70</v>
      </c>
      <c r="B10" s="13" t="s">
        <v>69</v>
      </c>
      <c r="C10" s="13" t="s">
        <v>67</v>
      </c>
      <c r="D10" s="14">
        <v>8122</v>
      </c>
      <c r="E10" s="121">
        <v>0</v>
      </c>
      <c r="F10" s="79">
        <f aca="true" t="shared" si="0" ref="F10:F34">D10+E10</f>
        <v>8122</v>
      </c>
    </row>
    <row r="11" spans="1:6" s="1" customFormat="1" ht="11.25">
      <c r="A11" s="15" t="s">
        <v>75</v>
      </c>
      <c r="B11" s="13" t="s">
        <v>637</v>
      </c>
      <c r="C11" s="13" t="s">
        <v>76</v>
      </c>
      <c r="D11" s="16">
        <v>1345</v>
      </c>
      <c r="E11" s="122">
        <v>0</v>
      </c>
      <c r="F11" s="80">
        <f t="shared" si="0"/>
        <v>1345</v>
      </c>
    </row>
    <row r="12" spans="1:6" s="1" customFormat="1" ht="22.5">
      <c r="A12" s="15" t="s">
        <v>77</v>
      </c>
      <c r="B12" s="13" t="s">
        <v>637</v>
      </c>
      <c r="C12" s="13" t="s">
        <v>78</v>
      </c>
      <c r="D12" s="16">
        <v>1242</v>
      </c>
      <c r="E12" s="122">
        <v>0</v>
      </c>
      <c r="F12" s="80">
        <f t="shared" si="0"/>
        <v>1242</v>
      </c>
    </row>
    <row r="13" spans="1:6" s="1" customFormat="1" ht="22.5">
      <c r="A13" s="15" t="s">
        <v>71</v>
      </c>
      <c r="B13" s="13" t="s">
        <v>72</v>
      </c>
      <c r="C13" s="13" t="s">
        <v>510</v>
      </c>
      <c r="D13" s="16">
        <v>593</v>
      </c>
      <c r="E13" s="122">
        <v>0</v>
      </c>
      <c r="F13" s="80">
        <f t="shared" si="0"/>
        <v>593</v>
      </c>
    </row>
    <row r="14" spans="1:6" s="1" customFormat="1" ht="23.25" thickBot="1">
      <c r="A14" s="15" t="s">
        <v>73</v>
      </c>
      <c r="B14" s="13" t="s">
        <v>74</v>
      </c>
      <c r="C14" s="13" t="s">
        <v>566</v>
      </c>
      <c r="D14" s="17">
        <v>1154</v>
      </c>
      <c r="E14" s="123">
        <v>0</v>
      </c>
      <c r="F14" s="81">
        <f t="shared" si="0"/>
        <v>1154</v>
      </c>
    </row>
    <row r="15" spans="1:6" s="19" customFormat="1" ht="12" thickBot="1">
      <c r="A15" s="18" t="s">
        <v>186</v>
      </c>
      <c r="B15" s="10"/>
      <c r="C15" s="10"/>
      <c r="D15" s="11">
        <f>D16+D17+D18+D19+D20+D21</f>
        <v>54170</v>
      </c>
      <c r="E15" s="88">
        <f>E16+E17+E18+E19+E20+E21</f>
        <v>87</v>
      </c>
      <c r="F15" s="51">
        <f t="shared" si="0"/>
        <v>54257</v>
      </c>
    </row>
    <row r="16" spans="1:6" s="1" customFormat="1" ht="11.25">
      <c r="A16" s="12" t="s">
        <v>84</v>
      </c>
      <c r="B16" s="13" t="s">
        <v>637</v>
      </c>
      <c r="C16" s="13" t="s">
        <v>83</v>
      </c>
      <c r="D16" s="16">
        <v>8062</v>
      </c>
      <c r="E16" s="121">
        <v>10</v>
      </c>
      <c r="F16" s="79">
        <f t="shared" si="0"/>
        <v>8072</v>
      </c>
    </row>
    <row r="17" spans="1:6" s="1" customFormat="1" ht="11.25">
      <c r="A17" s="12" t="s">
        <v>92</v>
      </c>
      <c r="B17" s="13" t="s">
        <v>637</v>
      </c>
      <c r="C17" s="13" t="s">
        <v>91</v>
      </c>
      <c r="D17" s="16">
        <v>5272</v>
      </c>
      <c r="E17" s="122">
        <v>6</v>
      </c>
      <c r="F17" s="80">
        <f t="shared" si="0"/>
        <v>5278</v>
      </c>
    </row>
    <row r="18" spans="1:6" s="1" customFormat="1" ht="22.5">
      <c r="A18" s="12" t="s">
        <v>98</v>
      </c>
      <c r="B18" s="13" t="s">
        <v>637</v>
      </c>
      <c r="C18" s="13" t="s">
        <v>97</v>
      </c>
      <c r="D18" s="16">
        <v>5492</v>
      </c>
      <c r="E18" s="122">
        <v>7</v>
      </c>
      <c r="F18" s="80">
        <f t="shared" si="0"/>
        <v>5499</v>
      </c>
    </row>
    <row r="19" spans="1:6" s="1" customFormat="1" ht="33.75">
      <c r="A19" s="12" t="s">
        <v>100</v>
      </c>
      <c r="B19" s="13" t="s">
        <v>637</v>
      </c>
      <c r="C19" s="13" t="s">
        <v>99</v>
      </c>
      <c r="D19" s="16">
        <v>6637</v>
      </c>
      <c r="E19" s="122">
        <v>6</v>
      </c>
      <c r="F19" s="80">
        <f t="shared" si="0"/>
        <v>6643</v>
      </c>
    </row>
    <row r="20" spans="1:6" s="1" customFormat="1" ht="22.5">
      <c r="A20" s="12" t="s">
        <v>68</v>
      </c>
      <c r="B20" s="13" t="s">
        <v>66</v>
      </c>
      <c r="C20" s="13" t="s">
        <v>67</v>
      </c>
      <c r="D20" s="16">
        <v>12931</v>
      </c>
      <c r="E20" s="122">
        <v>25</v>
      </c>
      <c r="F20" s="80">
        <f t="shared" si="0"/>
        <v>12956</v>
      </c>
    </row>
    <row r="21" spans="1:6" s="1" customFormat="1" ht="23.25" thickBot="1">
      <c r="A21" s="15" t="s">
        <v>105</v>
      </c>
      <c r="B21" s="13" t="s">
        <v>106</v>
      </c>
      <c r="C21" s="13" t="s">
        <v>67</v>
      </c>
      <c r="D21" s="17">
        <v>15776</v>
      </c>
      <c r="E21" s="123">
        <v>33</v>
      </c>
      <c r="F21" s="81">
        <f t="shared" si="0"/>
        <v>15809</v>
      </c>
    </row>
    <row r="22" spans="1:6" s="4" customFormat="1" ht="12" thickBot="1">
      <c r="A22" s="18" t="s">
        <v>209</v>
      </c>
      <c r="B22" s="10"/>
      <c r="C22" s="10"/>
      <c r="D22" s="11">
        <f>D23+D24+D25+D26+D27+D28+D29+D30+D31</f>
        <v>15523</v>
      </c>
      <c r="E22" s="88">
        <f>E23+E24+E25+E26+E27+E28+E29+E30+E31</f>
        <v>24</v>
      </c>
      <c r="F22" s="51">
        <f t="shared" si="0"/>
        <v>15547</v>
      </c>
    </row>
    <row r="23" spans="1:6" s="1" customFormat="1" ht="22.5">
      <c r="A23" s="12" t="s">
        <v>82</v>
      </c>
      <c r="B23" s="13" t="s">
        <v>637</v>
      </c>
      <c r="C23" s="13" t="s">
        <v>81</v>
      </c>
      <c r="D23" s="14">
        <v>2466</v>
      </c>
      <c r="E23" s="121">
        <v>4</v>
      </c>
      <c r="F23" s="79">
        <f t="shared" si="0"/>
        <v>2470</v>
      </c>
    </row>
    <row r="24" spans="1:6" s="1" customFormat="1" ht="11.25">
      <c r="A24" s="12" t="s">
        <v>88</v>
      </c>
      <c r="B24" s="13" t="s">
        <v>637</v>
      </c>
      <c r="C24" s="13" t="s">
        <v>87</v>
      </c>
      <c r="D24" s="16">
        <v>757</v>
      </c>
      <c r="E24" s="122">
        <v>2</v>
      </c>
      <c r="F24" s="80">
        <f t="shared" si="0"/>
        <v>759</v>
      </c>
    </row>
    <row r="25" spans="1:6" s="1" customFormat="1" ht="22.5">
      <c r="A25" s="12" t="s">
        <v>80</v>
      </c>
      <c r="B25" s="13" t="s">
        <v>79</v>
      </c>
      <c r="C25" s="13" t="s">
        <v>510</v>
      </c>
      <c r="D25" s="16">
        <v>2061</v>
      </c>
      <c r="E25" s="122">
        <v>3</v>
      </c>
      <c r="F25" s="80">
        <f t="shared" si="0"/>
        <v>2064</v>
      </c>
    </row>
    <row r="26" spans="1:6" s="1" customFormat="1" ht="22.5">
      <c r="A26" s="15" t="s">
        <v>89</v>
      </c>
      <c r="B26" s="13" t="s">
        <v>637</v>
      </c>
      <c r="C26" s="13" t="s">
        <v>90</v>
      </c>
      <c r="D26" s="16">
        <v>1917</v>
      </c>
      <c r="E26" s="122">
        <v>3</v>
      </c>
      <c r="F26" s="80">
        <f t="shared" si="0"/>
        <v>1920</v>
      </c>
    </row>
    <row r="27" spans="1:6" s="1" customFormat="1" ht="22.5">
      <c r="A27" s="15" t="s">
        <v>93</v>
      </c>
      <c r="B27" s="13" t="s">
        <v>637</v>
      </c>
      <c r="C27" s="13" t="s">
        <v>94</v>
      </c>
      <c r="D27" s="16">
        <v>1705</v>
      </c>
      <c r="E27" s="122">
        <v>4</v>
      </c>
      <c r="F27" s="80">
        <f t="shared" si="0"/>
        <v>1709</v>
      </c>
    </row>
    <row r="28" spans="1:6" s="1" customFormat="1" ht="22.5">
      <c r="A28" s="12" t="s">
        <v>96</v>
      </c>
      <c r="B28" s="13" t="s">
        <v>637</v>
      </c>
      <c r="C28" s="13" t="s">
        <v>95</v>
      </c>
      <c r="D28" s="16">
        <v>2222</v>
      </c>
      <c r="E28" s="122">
        <v>2</v>
      </c>
      <c r="F28" s="80">
        <f t="shared" si="0"/>
        <v>2224</v>
      </c>
    </row>
    <row r="29" spans="1:6" s="1" customFormat="1" ht="22.5">
      <c r="A29" s="12" t="s">
        <v>86</v>
      </c>
      <c r="B29" s="13" t="s">
        <v>85</v>
      </c>
      <c r="C29" s="13" t="s">
        <v>511</v>
      </c>
      <c r="D29" s="16">
        <v>1111</v>
      </c>
      <c r="E29" s="122">
        <v>1</v>
      </c>
      <c r="F29" s="80">
        <f t="shared" si="0"/>
        <v>1112</v>
      </c>
    </row>
    <row r="30" spans="1:6" s="1" customFormat="1" ht="22.5">
      <c r="A30" s="12" t="s">
        <v>102</v>
      </c>
      <c r="B30" s="13" t="s">
        <v>637</v>
      </c>
      <c r="C30" s="13" t="s">
        <v>101</v>
      </c>
      <c r="D30" s="16">
        <v>2350</v>
      </c>
      <c r="E30" s="122">
        <v>3</v>
      </c>
      <c r="F30" s="80">
        <f t="shared" si="0"/>
        <v>2353</v>
      </c>
    </row>
    <row r="31" spans="1:6" s="1" customFormat="1" ht="23.25" thickBot="1">
      <c r="A31" s="15" t="s">
        <v>103</v>
      </c>
      <c r="B31" s="13" t="s">
        <v>637</v>
      </c>
      <c r="C31" s="13" t="s">
        <v>104</v>
      </c>
      <c r="D31" s="16">
        <v>934</v>
      </c>
      <c r="E31" s="123">
        <v>2</v>
      </c>
      <c r="F31" s="81">
        <f t="shared" si="0"/>
        <v>936</v>
      </c>
    </row>
    <row r="32" spans="1:6" s="4" customFormat="1" ht="12" thickBot="1">
      <c r="A32" s="18" t="s">
        <v>192</v>
      </c>
      <c r="B32" s="10"/>
      <c r="C32" s="10"/>
      <c r="D32" s="11">
        <f>D33</f>
        <v>2264</v>
      </c>
      <c r="E32" s="88">
        <f>E33</f>
        <v>0</v>
      </c>
      <c r="F32" s="51">
        <f t="shared" si="0"/>
        <v>2264</v>
      </c>
    </row>
    <row r="33" spans="1:6" ht="23.25" thickBot="1">
      <c r="A33" s="15" t="s">
        <v>107</v>
      </c>
      <c r="B33" s="20" t="s">
        <v>66</v>
      </c>
      <c r="C33" s="13" t="s">
        <v>67</v>
      </c>
      <c r="D33" s="104">
        <v>2264</v>
      </c>
      <c r="E33" s="124">
        <v>0</v>
      </c>
      <c r="F33" s="82">
        <f t="shared" si="0"/>
        <v>2264</v>
      </c>
    </row>
    <row r="34" spans="1:6" s="19" customFormat="1" ht="12" thickBot="1">
      <c r="A34" s="21" t="s">
        <v>187</v>
      </c>
      <c r="B34" s="22"/>
      <c r="C34" s="22"/>
      <c r="D34" s="23">
        <f>D9+D15+D22+D32</f>
        <v>84413</v>
      </c>
      <c r="E34" s="96">
        <f>E9+E15+E22+E32</f>
        <v>111</v>
      </c>
      <c r="F34" s="52">
        <f t="shared" si="0"/>
        <v>84524</v>
      </c>
    </row>
    <row r="35" spans="1:6" s="70" customFormat="1" ht="12" thickBot="1">
      <c r="A35" s="131" t="s">
        <v>188</v>
      </c>
      <c r="B35" s="132"/>
      <c r="C35" s="132"/>
      <c r="D35" s="132"/>
      <c r="E35" s="132"/>
      <c r="F35" s="133"/>
    </row>
    <row r="36" spans="1:6" s="4" customFormat="1" ht="12" thickBot="1">
      <c r="A36" s="9" t="s">
        <v>185</v>
      </c>
      <c r="B36" s="10"/>
      <c r="C36" s="10"/>
      <c r="D36" s="11">
        <f>D37+D38+D39+D40+D41+D42</f>
        <v>25837</v>
      </c>
      <c r="E36" s="88">
        <f>E37+E38+E39+E40+E41+E42</f>
        <v>0</v>
      </c>
      <c r="F36" s="51">
        <f aca="true" t="shared" si="1" ref="F36:F69">D36+E36</f>
        <v>25837</v>
      </c>
    </row>
    <row r="37" spans="1:6" ht="11.25">
      <c r="A37" s="25" t="s">
        <v>111</v>
      </c>
      <c r="B37" s="26" t="s">
        <v>112</v>
      </c>
      <c r="C37" s="48" t="s">
        <v>512</v>
      </c>
      <c r="D37" s="14">
        <v>815</v>
      </c>
      <c r="E37" s="53">
        <v>0</v>
      </c>
      <c r="F37" s="79">
        <f t="shared" si="1"/>
        <v>815</v>
      </c>
    </row>
    <row r="38" spans="1:6" ht="11.25">
      <c r="A38" s="25" t="s">
        <v>275</v>
      </c>
      <c r="B38" s="26" t="s">
        <v>276</v>
      </c>
      <c r="C38" s="48" t="s">
        <v>155</v>
      </c>
      <c r="D38" s="16">
        <v>917</v>
      </c>
      <c r="E38" s="89">
        <v>0</v>
      </c>
      <c r="F38" s="80">
        <f t="shared" si="1"/>
        <v>917</v>
      </c>
    </row>
    <row r="39" spans="1:6" ht="22.5">
      <c r="A39" s="25" t="s">
        <v>113</v>
      </c>
      <c r="B39" s="26" t="s">
        <v>114</v>
      </c>
      <c r="C39" s="48" t="s">
        <v>115</v>
      </c>
      <c r="D39" s="16">
        <v>3716</v>
      </c>
      <c r="E39" s="89">
        <v>0</v>
      </c>
      <c r="F39" s="80">
        <f t="shared" si="1"/>
        <v>3716</v>
      </c>
    </row>
    <row r="40" spans="1:6" ht="11.25">
      <c r="A40" s="25" t="s">
        <v>116</v>
      </c>
      <c r="B40" s="26" t="s">
        <v>117</v>
      </c>
      <c r="C40" s="48" t="s">
        <v>513</v>
      </c>
      <c r="D40" s="16">
        <v>628</v>
      </c>
      <c r="E40" s="113">
        <v>0</v>
      </c>
      <c r="F40" s="80">
        <f t="shared" si="1"/>
        <v>628</v>
      </c>
    </row>
    <row r="41" spans="1:6" ht="11.25">
      <c r="A41" s="25" t="s">
        <v>118</v>
      </c>
      <c r="B41" s="26" t="s">
        <v>119</v>
      </c>
      <c r="C41" s="48" t="s">
        <v>513</v>
      </c>
      <c r="D41" s="17">
        <v>664</v>
      </c>
      <c r="E41" s="89">
        <v>0</v>
      </c>
      <c r="F41" s="80">
        <f t="shared" si="1"/>
        <v>664</v>
      </c>
    </row>
    <row r="42" spans="1:6" ht="12" thickBot="1">
      <c r="A42" s="71" t="s">
        <v>109</v>
      </c>
      <c r="B42" s="66" t="s">
        <v>110</v>
      </c>
      <c r="C42" s="67" t="s">
        <v>108</v>
      </c>
      <c r="D42" s="17">
        <v>19097</v>
      </c>
      <c r="E42" s="99">
        <v>0</v>
      </c>
      <c r="F42" s="81">
        <f t="shared" si="1"/>
        <v>19097</v>
      </c>
    </row>
    <row r="43" spans="1:6" s="4" customFormat="1" ht="12" thickBot="1">
      <c r="A43" s="18" t="s">
        <v>186</v>
      </c>
      <c r="B43" s="10"/>
      <c r="C43" s="10"/>
      <c r="D43" s="11">
        <f>D44+D45+D46+D47+D48+D49+D50+D51+D52+D53+D54+D55+D56+D57+D58</f>
        <v>173750</v>
      </c>
      <c r="E43" s="88">
        <f>E44+E45+E46+E47+E48+E49+E50+E51+E52+E53+E54+E55+E56+E57+E58</f>
        <v>250</v>
      </c>
      <c r="F43" s="51">
        <f t="shared" si="1"/>
        <v>174000</v>
      </c>
    </row>
    <row r="44" spans="1:6" ht="22.5">
      <c r="A44" s="44" t="s">
        <v>138</v>
      </c>
      <c r="B44" s="68" t="s">
        <v>137</v>
      </c>
      <c r="C44" s="118" t="s">
        <v>108</v>
      </c>
      <c r="D44" s="14">
        <v>22143</v>
      </c>
      <c r="E44" s="53">
        <v>36</v>
      </c>
      <c r="F44" s="79">
        <f t="shared" si="1"/>
        <v>22179</v>
      </c>
    </row>
    <row r="45" spans="1:6" ht="22.5">
      <c r="A45" s="25" t="s">
        <v>150</v>
      </c>
      <c r="B45" s="26"/>
      <c r="C45" s="48" t="s">
        <v>149</v>
      </c>
      <c r="D45" s="16">
        <v>9446</v>
      </c>
      <c r="E45" s="89">
        <v>11</v>
      </c>
      <c r="F45" s="80">
        <f t="shared" si="1"/>
        <v>9457</v>
      </c>
    </row>
    <row r="46" spans="1:6" ht="11.25">
      <c r="A46" s="25" t="s">
        <v>121</v>
      </c>
      <c r="B46" s="26"/>
      <c r="C46" s="48" t="s">
        <v>120</v>
      </c>
      <c r="D46" s="16">
        <v>8158</v>
      </c>
      <c r="E46" s="89">
        <v>10</v>
      </c>
      <c r="F46" s="80">
        <f t="shared" si="1"/>
        <v>8168</v>
      </c>
    </row>
    <row r="47" spans="1:6" ht="22.5">
      <c r="A47" s="25" t="s">
        <v>128</v>
      </c>
      <c r="B47" s="26" t="s">
        <v>126</v>
      </c>
      <c r="C47" s="48" t="s">
        <v>127</v>
      </c>
      <c r="D47" s="16">
        <v>13698</v>
      </c>
      <c r="E47" s="89">
        <v>17</v>
      </c>
      <c r="F47" s="80">
        <f t="shared" si="1"/>
        <v>13715</v>
      </c>
    </row>
    <row r="48" spans="1:6" ht="22.5">
      <c r="A48" s="25" t="s">
        <v>163</v>
      </c>
      <c r="B48" s="26"/>
      <c r="C48" s="48" t="s">
        <v>162</v>
      </c>
      <c r="D48" s="16">
        <v>5288</v>
      </c>
      <c r="E48" s="89">
        <v>6</v>
      </c>
      <c r="F48" s="80">
        <f t="shared" si="1"/>
        <v>5294</v>
      </c>
    </row>
    <row r="49" spans="1:6" ht="22.5">
      <c r="A49" s="25" t="s">
        <v>165</v>
      </c>
      <c r="B49" s="26"/>
      <c r="C49" s="48" t="s">
        <v>164</v>
      </c>
      <c r="D49" s="16">
        <v>8188</v>
      </c>
      <c r="E49" s="89">
        <v>9</v>
      </c>
      <c r="F49" s="80">
        <f t="shared" si="1"/>
        <v>8197</v>
      </c>
    </row>
    <row r="50" spans="1:6" ht="22.5">
      <c r="A50" s="12" t="s">
        <v>172</v>
      </c>
      <c r="B50" s="20" t="s">
        <v>170</v>
      </c>
      <c r="C50" s="97" t="s">
        <v>171</v>
      </c>
      <c r="D50" s="16">
        <v>6723</v>
      </c>
      <c r="E50" s="89">
        <v>5</v>
      </c>
      <c r="F50" s="80">
        <f t="shared" si="1"/>
        <v>6728</v>
      </c>
    </row>
    <row r="51" spans="1:6" ht="11.25">
      <c r="A51" s="25" t="s">
        <v>139</v>
      </c>
      <c r="B51" s="26" t="s">
        <v>140</v>
      </c>
      <c r="C51" s="48" t="s">
        <v>141</v>
      </c>
      <c r="D51" s="16">
        <v>10210</v>
      </c>
      <c r="E51" s="89">
        <v>15</v>
      </c>
      <c r="F51" s="80">
        <f t="shared" si="1"/>
        <v>10225</v>
      </c>
    </row>
    <row r="52" spans="1:6" ht="22.5">
      <c r="A52" s="25" t="s">
        <v>142</v>
      </c>
      <c r="B52" s="26" t="s">
        <v>143</v>
      </c>
      <c r="C52" s="48" t="s">
        <v>144</v>
      </c>
      <c r="D52" s="14">
        <v>6297</v>
      </c>
      <c r="E52" s="89">
        <v>7</v>
      </c>
      <c r="F52" s="80">
        <f t="shared" si="1"/>
        <v>6304</v>
      </c>
    </row>
    <row r="53" spans="1:6" ht="11.25">
      <c r="A53" s="25" t="s">
        <v>129</v>
      </c>
      <c r="B53" s="26" t="s">
        <v>130</v>
      </c>
      <c r="C53" s="48" t="s">
        <v>108</v>
      </c>
      <c r="D53" s="16">
        <v>10256</v>
      </c>
      <c r="E53" s="89">
        <v>15</v>
      </c>
      <c r="F53" s="80">
        <f t="shared" si="1"/>
        <v>10271</v>
      </c>
    </row>
    <row r="54" spans="1:6" ht="11.25">
      <c r="A54" s="25" t="s">
        <v>131</v>
      </c>
      <c r="B54" s="26" t="s">
        <v>132</v>
      </c>
      <c r="C54" s="48" t="s">
        <v>108</v>
      </c>
      <c r="D54" s="16">
        <v>12458</v>
      </c>
      <c r="E54" s="90">
        <v>22</v>
      </c>
      <c r="F54" s="80">
        <f t="shared" si="1"/>
        <v>12480</v>
      </c>
    </row>
    <row r="55" spans="1:6" ht="11.25">
      <c r="A55" s="25" t="s">
        <v>133</v>
      </c>
      <c r="B55" s="26" t="s">
        <v>134</v>
      </c>
      <c r="C55" s="48" t="s">
        <v>108</v>
      </c>
      <c r="D55" s="16">
        <v>13926</v>
      </c>
      <c r="E55" s="90">
        <v>17</v>
      </c>
      <c r="F55" s="80">
        <f t="shared" si="1"/>
        <v>13943</v>
      </c>
    </row>
    <row r="56" spans="1:6" ht="11.25">
      <c r="A56" s="25" t="s">
        <v>135</v>
      </c>
      <c r="B56" s="26" t="s">
        <v>136</v>
      </c>
      <c r="C56" s="48" t="s">
        <v>108</v>
      </c>
      <c r="D56" s="16">
        <v>22676</v>
      </c>
      <c r="E56" s="90">
        <v>43</v>
      </c>
      <c r="F56" s="80">
        <f t="shared" si="1"/>
        <v>22719</v>
      </c>
    </row>
    <row r="57" spans="1:6" ht="11.25">
      <c r="A57" s="25" t="s">
        <v>145</v>
      </c>
      <c r="B57" s="26"/>
      <c r="C57" s="48" t="s">
        <v>146</v>
      </c>
      <c r="D57" s="16">
        <v>8045</v>
      </c>
      <c r="E57" s="89">
        <v>8</v>
      </c>
      <c r="F57" s="80">
        <f t="shared" si="1"/>
        <v>8053</v>
      </c>
    </row>
    <row r="58" spans="1:6" ht="12" thickBot="1">
      <c r="A58" s="27" t="s">
        <v>156</v>
      </c>
      <c r="B58" s="28" t="s">
        <v>157</v>
      </c>
      <c r="C58" s="119" t="s">
        <v>115</v>
      </c>
      <c r="D58" s="105">
        <v>16238</v>
      </c>
      <c r="E58" s="99">
        <v>29</v>
      </c>
      <c r="F58" s="81">
        <f t="shared" si="1"/>
        <v>16267</v>
      </c>
    </row>
    <row r="59" spans="1:6" s="4" customFormat="1" ht="12" thickBot="1">
      <c r="A59" s="18" t="s">
        <v>209</v>
      </c>
      <c r="B59" s="10"/>
      <c r="C59" s="10"/>
      <c r="D59" s="11">
        <f>D60+D61+D62+D63+D64+D65+D66+D67+D68</f>
        <v>19728</v>
      </c>
      <c r="E59" s="88">
        <f>E60+E61+E62+E63+E64+E65+E66+E67+E68</f>
        <v>28</v>
      </c>
      <c r="F59" s="51">
        <f t="shared" si="1"/>
        <v>19756</v>
      </c>
    </row>
    <row r="60" spans="1:6" ht="11.25">
      <c r="A60" s="25" t="s">
        <v>122</v>
      </c>
      <c r="B60" s="26" t="s">
        <v>123</v>
      </c>
      <c r="C60" s="48" t="s">
        <v>513</v>
      </c>
      <c r="D60" s="16">
        <v>1620</v>
      </c>
      <c r="E60" s="53">
        <v>2</v>
      </c>
      <c r="F60" s="79">
        <f t="shared" si="1"/>
        <v>1622</v>
      </c>
    </row>
    <row r="61" spans="1:6" ht="22.5">
      <c r="A61" s="25" t="s">
        <v>125</v>
      </c>
      <c r="B61" s="26"/>
      <c r="C61" s="48" t="s">
        <v>124</v>
      </c>
      <c r="D61" s="16">
        <v>2655</v>
      </c>
      <c r="E61" s="89">
        <v>4</v>
      </c>
      <c r="F61" s="80">
        <f t="shared" si="1"/>
        <v>2659</v>
      </c>
    </row>
    <row r="62" spans="1:6" ht="22.5">
      <c r="A62" s="25" t="s">
        <v>148</v>
      </c>
      <c r="B62" s="26"/>
      <c r="C62" s="48" t="s">
        <v>147</v>
      </c>
      <c r="D62" s="16">
        <v>1316</v>
      </c>
      <c r="E62" s="89">
        <v>1</v>
      </c>
      <c r="F62" s="80">
        <f t="shared" si="1"/>
        <v>1317</v>
      </c>
    </row>
    <row r="63" spans="1:6" ht="11.25">
      <c r="A63" s="25" t="s">
        <v>151</v>
      </c>
      <c r="B63" s="26"/>
      <c r="C63" s="48" t="s">
        <v>152</v>
      </c>
      <c r="D63" s="16">
        <v>2234</v>
      </c>
      <c r="E63" s="89">
        <v>3</v>
      </c>
      <c r="F63" s="80">
        <f t="shared" si="1"/>
        <v>2237</v>
      </c>
    </row>
    <row r="64" spans="1:6" ht="11.25">
      <c r="A64" s="25" t="s">
        <v>153</v>
      </c>
      <c r="B64" s="26"/>
      <c r="C64" s="48" t="s">
        <v>154</v>
      </c>
      <c r="D64" s="16">
        <v>3769</v>
      </c>
      <c r="E64" s="89">
        <v>6</v>
      </c>
      <c r="F64" s="80">
        <f t="shared" si="1"/>
        <v>3775</v>
      </c>
    </row>
    <row r="65" spans="1:6" ht="22.5">
      <c r="A65" s="25" t="s">
        <v>159</v>
      </c>
      <c r="B65" s="26"/>
      <c r="C65" s="48" t="s">
        <v>158</v>
      </c>
      <c r="D65" s="16">
        <v>2355</v>
      </c>
      <c r="E65" s="89">
        <v>4</v>
      </c>
      <c r="F65" s="80">
        <f t="shared" si="1"/>
        <v>2359</v>
      </c>
    </row>
    <row r="66" spans="1:6" ht="11.25">
      <c r="A66" s="25" t="s">
        <v>160</v>
      </c>
      <c r="B66" s="26"/>
      <c r="C66" s="48" t="s">
        <v>161</v>
      </c>
      <c r="D66" s="16">
        <v>1404</v>
      </c>
      <c r="E66" s="92">
        <v>2</v>
      </c>
      <c r="F66" s="80">
        <f t="shared" si="1"/>
        <v>1406</v>
      </c>
    </row>
    <row r="67" spans="1:6" ht="11.25">
      <c r="A67" s="25" t="s">
        <v>167</v>
      </c>
      <c r="B67" s="26" t="s">
        <v>166</v>
      </c>
      <c r="C67" s="48" t="s">
        <v>512</v>
      </c>
      <c r="D67" s="16">
        <v>2190</v>
      </c>
      <c r="E67" s="91">
        <v>3</v>
      </c>
      <c r="F67" s="80">
        <f t="shared" si="1"/>
        <v>2193</v>
      </c>
    </row>
    <row r="68" spans="1:6" ht="12" thickBot="1">
      <c r="A68" s="25" t="s">
        <v>168</v>
      </c>
      <c r="B68" s="26"/>
      <c r="C68" s="48" t="s">
        <v>169</v>
      </c>
      <c r="D68" s="16">
        <v>2185</v>
      </c>
      <c r="E68" s="120">
        <v>3</v>
      </c>
      <c r="F68" s="81">
        <f t="shared" si="1"/>
        <v>2188</v>
      </c>
    </row>
    <row r="69" spans="1:6" s="4" customFormat="1" ht="12" thickBot="1">
      <c r="A69" s="21" t="s">
        <v>187</v>
      </c>
      <c r="B69" s="22"/>
      <c r="C69" s="22"/>
      <c r="D69" s="23">
        <f>D36+D43+D59</f>
        <v>219315</v>
      </c>
      <c r="E69" s="96">
        <f>E36+E43+E59</f>
        <v>278</v>
      </c>
      <c r="F69" s="52">
        <f t="shared" si="1"/>
        <v>219593</v>
      </c>
    </row>
    <row r="70" spans="1:6" s="70" customFormat="1" ht="12" thickBot="1">
      <c r="A70" s="131" t="s">
        <v>189</v>
      </c>
      <c r="B70" s="132"/>
      <c r="C70" s="132"/>
      <c r="D70" s="132"/>
      <c r="E70" s="132"/>
      <c r="F70" s="133"/>
    </row>
    <row r="71" spans="1:6" s="30" customFormat="1" ht="12" thickBot="1">
      <c r="A71" s="9" t="s">
        <v>185</v>
      </c>
      <c r="B71" s="29"/>
      <c r="C71" s="29"/>
      <c r="D71" s="117">
        <f>D72+D73+D74+D75+D76+D77</f>
        <v>14376</v>
      </c>
      <c r="E71" s="115">
        <f>E72+E73+E74+E75+E76+E77</f>
        <v>0</v>
      </c>
      <c r="F71" s="51">
        <f aca="true" t="shared" si="2" ref="F71:F88">D71+E71</f>
        <v>14376</v>
      </c>
    </row>
    <row r="72" spans="1:6" ht="11.25">
      <c r="A72" s="15" t="s">
        <v>869</v>
      </c>
      <c r="B72" s="13" t="s">
        <v>870</v>
      </c>
      <c r="C72" s="13" t="s">
        <v>514</v>
      </c>
      <c r="D72" s="14">
        <v>696</v>
      </c>
      <c r="E72" s="53">
        <v>0</v>
      </c>
      <c r="F72" s="79">
        <f t="shared" si="2"/>
        <v>696</v>
      </c>
    </row>
    <row r="73" spans="1:6" ht="11.25">
      <c r="A73" s="15" t="s">
        <v>871</v>
      </c>
      <c r="B73" s="13" t="s">
        <v>872</v>
      </c>
      <c r="C73" s="13" t="s">
        <v>848</v>
      </c>
      <c r="D73" s="16">
        <v>10071</v>
      </c>
      <c r="E73" s="53">
        <v>0</v>
      </c>
      <c r="F73" s="80">
        <f t="shared" si="2"/>
        <v>10071</v>
      </c>
    </row>
    <row r="74" spans="1:6" ht="11.25">
      <c r="A74" s="15" t="s">
        <v>873</v>
      </c>
      <c r="B74" s="13" t="s">
        <v>637</v>
      </c>
      <c r="C74" s="13" t="s">
        <v>874</v>
      </c>
      <c r="D74" s="16">
        <v>742</v>
      </c>
      <c r="E74" s="53">
        <v>0</v>
      </c>
      <c r="F74" s="80">
        <f t="shared" si="2"/>
        <v>742</v>
      </c>
    </row>
    <row r="75" spans="1:6" ht="11.25">
      <c r="A75" s="15" t="s">
        <v>875</v>
      </c>
      <c r="B75" s="13" t="s">
        <v>876</v>
      </c>
      <c r="C75" s="13" t="s">
        <v>877</v>
      </c>
      <c r="D75" s="16">
        <v>598</v>
      </c>
      <c r="E75" s="53">
        <v>0</v>
      </c>
      <c r="F75" s="80">
        <f t="shared" si="2"/>
        <v>598</v>
      </c>
    </row>
    <row r="76" spans="1:6" ht="11.25">
      <c r="A76" s="15" t="s">
        <v>880</v>
      </c>
      <c r="B76" s="13" t="s">
        <v>637</v>
      </c>
      <c r="C76" s="13" t="s">
        <v>881</v>
      </c>
      <c r="D76" s="16">
        <v>1150</v>
      </c>
      <c r="E76" s="53">
        <v>0</v>
      </c>
      <c r="F76" s="80">
        <f t="shared" si="2"/>
        <v>1150</v>
      </c>
    </row>
    <row r="77" spans="1:6" ht="12" thickBot="1">
      <c r="A77" s="15" t="s">
        <v>878</v>
      </c>
      <c r="B77" s="13" t="s">
        <v>637</v>
      </c>
      <c r="C77" s="13" t="s">
        <v>879</v>
      </c>
      <c r="D77" s="17">
        <v>1119</v>
      </c>
      <c r="E77" s="53">
        <v>0</v>
      </c>
      <c r="F77" s="81">
        <f t="shared" si="2"/>
        <v>1119</v>
      </c>
    </row>
    <row r="78" spans="1:6" s="4" customFormat="1" ht="12" thickBot="1">
      <c r="A78" s="18" t="s">
        <v>186</v>
      </c>
      <c r="B78" s="10"/>
      <c r="C78" s="10"/>
      <c r="D78" s="11">
        <f>D79+D80+D81+D82</f>
        <v>50077</v>
      </c>
      <c r="E78" s="88">
        <f>E79+E80+E81+E82</f>
        <v>120</v>
      </c>
      <c r="F78" s="51">
        <f t="shared" si="2"/>
        <v>50197</v>
      </c>
    </row>
    <row r="79" spans="1:6" ht="22.5">
      <c r="A79" s="12" t="s">
        <v>887</v>
      </c>
      <c r="B79" s="13" t="s">
        <v>886</v>
      </c>
      <c r="C79" s="13" t="s">
        <v>848</v>
      </c>
      <c r="D79" s="16">
        <v>17853</v>
      </c>
      <c r="E79" s="53">
        <v>27</v>
      </c>
      <c r="F79" s="79">
        <f t="shared" si="2"/>
        <v>17880</v>
      </c>
    </row>
    <row r="80" spans="1:6" ht="22.5">
      <c r="A80" s="12" t="s">
        <v>885</v>
      </c>
      <c r="B80" s="13" t="s">
        <v>884</v>
      </c>
      <c r="C80" s="13" t="s">
        <v>848</v>
      </c>
      <c r="D80" s="16">
        <v>22549</v>
      </c>
      <c r="E80" s="89">
        <v>46</v>
      </c>
      <c r="F80" s="80">
        <f t="shared" si="2"/>
        <v>22595</v>
      </c>
    </row>
    <row r="81" spans="1:6" ht="11.25">
      <c r="A81" s="15" t="s">
        <v>888</v>
      </c>
      <c r="B81" s="13" t="s">
        <v>637</v>
      </c>
      <c r="C81" s="13" t="s">
        <v>889</v>
      </c>
      <c r="D81" s="16">
        <v>4543</v>
      </c>
      <c r="E81" s="89">
        <v>40</v>
      </c>
      <c r="F81" s="80">
        <f t="shared" si="2"/>
        <v>4583</v>
      </c>
    </row>
    <row r="82" spans="1:6" ht="12" thickBot="1">
      <c r="A82" s="15" t="s">
        <v>890</v>
      </c>
      <c r="B82" s="13" t="s">
        <v>637</v>
      </c>
      <c r="C82" s="13" t="s">
        <v>891</v>
      </c>
      <c r="D82" s="17">
        <v>5132</v>
      </c>
      <c r="E82" s="116">
        <v>7</v>
      </c>
      <c r="F82" s="81">
        <f t="shared" si="2"/>
        <v>5139</v>
      </c>
    </row>
    <row r="83" spans="1:6" s="4" customFormat="1" ht="12" thickBot="1">
      <c r="A83" s="18" t="s">
        <v>209</v>
      </c>
      <c r="B83" s="10"/>
      <c r="C83" s="10"/>
      <c r="D83" s="11">
        <f>D84+D85</f>
        <v>6524</v>
      </c>
      <c r="E83" s="88">
        <f>E84+E85</f>
        <v>9</v>
      </c>
      <c r="F83" s="51">
        <f t="shared" si="2"/>
        <v>6533</v>
      </c>
    </row>
    <row r="84" spans="1:6" ht="22.5">
      <c r="A84" s="12" t="s">
        <v>883</v>
      </c>
      <c r="B84" s="13" t="s">
        <v>882</v>
      </c>
      <c r="C84" s="13" t="s">
        <v>514</v>
      </c>
      <c r="D84" s="14">
        <v>2671</v>
      </c>
      <c r="E84" s="108">
        <v>4</v>
      </c>
      <c r="F84" s="79">
        <f t="shared" si="2"/>
        <v>2675</v>
      </c>
    </row>
    <row r="85" spans="1:6" ht="23.25" thickBot="1">
      <c r="A85" s="12" t="s">
        <v>893</v>
      </c>
      <c r="B85" s="13" t="s">
        <v>892</v>
      </c>
      <c r="C85" s="13" t="s">
        <v>514</v>
      </c>
      <c r="D85" s="16">
        <v>3853</v>
      </c>
      <c r="E85" s="107">
        <v>5</v>
      </c>
      <c r="F85" s="81">
        <f t="shared" si="2"/>
        <v>3858</v>
      </c>
    </row>
    <row r="86" spans="1:6" s="4" customFormat="1" ht="12" thickBot="1">
      <c r="A86" s="18" t="s">
        <v>190</v>
      </c>
      <c r="B86" s="10"/>
      <c r="C86" s="10"/>
      <c r="D86" s="11">
        <f>D87</f>
        <v>6571</v>
      </c>
      <c r="E86" s="88">
        <f>E87</f>
        <v>0</v>
      </c>
      <c r="F86" s="51">
        <f t="shared" si="2"/>
        <v>6571</v>
      </c>
    </row>
    <row r="87" spans="1:6" ht="23.25" thickBot="1">
      <c r="A87" s="12" t="s">
        <v>894</v>
      </c>
      <c r="B87" s="20" t="s">
        <v>895</v>
      </c>
      <c r="C87" s="20" t="s">
        <v>848</v>
      </c>
      <c r="D87" s="104">
        <v>6571</v>
      </c>
      <c r="E87" s="101">
        <v>0</v>
      </c>
      <c r="F87" s="82">
        <f t="shared" si="2"/>
        <v>6571</v>
      </c>
    </row>
    <row r="88" spans="1:6" s="4" customFormat="1" ht="12" thickBot="1">
      <c r="A88" s="21" t="s">
        <v>187</v>
      </c>
      <c r="B88" s="22"/>
      <c r="C88" s="22"/>
      <c r="D88" s="23">
        <f>D71+D78+D83+D86</f>
        <v>77548</v>
      </c>
      <c r="E88" s="96">
        <f>E71+E78+E83+E86</f>
        <v>129</v>
      </c>
      <c r="F88" s="52">
        <f t="shared" si="2"/>
        <v>77677</v>
      </c>
    </row>
    <row r="89" spans="1:6" s="70" customFormat="1" ht="12" thickBot="1">
      <c r="A89" s="131" t="s">
        <v>191</v>
      </c>
      <c r="B89" s="132"/>
      <c r="C89" s="132"/>
      <c r="D89" s="132"/>
      <c r="E89" s="132"/>
      <c r="F89" s="133"/>
    </row>
    <row r="90" spans="1:6" s="4" customFormat="1" ht="12" thickBot="1">
      <c r="A90" s="9" t="s">
        <v>185</v>
      </c>
      <c r="B90" s="10"/>
      <c r="C90" s="10"/>
      <c r="D90" s="11">
        <f>D91+D92+D93+D94</f>
        <v>14583</v>
      </c>
      <c r="E90" s="88">
        <f>E91+E92+E93+E94</f>
        <v>0</v>
      </c>
      <c r="F90" s="51">
        <f aca="true" t="shared" si="3" ref="F90:F113">D90+E90</f>
        <v>14583</v>
      </c>
    </row>
    <row r="91" spans="1:6" ht="22.5">
      <c r="A91" s="12" t="s">
        <v>174</v>
      </c>
      <c r="B91" s="20" t="s">
        <v>175</v>
      </c>
      <c r="C91" s="20" t="s">
        <v>173</v>
      </c>
      <c r="D91" s="14">
        <v>9891</v>
      </c>
      <c r="E91" s="53">
        <v>0</v>
      </c>
      <c r="F91" s="79">
        <f t="shared" si="3"/>
        <v>9891</v>
      </c>
    </row>
    <row r="92" spans="1:6" ht="11.25">
      <c r="A92" s="12" t="s">
        <v>176</v>
      </c>
      <c r="B92" s="20" t="s">
        <v>177</v>
      </c>
      <c r="C92" s="20" t="s">
        <v>178</v>
      </c>
      <c r="D92" s="16">
        <v>2193</v>
      </c>
      <c r="E92" s="53">
        <v>0</v>
      </c>
      <c r="F92" s="80">
        <f t="shared" si="3"/>
        <v>2193</v>
      </c>
    </row>
    <row r="93" spans="1:6" ht="11.25">
      <c r="A93" s="12" t="s">
        <v>210</v>
      </c>
      <c r="B93" s="20" t="s">
        <v>211</v>
      </c>
      <c r="C93" s="20" t="s">
        <v>515</v>
      </c>
      <c r="D93" s="16">
        <v>678</v>
      </c>
      <c r="E93" s="53">
        <v>0</v>
      </c>
      <c r="F93" s="80">
        <f t="shared" si="3"/>
        <v>678</v>
      </c>
    </row>
    <row r="94" spans="1:6" ht="12" thickBot="1">
      <c r="A94" s="12" t="s">
        <v>179</v>
      </c>
      <c r="B94" s="20" t="s">
        <v>180</v>
      </c>
      <c r="C94" s="20" t="s">
        <v>515</v>
      </c>
      <c r="D94" s="17">
        <v>1821</v>
      </c>
      <c r="E94" s="53">
        <v>0</v>
      </c>
      <c r="F94" s="81">
        <f t="shared" si="3"/>
        <v>1821</v>
      </c>
    </row>
    <row r="95" spans="1:6" s="4" customFormat="1" ht="12" thickBot="1">
      <c r="A95" s="18" t="s">
        <v>186</v>
      </c>
      <c r="B95" s="10"/>
      <c r="C95" s="10"/>
      <c r="D95" s="11">
        <f>D96+D97+D98+D99+D100+D101+D102</f>
        <v>69292</v>
      </c>
      <c r="E95" s="88">
        <f>E96+E97+E98+E99+E100+E101+E102</f>
        <v>112</v>
      </c>
      <c r="F95" s="51">
        <f t="shared" si="3"/>
        <v>69404</v>
      </c>
    </row>
    <row r="96" spans="1:6" ht="11.25">
      <c r="A96" s="12" t="s">
        <v>222</v>
      </c>
      <c r="B96" s="20"/>
      <c r="C96" s="20" t="s">
        <v>221</v>
      </c>
      <c r="D96" s="14">
        <v>6738</v>
      </c>
      <c r="E96" s="53">
        <v>9</v>
      </c>
      <c r="F96" s="79">
        <f t="shared" si="3"/>
        <v>6747</v>
      </c>
    </row>
    <row r="97" spans="1:6" s="1" customFormat="1" ht="11.25">
      <c r="A97" s="12" t="s">
        <v>233</v>
      </c>
      <c r="B97" s="20"/>
      <c r="C97" s="20" t="s">
        <v>232</v>
      </c>
      <c r="D97" s="16">
        <v>1996</v>
      </c>
      <c r="E97" s="91">
        <v>3</v>
      </c>
      <c r="F97" s="83">
        <f t="shared" si="3"/>
        <v>1999</v>
      </c>
    </row>
    <row r="98" spans="1:6" ht="22.5">
      <c r="A98" s="12" t="s">
        <v>236</v>
      </c>
      <c r="B98" s="20" t="s">
        <v>234</v>
      </c>
      <c r="C98" s="20" t="s">
        <v>235</v>
      </c>
      <c r="D98" s="16">
        <v>6352</v>
      </c>
      <c r="E98" s="89">
        <v>6</v>
      </c>
      <c r="F98" s="80">
        <f t="shared" si="3"/>
        <v>6358</v>
      </c>
    </row>
    <row r="99" spans="1:6" ht="22.5">
      <c r="A99" s="12" t="s">
        <v>239</v>
      </c>
      <c r="B99" s="20" t="s">
        <v>237</v>
      </c>
      <c r="C99" s="20" t="s">
        <v>238</v>
      </c>
      <c r="D99" s="16">
        <v>14024</v>
      </c>
      <c r="E99" s="89">
        <v>18</v>
      </c>
      <c r="F99" s="80">
        <f t="shared" si="3"/>
        <v>14042</v>
      </c>
    </row>
    <row r="100" spans="1:6" ht="11.25">
      <c r="A100" s="12" t="s">
        <v>214</v>
      </c>
      <c r="B100" s="20" t="s">
        <v>215</v>
      </c>
      <c r="C100" s="20" t="s">
        <v>173</v>
      </c>
      <c r="D100" s="16">
        <v>12203</v>
      </c>
      <c r="E100" s="89">
        <v>21</v>
      </c>
      <c r="F100" s="80">
        <f t="shared" si="3"/>
        <v>12224</v>
      </c>
    </row>
    <row r="101" spans="1:6" ht="11.25">
      <c r="A101" s="12" t="s">
        <v>214</v>
      </c>
      <c r="B101" s="20" t="s">
        <v>216</v>
      </c>
      <c r="C101" s="20" t="s">
        <v>173</v>
      </c>
      <c r="D101" s="16">
        <v>19808</v>
      </c>
      <c r="E101" s="89">
        <v>43</v>
      </c>
      <c r="F101" s="80">
        <f t="shared" si="3"/>
        <v>19851</v>
      </c>
    </row>
    <row r="102" spans="1:6" ht="12" thickBot="1">
      <c r="A102" s="12" t="s">
        <v>217</v>
      </c>
      <c r="B102" s="20" t="s">
        <v>277</v>
      </c>
      <c r="C102" s="20" t="s">
        <v>178</v>
      </c>
      <c r="D102" s="16">
        <v>8171</v>
      </c>
      <c r="E102" s="99">
        <v>12</v>
      </c>
      <c r="F102" s="81">
        <f t="shared" si="3"/>
        <v>8183</v>
      </c>
    </row>
    <row r="103" spans="1:6" s="4" customFormat="1" ht="12" thickBot="1">
      <c r="A103" s="18" t="s">
        <v>209</v>
      </c>
      <c r="B103" s="10"/>
      <c r="C103" s="10"/>
      <c r="D103" s="11">
        <f>D104+D105+D106+D107+D108</f>
        <v>9653</v>
      </c>
      <c r="E103" s="88">
        <f>E104+E105+E106+E107+E108</f>
        <v>28</v>
      </c>
      <c r="F103" s="51">
        <f t="shared" si="3"/>
        <v>9681</v>
      </c>
    </row>
    <row r="104" spans="1:6" ht="22.5">
      <c r="A104" s="12" t="s">
        <v>218</v>
      </c>
      <c r="B104" s="20" t="s">
        <v>219</v>
      </c>
      <c r="C104" s="20" t="s">
        <v>220</v>
      </c>
      <c r="D104" s="16">
        <v>2502</v>
      </c>
      <c r="E104" s="112">
        <v>3</v>
      </c>
      <c r="F104" s="79">
        <f t="shared" si="3"/>
        <v>2505</v>
      </c>
    </row>
    <row r="105" spans="1:6" ht="22.5">
      <c r="A105" s="12" t="s">
        <v>224</v>
      </c>
      <c r="B105" s="20"/>
      <c r="C105" s="20" t="s">
        <v>225</v>
      </c>
      <c r="D105" s="16">
        <v>2141</v>
      </c>
      <c r="E105" s="89">
        <v>5</v>
      </c>
      <c r="F105" s="80">
        <f t="shared" si="3"/>
        <v>2146</v>
      </c>
    </row>
    <row r="106" spans="1:6" ht="11.25">
      <c r="A106" s="12" t="s">
        <v>227</v>
      </c>
      <c r="B106" s="20"/>
      <c r="C106" s="20" t="s">
        <v>226</v>
      </c>
      <c r="D106" s="16">
        <v>1674</v>
      </c>
      <c r="E106" s="113">
        <v>2</v>
      </c>
      <c r="F106" s="80">
        <f t="shared" si="3"/>
        <v>1676</v>
      </c>
    </row>
    <row r="107" spans="1:6" ht="11.25">
      <c r="A107" s="12" t="s">
        <v>228</v>
      </c>
      <c r="B107" s="20" t="s">
        <v>229</v>
      </c>
      <c r="C107" s="20" t="s">
        <v>515</v>
      </c>
      <c r="D107" s="17">
        <v>1019</v>
      </c>
      <c r="E107" s="89">
        <v>14</v>
      </c>
      <c r="F107" s="80">
        <f t="shared" si="3"/>
        <v>1033</v>
      </c>
    </row>
    <row r="108" spans="1:6" ht="23.25" thickBot="1">
      <c r="A108" s="12" t="s">
        <v>231</v>
      </c>
      <c r="B108" s="20"/>
      <c r="C108" s="20" t="s">
        <v>230</v>
      </c>
      <c r="D108" s="16">
        <v>2317</v>
      </c>
      <c r="E108" s="114">
        <v>4</v>
      </c>
      <c r="F108" s="81">
        <f t="shared" si="3"/>
        <v>2321</v>
      </c>
    </row>
    <row r="109" spans="1:6" s="4" customFormat="1" ht="12" thickBot="1">
      <c r="A109" s="18" t="s">
        <v>192</v>
      </c>
      <c r="B109" s="10"/>
      <c r="C109" s="10"/>
      <c r="D109" s="11">
        <f>D110</f>
        <v>3321</v>
      </c>
      <c r="E109" s="88">
        <f>E110</f>
        <v>0</v>
      </c>
      <c r="F109" s="56">
        <f t="shared" si="3"/>
        <v>3321</v>
      </c>
    </row>
    <row r="110" spans="1:6" ht="23.25" thickBot="1">
      <c r="A110" s="12" t="s">
        <v>212</v>
      </c>
      <c r="B110" s="20" t="s">
        <v>213</v>
      </c>
      <c r="C110" s="20" t="s">
        <v>173</v>
      </c>
      <c r="D110" s="104">
        <v>3321</v>
      </c>
      <c r="E110" s="111">
        <v>0</v>
      </c>
      <c r="F110" s="82">
        <f t="shared" si="3"/>
        <v>3321</v>
      </c>
    </row>
    <row r="111" spans="1:6" s="4" customFormat="1" ht="12" thickBot="1">
      <c r="A111" s="18" t="s">
        <v>190</v>
      </c>
      <c r="B111" s="10"/>
      <c r="C111" s="10"/>
      <c r="D111" s="11">
        <f>D112</f>
        <v>5512</v>
      </c>
      <c r="E111" s="88">
        <f>E112</f>
        <v>0</v>
      </c>
      <c r="F111" s="56">
        <f t="shared" si="3"/>
        <v>5512</v>
      </c>
    </row>
    <row r="112" spans="1:6" ht="23.25" thickBot="1">
      <c r="A112" s="12" t="s">
        <v>240</v>
      </c>
      <c r="B112" s="20" t="s">
        <v>241</v>
      </c>
      <c r="C112" s="20" t="s">
        <v>173</v>
      </c>
      <c r="D112" s="104">
        <v>5512</v>
      </c>
      <c r="E112" s="101">
        <v>0</v>
      </c>
      <c r="F112" s="82">
        <f t="shared" si="3"/>
        <v>5512</v>
      </c>
    </row>
    <row r="113" spans="1:6" s="4" customFormat="1" ht="12" thickBot="1">
      <c r="A113" s="21" t="s">
        <v>187</v>
      </c>
      <c r="B113" s="22"/>
      <c r="C113" s="22"/>
      <c r="D113" s="23">
        <f>D90+D95+D103+D109+D111</f>
        <v>102361</v>
      </c>
      <c r="E113" s="96">
        <f>E90+E95+E103+E109+E111</f>
        <v>140</v>
      </c>
      <c r="F113" s="52">
        <f t="shared" si="3"/>
        <v>102501</v>
      </c>
    </row>
    <row r="114" spans="1:6" s="24" customFormat="1" ht="12" thickBot="1">
      <c r="A114" s="131" t="s">
        <v>193</v>
      </c>
      <c r="B114" s="132"/>
      <c r="C114" s="132"/>
      <c r="D114" s="132"/>
      <c r="E114" s="132"/>
      <c r="F114" s="133"/>
    </row>
    <row r="115" spans="1:6" s="4" customFormat="1" ht="12" thickBot="1">
      <c r="A115" s="9" t="s">
        <v>185</v>
      </c>
      <c r="B115" s="10"/>
      <c r="C115" s="10"/>
      <c r="D115" s="11">
        <f>D116+D117+D118+D119+D120+D121+D122+D123+D124+D125+D126+D127+D128</f>
        <v>67749</v>
      </c>
      <c r="E115" s="88">
        <f>E116+E117+E118+E119+E120+E121+E122+E123+E124+E125+E126+E127+E128</f>
        <v>48</v>
      </c>
      <c r="F115" s="51">
        <f aca="true" t="shared" si="4" ref="F115:F177">D115+E115</f>
        <v>67797</v>
      </c>
    </row>
    <row r="116" spans="1:6" ht="22.5">
      <c r="A116" s="12" t="s">
        <v>790</v>
      </c>
      <c r="B116" s="13" t="s">
        <v>651</v>
      </c>
      <c r="C116" s="33" t="s">
        <v>641</v>
      </c>
      <c r="D116" s="14">
        <v>10208</v>
      </c>
      <c r="E116" s="53">
        <v>36</v>
      </c>
      <c r="F116" s="79">
        <f t="shared" si="4"/>
        <v>10244</v>
      </c>
    </row>
    <row r="117" spans="1:6" ht="11.25">
      <c r="A117" s="15" t="s">
        <v>799</v>
      </c>
      <c r="B117" s="13" t="s">
        <v>642</v>
      </c>
      <c r="C117" s="33" t="s">
        <v>565</v>
      </c>
      <c r="D117" s="16">
        <v>898</v>
      </c>
      <c r="E117" s="90">
        <v>0</v>
      </c>
      <c r="F117" s="80">
        <f t="shared" si="4"/>
        <v>898</v>
      </c>
    </row>
    <row r="118" spans="1:6" ht="11.25">
      <c r="A118" s="15" t="s">
        <v>795</v>
      </c>
      <c r="B118" s="13" t="s">
        <v>637</v>
      </c>
      <c r="C118" s="33" t="s">
        <v>638</v>
      </c>
      <c r="D118" s="16">
        <v>2292</v>
      </c>
      <c r="E118" s="90">
        <v>0</v>
      </c>
      <c r="F118" s="80">
        <f t="shared" si="4"/>
        <v>2292</v>
      </c>
    </row>
    <row r="119" spans="1:6" ht="22.5">
      <c r="A119" s="15" t="s">
        <v>796</v>
      </c>
      <c r="B119" s="13" t="s">
        <v>637</v>
      </c>
      <c r="C119" s="33" t="s">
        <v>639</v>
      </c>
      <c r="D119" s="16">
        <v>1284</v>
      </c>
      <c r="E119" s="53">
        <v>0</v>
      </c>
      <c r="F119" s="80">
        <f t="shared" si="4"/>
        <v>1284</v>
      </c>
    </row>
    <row r="120" spans="1:6" ht="11.25">
      <c r="A120" s="15" t="s">
        <v>797</v>
      </c>
      <c r="B120" s="13" t="s">
        <v>637</v>
      </c>
      <c r="C120" s="33" t="s">
        <v>640</v>
      </c>
      <c r="D120" s="16">
        <v>610</v>
      </c>
      <c r="E120" s="53">
        <v>0</v>
      </c>
      <c r="F120" s="80">
        <f t="shared" si="4"/>
        <v>610</v>
      </c>
    </row>
    <row r="121" spans="1:6" ht="22.5">
      <c r="A121" s="15" t="s">
        <v>789</v>
      </c>
      <c r="B121" s="13" t="s">
        <v>809</v>
      </c>
      <c r="C121" s="33" t="s">
        <v>641</v>
      </c>
      <c r="D121" s="16">
        <v>36495</v>
      </c>
      <c r="E121" s="53">
        <v>0</v>
      </c>
      <c r="F121" s="80">
        <f t="shared" si="4"/>
        <v>36495</v>
      </c>
    </row>
    <row r="122" spans="1:6" ht="11.25">
      <c r="A122" s="15" t="s">
        <v>802</v>
      </c>
      <c r="B122" s="13" t="s">
        <v>644</v>
      </c>
      <c r="C122" s="33" t="s">
        <v>636</v>
      </c>
      <c r="D122" s="16">
        <v>6756</v>
      </c>
      <c r="E122" s="53">
        <v>0</v>
      </c>
      <c r="F122" s="80">
        <f t="shared" si="4"/>
        <v>6756</v>
      </c>
    </row>
    <row r="123" spans="1:6" ht="22.5">
      <c r="A123" s="15" t="s">
        <v>801</v>
      </c>
      <c r="B123" s="13" t="s">
        <v>650</v>
      </c>
      <c r="C123" s="33" t="s">
        <v>564</v>
      </c>
      <c r="D123" s="16">
        <v>804</v>
      </c>
      <c r="E123" s="53">
        <v>0</v>
      </c>
      <c r="F123" s="80">
        <f t="shared" si="4"/>
        <v>804</v>
      </c>
    </row>
    <row r="124" spans="1:6" ht="11.25">
      <c r="A124" s="15" t="s">
        <v>806</v>
      </c>
      <c r="B124" s="13" t="s">
        <v>637</v>
      </c>
      <c r="C124" s="33" t="s">
        <v>645</v>
      </c>
      <c r="D124" s="16">
        <v>688</v>
      </c>
      <c r="E124" s="53">
        <v>0</v>
      </c>
      <c r="F124" s="80">
        <f t="shared" si="4"/>
        <v>688</v>
      </c>
    </row>
    <row r="125" spans="1:6" ht="11.25">
      <c r="A125" s="12" t="s">
        <v>747</v>
      </c>
      <c r="B125" s="13" t="s">
        <v>646</v>
      </c>
      <c r="C125" s="33" t="s">
        <v>647</v>
      </c>
      <c r="D125" s="16">
        <v>4877</v>
      </c>
      <c r="E125" s="53">
        <v>0</v>
      </c>
      <c r="F125" s="80">
        <f t="shared" si="4"/>
        <v>4877</v>
      </c>
    </row>
    <row r="126" spans="1:6" ht="22.5">
      <c r="A126" s="15" t="s">
        <v>763</v>
      </c>
      <c r="B126" s="13" t="s">
        <v>637</v>
      </c>
      <c r="C126" s="33" t="s">
        <v>648</v>
      </c>
      <c r="D126" s="16">
        <v>1557</v>
      </c>
      <c r="E126" s="53">
        <v>0</v>
      </c>
      <c r="F126" s="80">
        <f t="shared" si="4"/>
        <v>1557</v>
      </c>
    </row>
    <row r="127" spans="1:6" ht="22.5">
      <c r="A127" s="15" t="s">
        <v>803</v>
      </c>
      <c r="B127" s="13" t="s">
        <v>649</v>
      </c>
      <c r="C127" s="33" t="s">
        <v>563</v>
      </c>
      <c r="D127" s="16">
        <v>526</v>
      </c>
      <c r="E127" s="53">
        <v>0</v>
      </c>
      <c r="F127" s="80">
        <f t="shared" si="4"/>
        <v>526</v>
      </c>
    </row>
    <row r="128" spans="1:6" ht="12" thickBot="1">
      <c r="A128" s="15" t="s">
        <v>807</v>
      </c>
      <c r="B128" s="13" t="s">
        <v>643</v>
      </c>
      <c r="C128" s="33" t="s">
        <v>516</v>
      </c>
      <c r="D128" s="105">
        <v>754</v>
      </c>
      <c r="E128" s="53">
        <v>12</v>
      </c>
      <c r="F128" s="81">
        <f t="shared" si="4"/>
        <v>766</v>
      </c>
    </row>
    <row r="129" spans="1:6" s="4" customFormat="1" ht="12" thickBot="1">
      <c r="A129" s="18" t="s">
        <v>186</v>
      </c>
      <c r="B129" s="10"/>
      <c r="C129" s="10"/>
      <c r="D129" s="11">
        <f>D130+D131+D132+D133+D134+D135+D136+D137+D138+D139+D140+D141+D142+D143+D144+D145+D146+D147+D148+D149+D150+D151+D152+D153</f>
        <v>294444</v>
      </c>
      <c r="E129" s="88">
        <f>E130+E131+E132+E133+E134+E135+E136+E137+E138+E139+E140+E141+E142+E143+E144+E145+E146+E147+E148+E149+E150+E151+E152+E153</f>
        <v>1019</v>
      </c>
      <c r="F129" s="51">
        <f t="shared" si="4"/>
        <v>295463</v>
      </c>
    </row>
    <row r="130" spans="1:6" ht="22.5">
      <c r="A130" s="12" t="s">
        <v>748</v>
      </c>
      <c r="B130" s="13" t="s">
        <v>654</v>
      </c>
      <c r="C130" s="33" t="s">
        <v>655</v>
      </c>
      <c r="D130" s="14">
        <v>11502</v>
      </c>
      <c r="E130" s="53">
        <v>15</v>
      </c>
      <c r="F130" s="79">
        <f t="shared" si="4"/>
        <v>11517</v>
      </c>
    </row>
    <row r="131" spans="1:6" ht="11.25">
      <c r="A131" s="12" t="s">
        <v>746</v>
      </c>
      <c r="B131" s="13" t="s">
        <v>656</v>
      </c>
      <c r="C131" s="33" t="s">
        <v>657</v>
      </c>
      <c r="D131" s="16">
        <v>13146</v>
      </c>
      <c r="E131" s="89">
        <v>15</v>
      </c>
      <c r="F131" s="80">
        <f t="shared" si="4"/>
        <v>13161</v>
      </c>
    </row>
    <row r="132" spans="1:6" ht="22.5">
      <c r="A132" s="12" t="s">
        <v>767</v>
      </c>
      <c r="B132" s="13" t="s">
        <v>637</v>
      </c>
      <c r="C132" s="33" t="s">
        <v>659</v>
      </c>
      <c r="D132" s="16">
        <v>5903</v>
      </c>
      <c r="E132" s="89">
        <v>2</v>
      </c>
      <c r="F132" s="80">
        <f t="shared" si="4"/>
        <v>5905</v>
      </c>
    </row>
    <row r="133" spans="1:6" ht="22.5">
      <c r="A133" s="12" t="s">
        <v>756</v>
      </c>
      <c r="B133" s="13" t="s">
        <v>637</v>
      </c>
      <c r="C133" s="33" t="s">
        <v>808</v>
      </c>
      <c r="D133" s="16">
        <v>8565</v>
      </c>
      <c r="E133" s="89">
        <v>9</v>
      </c>
      <c r="F133" s="80">
        <f t="shared" si="4"/>
        <v>8574</v>
      </c>
    </row>
    <row r="134" spans="1:6" ht="11.25">
      <c r="A134" s="12" t="s">
        <v>830</v>
      </c>
      <c r="B134" s="13" t="s">
        <v>637</v>
      </c>
      <c r="C134" s="33" t="s">
        <v>684</v>
      </c>
      <c r="D134" s="16">
        <v>7409</v>
      </c>
      <c r="E134" s="89">
        <v>6</v>
      </c>
      <c r="F134" s="80">
        <f t="shared" si="4"/>
        <v>7415</v>
      </c>
    </row>
    <row r="135" spans="1:6" ht="22.5">
      <c r="A135" s="12" t="s">
        <v>831</v>
      </c>
      <c r="B135" s="13" t="s">
        <v>671</v>
      </c>
      <c r="C135" s="33" t="s">
        <v>672</v>
      </c>
      <c r="D135" s="16">
        <v>11502</v>
      </c>
      <c r="E135" s="89">
        <v>19</v>
      </c>
      <c r="F135" s="80">
        <f t="shared" si="4"/>
        <v>11521</v>
      </c>
    </row>
    <row r="136" spans="1:6" ht="22.5">
      <c r="A136" s="12" t="s">
        <v>766</v>
      </c>
      <c r="B136" s="13" t="s">
        <v>637</v>
      </c>
      <c r="C136" s="33" t="s">
        <v>673</v>
      </c>
      <c r="D136" s="16">
        <v>6153</v>
      </c>
      <c r="E136" s="89">
        <v>8</v>
      </c>
      <c r="F136" s="80">
        <f t="shared" si="4"/>
        <v>6161</v>
      </c>
    </row>
    <row r="137" spans="1:6" ht="22.5">
      <c r="A137" s="12" t="s">
        <v>833</v>
      </c>
      <c r="B137" s="13" t="s">
        <v>637</v>
      </c>
      <c r="C137" s="33" t="s">
        <v>674</v>
      </c>
      <c r="D137" s="16">
        <v>7818</v>
      </c>
      <c r="E137" s="89">
        <v>11</v>
      </c>
      <c r="F137" s="80">
        <f t="shared" si="4"/>
        <v>7829</v>
      </c>
    </row>
    <row r="138" spans="1:6" ht="22.5">
      <c r="A138" s="12" t="s">
        <v>752</v>
      </c>
      <c r="B138" s="13" t="s">
        <v>637</v>
      </c>
      <c r="C138" s="33" t="s">
        <v>681</v>
      </c>
      <c r="D138" s="16">
        <v>7380</v>
      </c>
      <c r="E138" s="89">
        <v>8</v>
      </c>
      <c r="F138" s="80">
        <f t="shared" si="4"/>
        <v>7388</v>
      </c>
    </row>
    <row r="139" spans="1:6" ht="22.5">
      <c r="A139" s="12" t="s">
        <v>742</v>
      </c>
      <c r="B139" s="13"/>
      <c r="C139" s="33" t="s">
        <v>683</v>
      </c>
      <c r="D139" s="16">
        <v>5871</v>
      </c>
      <c r="E139" s="89">
        <v>7</v>
      </c>
      <c r="F139" s="80">
        <f t="shared" si="4"/>
        <v>5878</v>
      </c>
    </row>
    <row r="140" spans="1:6" ht="11.25">
      <c r="A140" s="12" t="s">
        <v>823</v>
      </c>
      <c r="B140" s="13" t="s">
        <v>637</v>
      </c>
      <c r="C140" s="33" t="s">
        <v>689</v>
      </c>
      <c r="D140" s="16">
        <v>11128</v>
      </c>
      <c r="E140" s="89">
        <v>18</v>
      </c>
      <c r="F140" s="80">
        <f t="shared" si="4"/>
        <v>11146</v>
      </c>
    </row>
    <row r="141" spans="1:6" ht="11.25">
      <c r="A141" s="12" t="s">
        <v>825</v>
      </c>
      <c r="B141" s="13" t="s">
        <v>667</v>
      </c>
      <c r="C141" s="33" t="s">
        <v>641</v>
      </c>
      <c r="D141" s="16">
        <v>13853</v>
      </c>
      <c r="E141" s="89">
        <v>19</v>
      </c>
      <c r="F141" s="80">
        <f t="shared" si="4"/>
        <v>13872</v>
      </c>
    </row>
    <row r="142" spans="1:6" ht="11.25">
      <c r="A142" s="12" t="s">
        <v>828</v>
      </c>
      <c r="B142" s="13" t="s">
        <v>668</v>
      </c>
      <c r="C142" s="33" t="s">
        <v>641</v>
      </c>
      <c r="D142" s="16">
        <v>21687</v>
      </c>
      <c r="E142" s="89">
        <v>41</v>
      </c>
      <c r="F142" s="80">
        <f t="shared" si="4"/>
        <v>21728</v>
      </c>
    </row>
    <row r="143" spans="1:6" ht="11.25">
      <c r="A143" s="15" t="s">
        <v>783</v>
      </c>
      <c r="B143" s="13" t="s">
        <v>662</v>
      </c>
      <c r="C143" s="33" t="s">
        <v>641</v>
      </c>
      <c r="D143" s="16">
        <v>10203</v>
      </c>
      <c r="E143" s="89">
        <v>211</v>
      </c>
      <c r="F143" s="80">
        <f t="shared" si="4"/>
        <v>10414</v>
      </c>
    </row>
    <row r="144" spans="1:6" ht="11.25">
      <c r="A144" s="15" t="s">
        <v>784</v>
      </c>
      <c r="B144" s="13" t="s">
        <v>663</v>
      </c>
      <c r="C144" s="33" t="s">
        <v>641</v>
      </c>
      <c r="D144" s="16">
        <v>16842</v>
      </c>
      <c r="E144" s="89">
        <v>27</v>
      </c>
      <c r="F144" s="80">
        <f t="shared" si="4"/>
        <v>16869</v>
      </c>
    </row>
    <row r="145" spans="1:6" ht="11.25">
      <c r="A145" s="15" t="s">
        <v>785</v>
      </c>
      <c r="B145" s="13" t="s">
        <v>666</v>
      </c>
      <c r="C145" s="33" t="s">
        <v>641</v>
      </c>
      <c r="D145" s="16">
        <v>12530</v>
      </c>
      <c r="E145" s="89">
        <v>20</v>
      </c>
      <c r="F145" s="80">
        <f t="shared" si="4"/>
        <v>12550</v>
      </c>
    </row>
    <row r="146" spans="1:6" ht="11.25">
      <c r="A146" s="12" t="s">
        <v>826</v>
      </c>
      <c r="B146" s="13" t="s">
        <v>669</v>
      </c>
      <c r="C146" s="33" t="s">
        <v>641</v>
      </c>
      <c r="D146" s="16">
        <v>13432</v>
      </c>
      <c r="E146" s="89">
        <v>23</v>
      </c>
      <c r="F146" s="80">
        <f t="shared" si="4"/>
        <v>13455</v>
      </c>
    </row>
    <row r="147" spans="1:6" ht="22.5">
      <c r="A147" s="12" t="s">
        <v>827</v>
      </c>
      <c r="B147" s="13" t="s">
        <v>690</v>
      </c>
      <c r="C147" s="33" t="s">
        <v>641</v>
      </c>
      <c r="D147" s="14">
        <v>20229</v>
      </c>
      <c r="E147" s="89">
        <v>276</v>
      </c>
      <c r="F147" s="80">
        <f t="shared" si="4"/>
        <v>20505</v>
      </c>
    </row>
    <row r="148" spans="1:6" ht="11.25">
      <c r="A148" s="15" t="s">
        <v>773</v>
      </c>
      <c r="B148" s="13" t="s">
        <v>664</v>
      </c>
      <c r="C148" s="33" t="s">
        <v>641</v>
      </c>
      <c r="D148" s="16">
        <v>22621</v>
      </c>
      <c r="E148" s="89">
        <v>39</v>
      </c>
      <c r="F148" s="80">
        <f t="shared" si="4"/>
        <v>22660</v>
      </c>
    </row>
    <row r="149" spans="1:6" ht="11.25">
      <c r="A149" s="12" t="s">
        <v>832</v>
      </c>
      <c r="B149" s="13" t="s">
        <v>691</v>
      </c>
      <c r="C149" s="33" t="s">
        <v>636</v>
      </c>
      <c r="D149" s="16">
        <v>18151</v>
      </c>
      <c r="E149" s="89">
        <v>35</v>
      </c>
      <c r="F149" s="80">
        <f t="shared" si="4"/>
        <v>18186</v>
      </c>
    </row>
    <row r="150" spans="1:6" ht="11.25">
      <c r="A150" s="12" t="s">
        <v>829</v>
      </c>
      <c r="B150" s="13" t="s">
        <v>685</v>
      </c>
      <c r="C150" s="33" t="s">
        <v>641</v>
      </c>
      <c r="D150" s="16">
        <v>12985</v>
      </c>
      <c r="E150" s="89">
        <v>79</v>
      </c>
      <c r="F150" s="80">
        <f t="shared" si="4"/>
        <v>13064</v>
      </c>
    </row>
    <row r="151" spans="1:6" ht="11.25">
      <c r="A151" s="15" t="s">
        <v>804</v>
      </c>
      <c r="B151" s="13" t="s">
        <v>678</v>
      </c>
      <c r="C151" s="33" t="s">
        <v>647</v>
      </c>
      <c r="D151" s="16">
        <v>21287</v>
      </c>
      <c r="E151" s="89">
        <v>110</v>
      </c>
      <c r="F151" s="80">
        <f t="shared" si="4"/>
        <v>21397</v>
      </c>
    </row>
    <row r="152" spans="1:6" ht="22.5">
      <c r="A152" s="15" t="s">
        <v>793</v>
      </c>
      <c r="B152" s="13" t="s">
        <v>637</v>
      </c>
      <c r="C152" s="33" t="s">
        <v>679</v>
      </c>
      <c r="D152" s="16">
        <v>7563</v>
      </c>
      <c r="E152" s="89">
        <v>10</v>
      </c>
      <c r="F152" s="80">
        <f t="shared" si="4"/>
        <v>7573</v>
      </c>
    </row>
    <row r="153" spans="1:6" ht="12" thickBot="1">
      <c r="A153" s="12" t="s">
        <v>824</v>
      </c>
      <c r="B153" s="13" t="s">
        <v>637</v>
      </c>
      <c r="C153" s="33" t="s">
        <v>639</v>
      </c>
      <c r="D153" s="17">
        <v>6684</v>
      </c>
      <c r="E153" s="99">
        <v>11</v>
      </c>
      <c r="F153" s="81">
        <f t="shared" si="4"/>
        <v>6695</v>
      </c>
    </row>
    <row r="154" spans="1:6" s="4" customFormat="1" ht="12" thickBot="1">
      <c r="A154" s="18" t="s">
        <v>209</v>
      </c>
      <c r="B154" s="10"/>
      <c r="C154" s="10"/>
      <c r="D154" s="11">
        <f>D155+D156+D157+D158+D159+D160+D161+D162+D163+D164+D165+D166+D167+D168</f>
        <v>29656</v>
      </c>
      <c r="E154" s="88">
        <f>E155+E156+E157+E158+E159+E160+E161+E162+E163+E164+E165+E166+E167+E168</f>
        <v>39</v>
      </c>
      <c r="F154" s="51">
        <f t="shared" si="4"/>
        <v>29695</v>
      </c>
    </row>
    <row r="155" spans="1:6" ht="22.5">
      <c r="A155" s="12" t="s">
        <v>834</v>
      </c>
      <c r="B155" s="13" t="s">
        <v>692</v>
      </c>
      <c r="C155" s="33" t="s">
        <v>516</v>
      </c>
      <c r="D155" s="16">
        <v>1432</v>
      </c>
      <c r="E155" s="53">
        <v>2</v>
      </c>
      <c r="F155" s="79">
        <f t="shared" si="4"/>
        <v>1434</v>
      </c>
    </row>
    <row r="156" spans="1:6" ht="22.5">
      <c r="A156" s="12" t="s">
        <v>772</v>
      </c>
      <c r="B156" s="13" t="s">
        <v>688</v>
      </c>
      <c r="C156" s="33" t="s">
        <v>517</v>
      </c>
      <c r="D156" s="16">
        <v>1127</v>
      </c>
      <c r="E156" s="89">
        <v>1</v>
      </c>
      <c r="F156" s="80">
        <f t="shared" si="4"/>
        <v>1128</v>
      </c>
    </row>
    <row r="157" spans="1:6" ht="22.5">
      <c r="A157" s="12" t="s">
        <v>835</v>
      </c>
      <c r="B157" s="13" t="s">
        <v>637</v>
      </c>
      <c r="C157" s="33" t="s">
        <v>658</v>
      </c>
      <c r="D157" s="16">
        <v>1509</v>
      </c>
      <c r="E157" s="89">
        <v>2</v>
      </c>
      <c r="F157" s="80">
        <f t="shared" si="4"/>
        <v>1511</v>
      </c>
    </row>
    <row r="158" spans="1:6" ht="22.5">
      <c r="A158" s="12" t="s">
        <v>770</v>
      </c>
      <c r="B158" s="13" t="s">
        <v>676</v>
      </c>
      <c r="C158" s="33" t="s">
        <v>518</v>
      </c>
      <c r="D158" s="16">
        <v>3509</v>
      </c>
      <c r="E158" s="89">
        <v>5</v>
      </c>
      <c r="F158" s="80">
        <f t="shared" si="4"/>
        <v>3514</v>
      </c>
    </row>
    <row r="159" spans="1:6" ht="22.5">
      <c r="A159" s="12" t="s">
        <v>836</v>
      </c>
      <c r="B159" s="13" t="s">
        <v>637</v>
      </c>
      <c r="C159" s="33" t="s">
        <v>660</v>
      </c>
      <c r="D159" s="16">
        <v>2140</v>
      </c>
      <c r="E159" s="89">
        <v>3</v>
      </c>
      <c r="F159" s="80">
        <f t="shared" si="4"/>
        <v>2143</v>
      </c>
    </row>
    <row r="160" spans="1:6" ht="22.5">
      <c r="A160" s="12" t="s">
        <v>761</v>
      </c>
      <c r="B160" s="13"/>
      <c r="C160" s="33" t="s">
        <v>661</v>
      </c>
      <c r="D160" s="16">
        <v>2405</v>
      </c>
      <c r="E160" s="89">
        <v>3</v>
      </c>
      <c r="F160" s="80">
        <f t="shared" si="4"/>
        <v>2408</v>
      </c>
    </row>
    <row r="161" spans="1:6" ht="22.5">
      <c r="A161" s="15" t="s">
        <v>782</v>
      </c>
      <c r="B161" s="13" t="s">
        <v>665</v>
      </c>
      <c r="C161" s="33" t="s">
        <v>641</v>
      </c>
      <c r="D161" s="16">
        <v>3458</v>
      </c>
      <c r="E161" s="89">
        <v>7</v>
      </c>
      <c r="F161" s="80">
        <f t="shared" si="4"/>
        <v>3465</v>
      </c>
    </row>
    <row r="162" spans="1:6" ht="22.5">
      <c r="A162" s="12" t="s">
        <v>768</v>
      </c>
      <c r="B162" s="13" t="s">
        <v>687</v>
      </c>
      <c r="C162" s="33" t="s">
        <v>517</v>
      </c>
      <c r="D162" s="16">
        <v>2472</v>
      </c>
      <c r="E162" s="89">
        <v>3</v>
      </c>
      <c r="F162" s="80">
        <f t="shared" si="4"/>
        <v>2475</v>
      </c>
    </row>
    <row r="163" spans="1:6" ht="22.5">
      <c r="A163" s="12" t="s">
        <v>760</v>
      </c>
      <c r="B163" s="13"/>
      <c r="C163" s="33" t="s">
        <v>670</v>
      </c>
      <c r="D163" s="16">
        <v>3031</v>
      </c>
      <c r="E163" s="91">
        <v>4</v>
      </c>
      <c r="F163" s="80">
        <f t="shared" si="4"/>
        <v>3035</v>
      </c>
    </row>
    <row r="164" spans="1:6" ht="22.5">
      <c r="A164" s="12" t="s">
        <v>755</v>
      </c>
      <c r="B164" s="13" t="s">
        <v>680</v>
      </c>
      <c r="C164" s="33" t="s">
        <v>563</v>
      </c>
      <c r="D164" s="16">
        <v>1872</v>
      </c>
      <c r="E164" s="89">
        <v>2</v>
      </c>
      <c r="F164" s="80">
        <f t="shared" si="4"/>
        <v>1874</v>
      </c>
    </row>
    <row r="165" spans="1:6" ht="22.5">
      <c r="A165" s="12" t="s">
        <v>774</v>
      </c>
      <c r="B165" s="13" t="s">
        <v>675</v>
      </c>
      <c r="C165" s="33" t="s">
        <v>519</v>
      </c>
      <c r="D165" s="16">
        <v>1103</v>
      </c>
      <c r="E165" s="89">
        <v>1</v>
      </c>
      <c r="F165" s="80">
        <f t="shared" si="4"/>
        <v>1104</v>
      </c>
    </row>
    <row r="166" spans="1:6" ht="22.5">
      <c r="A166" s="12" t="s">
        <v>744</v>
      </c>
      <c r="B166" s="13" t="s">
        <v>677</v>
      </c>
      <c r="C166" s="33" t="s">
        <v>518</v>
      </c>
      <c r="D166" s="16">
        <v>2078</v>
      </c>
      <c r="E166" s="91">
        <v>2</v>
      </c>
      <c r="F166" s="80">
        <f t="shared" si="4"/>
        <v>2080</v>
      </c>
    </row>
    <row r="167" spans="1:6" ht="11.25">
      <c r="A167" s="12" t="s">
        <v>837</v>
      </c>
      <c r="B167" s="20"/>
      <c r="C167" s="33" t="s">
        <v>653</v>
      </c>
      <c r="D167" s="16">
        <v>1344</v>
      </c>
      <c r="E167" s="89">
        <v>1</v>
      </c>
      <c r="F167" s="80">
        <f t="shared" si="4"/>
        <v>1345</v>
      </c>
    </row>
    <row r="168" spans="1:6" ht="23.25" thickBot="1">
      <c r="A168" s="12" t="s">
        <v>777</v>
      </c>
      <c r="B168" s="13" t="s">
        <v>637</v>
      </c>
      <c r="C168" s="33" t="s">
        <v>682</v>
      </c>
      <c r="D168" s="16">
        <v>2176</v>
      </c>
      <c r="E168" s="99">
        <v>3</v>
      </c>
      <c r="F168" s="81">
        <f t="shared" si="4"/>
        <v>2179</v>
      </c>
    </row>
    <row r="169" spans="1:6" s="4" customFormat="1" ht="12" thickBot="1">
      <c r="A169" s="18" t="s">
        <v>190</v>
      </c>
      <c r="B169" s="10"/>
      <c r="C169" s="10"/>
      <c r="D169" s="11">
        <f>D170+D171</f>
        <v>8505</v>
      </c>
      <c r="E169" s="88">
        <f>E170+E171</f>
        <v>0</v>
      </c>
      <c r="F169" s="51">
        <f t="shared" si="4"/>
        <v>8505</v>
      </c>
    </row>
    <row r="170" spans="1:6" ht="11.25">
      <c r="A170" s="84" t="s">
        <v>791</v>
      </c>
      <c r="B170" s="35" t="s">
        <v>693</v>
      </c>
      <c r="C170" s="36" t="s">
        <v>636</v>
      </c>
      <c r="D170" s="14">
        <v>4571</v>
      </c>
      <c r="E170" s="106">
        <v>0</v>
      </c>
      <c r="F170" s="79">
        <f t="shared" si="4"/>
        <v>4571</v>
      </c>
    </row>
    <row r="171" spans="1:6" ht="12" thickBot="1">
      <c r="A171" s="86" t="s">
        <v>792</v>
      </c>
      <c r="B171" s="85" t="s">
        <v>686</v>
      </c>
      <c r="C171" s="109" t="s">
        <v>647</v>
      </c>
      <c r="D171" s="17">
        <v>3934</v>
      </c>
      <c r="E171" s="110">
        <v>0</v>
      </c>
      <c r="F171" s="81">
        <f t="shared" si="4"/>
        <v>3934</v>
      </c>
    </row>
    <row r="172" spans="1:6" s="4" customFormat="1" ht="12" thickBot="1">
      <c r="A172" s="18" t="s">
        <v>194</v>
      </c>
      <c r="B172" s="10"/>
      <c r="C172" s="10"/>
      <c r="D172" s="11">
        <f>D173+D174</f>
        <v>18699</v>
      </c>
      <c r="E172" s="88">
        <f>E173+E174</f>
        <v>13</v>
      </c>
      <c r="F172" s="51">
        <f t="shared" si="4"/>
        <v>18712</v>
      </c>
    </row>
    <row r="173" spans="1:6" ht="22.5">
      <c r="A173" s="12" t="s">
        <v>786</v>
      </c>
      <c r="B173" s="13" t="s">
        <v>652</v>
      </c>
      <c r="C173" s="33" t="s">
        <v>641</v>
      </c>
      <c r="D173" s="14">
        <v>8313</v>
      </c>
      <c r="E173" s="108">
        <v>5</v>
      </c>
      <c r="F173" s="79">
        <f t="shared" si="4"/>
        <v>8318</v>
      </c>
    </row>
    <row r="174" spans="1:6" ht="23.25" thickBot="1">
      <c r="A174" s="12" t="s">
        <v>778</v>
      </c>
      <c r="B174" s="13" t="s">
        <v>805</v>
      </c>
      <c r="C174" s="33" t="s">
        <v>641</v>
      </c>
      <c r="D174" s="17">
        <v>10386</v>
      </c>
      <c r="E174" s="99">
        <v>8</v>
      </c>
      <c r="F174" s="81">
        <f t="shared" si="4"/>
        <v>10394</v>
      </c>
    </row>
    <row r="175" spans="1:6" s="4" customFormat="1" ht="12" thickBot="1">
      <c r="A175" s="18" t="s">
        <v>195</v>
      </c>
      <c r="B175" s="10"/>
      <c r="C175" s="10"/>
      <c r="D175" s="11">
        <f>D176</f>
        <v>1796</v>
      </c>
      <c r="E175" s="88">
        <f>E176</f>
        <v>0</v>
      </c>
      <c r="F175" s="51">
        <f t="shared" si="4"/>
        <v>1796</v>
      </c>
    </row>
    <row r="176" spans="1:6" ht="12" thickBot="1">
      <c r="A176" s="15" t="s">
        <v>634</v>
      </c>
      <c r="B176" s="13" t="s">
        <v>635</v>
      </c>
      <c r="C176" s="33" t="s">
        <v>636</v>
      </c>
      <c r="D176" s="104">
        <v>1796</v>
      </c>
      <c r="E176" s="111">
        <v>0</v>
      </c>
      <c r="F176" s="82">
        <f t="shared" si="4"/>
        <v>1796</v>
      </c>
    </row>
    <row r="177" spans="1:6" s="4" customFormat="1" ht="12" thickBot="1">
      <c r="A177" s="21" t="s">
        <v>187</v>
      </c>
      <c r="B177" s="22"/>
      <c r="C177" s="22"/>
      <c r="D177" s="23">
        <f>D115+D129+D154+D169+D172+D175</f>
        <v>420849</v>
      </c>
      <c r="E177" s="96">
        <f>E115+E129+E154+E169+E172+E175</f>
        <v>1119</v>
      </c>
      <c r="F177" s="52">
        <f t="shared" si="4"/>
        <v>421968</v>
      </c>
    </row>
    <row r="178" spans="1:6" s="24" customFormat="1" ht="12" thickBot="1">
      <c r="A178" s="131" t="s">
        <v>196</v>
      </c>
      <c r="B178" s="132"/>
      <c r="C178" s="132"/>
      <c r="D178" s="132"/>
      <c r="E178" s="132"/>
      <c r="F178" s="133"/>
    </row>
    <row r="179" spans="1:6" s="4" customFormat="1" ht="12" thickBot="1">
      <c r="A179" s="9" t="s">
        <v>185</v>
      </c>
      <c r="B179" s="10"/>
      <c r="C179" s="10"/>
      <c r="D179" s="11">
        <f>D180+D181</f>
        <v>12326</v>
      </c>
      <c r="E179" s="88">
        <f>E180+E181</f>
        <v>0</v>
      </c>
      <c r="F179" s="51">
        <f aca="true" t="shared" si="5" ref="F179:F202">D179+E179</f>
        <v>12326</v>
      </c>
    </row>
    <row r="180" spans="1:6" ht="22.5">
      <c r="A180" s="15" t="s">
        <v>596</v>
      </c>
      <c r="B180" s="13" t="s">
        <v>597</v>
      </c>
      <c r="C180" s="13" t="s">
        <v>592</v>
      </c>
      <c r="D180" s="14">
        <v>7175</v>
      </c>
      <c r="E180" s="53">
        <v>0</v>
      </c>
      <c r="F180" s="79">
        <f t="shared" si="5"/>
        <v>7175</v>
      </c>
    </row>
    <row r="181" spans="1:6" ht="12" thickBot="1">
      <c r="A181" s="12" t="s">
        <v>595</v>
      </c>
      <c r="B181" s="13" t="s">
        <v>593</v>
      </c>
      <c r="C181" s="13" t="s">
        <v>594</v>
      </c>
      <c r="D181" s="17">
        <v>5151</v>
      </c>
      <c r="E181" s="99">
        <v>0</v>
      </c>
      <c r="F181" s="81">
        <f t="shared" si="5"/>
        <v>5151</v>
      </c>
    </row>
    <row r="182" spans="1:6" s="4" customFormat="1" ht="12" thickBot="1">
      <c r="A182" s="18" t="s">
        <v>186</v>
      </c>
      <c r="B182" s="10"/>
      <c r="C182" s="10"/>
      <c r="D182" s="11">
        <f>D183+D184+D185+D186+D187+D188+D189</f>
        <v>79843</v>
      </c>
      <c r="E182" s="88">
        <f>E183+E184+E185+E186+E187+E188+E189</f>
        <v>146</v>
      </c>
      <c r="F182" s="51">
        <f t="shared" si="5"/>
        <v>79989</v>
      </c>
    </row>
    <row r="183" spans="1:6" ht="11.25">
      <c r="A183" s="12" t="s">
        <v>599</v>
      </c>
      <c r="B183" s="13" t="s">
        <v>637</v>
      </c>
      <c r="C183" s="13" t="s">
        <v>598</v>
      </c>
      <c r="D183" s="16">
        <v>4954</v>
      </c>
      <c r="E183" s="53">
        <v>5</v>
      </c>
      <c r="F183" s="79">
        <f t="shared" si="5"/>
        <v>4959</v>
      </c>
    </row>
    <row r="184" spans="1:6" ht="11.25">
      <c r="A184" s="12" t="s">
        <v>603</v>
      </c>
      <c r="B184" s="13" t="s">
        <v>637</v>
      </c>
      <c r="C184" s="13" t="s">
        <v>602</v>
      </c>
      <c r="D184" s="16">
        <v>5608</v>
      </c>
      <c r="E184" s="89">
        <v>7</v>
      </c>
      <c r="F184" s="80">
        <f t="shared" si="5"/>
        <v>5615</v>
      </c>
    </row>
    <row r="185" spans="1:6" ht="11.25">
      <c r="A185" s="12" t="s">
        <v>623</v>
      </c>
      <c r="B185" s="13" t="s">
        <v>637</v>
      </c>
      <c r="C185" s="13" t="s">
        <v>622</v>
      </c>
      <c r="D185" s="16">
        <v>5155</v>
      </c>
      <c r="E185" s="89">
        <v>36</v>
      </c>
      <c r="F185" s="80">
        <f t="shared" si="5"/>
        <v>5191</v>
      </c>
    </row>
    <row r="186" spans="1:6" ht="11.25">
      <c r="A186" s="12" t="s">
        <v>630</v>
      </c>
      <c r="B186" s="13" t="s">
        <v>628</v>
      </c>
      <c r="C186" s="13" t="s">
        <v>629</v>
      </c>
      <c r="D186" s="16">
        <v>8905</v>
      </c>
      <c r="E186" s="89">
        <v>13</v>
      </c>
      <c r="F186" s="80">
        <f t="shared" si="5"/>
        <v>8918</v>
      </c>
    </row>
    <row r="187" spans="1:6" ht="22.5">
      <c r="A187" s="12" t="s">
        <v>617</v>
      </c>
      <c r="B187" s="13" t="s">
        <v>616</v>
      </c>
      <c r="C187" s="13" t="s">
        <v>592</v>
      </c>
      <c r="D187" s="16">
        <v>18454</v>
      </c>
      <c r="E187" s="89">
        <v>23</v>
      </c>
      <c r="F187" s="80">
        <f t="shared" si="5"/>
        <v>18477</v>
      </c>
    </row>
    <row r="188" spans="1:6" ht="22.5">
      <c r="A188" s="12" t="s">
        <v>615</v>
      </c>
      <c r="B188" s="13" t="s">
        <v>614</v>
      </c>
      <c r="C188" s="13" t="s">
        <v>592</v>
      </c>
      <c r="D188" s="16">
        <v>17097</v>
      </c>
      <c r="E188" s="89">
        <v>29</v>
      </c>
      <c r="F188" s="80">
        <f t="shared" si="5"/>
        <v>17126</v>
      </c>
    </row>
    <row r="189" spans="1:6" ht="12" thickBot="1">
      <c r="A189" s="15" t="s">
        <v>606</v>
      </c>
      <c r="B189" s="13" t="s">
        <v>607</v>
      </c>
      <c r="C189" s="13" t="s">
        <v>594</v>
      </c>
      <c r="D189" s="105">
        <v>19670</v>
      </c>
      <c r="E189" s="99">
        <v>33</v>
      </c>
      <c r="F189" s="81">
        <f t="shared" si="5"/>
        <v>19703</v>
      </c>
    </row>
    <row r="190" spans="1:6" s="4" customFormat="1" ht="12" thickBot="1">
      <c r="A190" s="18" t="s">
        <v>209</v>
      </c>
      <c r="B190" s="10"/>
      <c r="C190" s="10"/>
      <c r="D190" s="11">
        <f>D191+D192+D193+D194+D195+D196+D197+D198+D199</f>
        <v>22020</v>
      </c>
      <c r="E190" s="88">
        <f>E191+E192+E193+E194+E195+E196+E197+E198+E199</f>
        <v>34</v>
      </c>
      <c r="F190" s="51">
        <f t="shared" si="5"/>
        <v>22054</v>
      </c>
    </row>
    <row r="191" spans="1:6" ht="22.5">
      <c r="A191" s="12" t="s">
        <v>605</v>
      </c>
      <c r="B191" s="13" t="s">
        <v>604</v>
      </c>
      <c r="C191" s="13" t="s">
        <v>520</v>
      </c>
      <c r="D191" s="14">
        <v>2006</v>
      </c>
      <c r="E191" s="53">
        <v>4</v>
      </c>
      <c r="F191" s="79">
        <f t="shared" si="5"/>
        <v>2010</v>
      </c>
    </row>
    <row r="192" spans="1:6" ht="11.25">
      <c r="A192" s="12" t="s">
        <v>601</v>
      </c>
      <c r="B192" s="13" t="s">
        <v>637</v>
      </c>
      <c r="C192" s="13" t="s">
        <v>600</v>
      </c>
      <c r="D192" s="16">
        <v>2479</v>
      </c>
      <c r="E192" s="89">
        <v>4</v>
      </c>
      <c r="F192" s="80">
        <f t="shared" si="5"/>
        <v>2483</v>
      </c>
    </row>
    <row r="193" spans="1:6" ht="22.5">
      <c r="A193" s="12" t="s">
        <v>613</v>
      </c>
      <c r="B193" s="13" t="s">
        <v>612</v>
      </c>
      <c r="C193" s="13" t="s">
        <v>521</v>
      </c>
      <c r="D193" s="16">
        <v>1773</v>
      </c>
      <c r="E193" s="91">
        <v>3</v>
      </c>
      <c r="F193" s="80">
        <f t="shared" si="5"/>
        <v>1776</v>
      </c>
    </row>
    <row r="194" spans="1:6" ht="22.5">
      <c r="A194" s="12" t="s">
        <v>609</v>
      </c>
      <c r="B194" s="13" t="s">
        <v>637</v>
      </c>
      <c r="C194" s="13" t="s">
        <v>608</v>
      </c>
      <c r="D194" s="16">
        <v>2504</v>
      </c>
      <c r="E194" s="89">
        <v>3</v>
      </c>
      <c r="F194" s="80">
        <f t="shared" si="5"/>
        <v>2507</v>
      </c>
    </row>
    <row r="195" spans="1:6" ht="22.5">
      <c r="A195" s="12" t="s">
        <v>611</v>
      </c>
      <c r="B195" s="13" t="s">
        <v>610</v>
      </c>
      <c r="C195" s="13" t="s">
        <v>521</v>
      </c>
      <c r="D195" s="16">
        <v>2485</v>
      </c>
      <c r="E195" s="91">
        <v>3</v>
      </c>
      <c r="F195" s="80">
        <f t="shared" si="5"/>
        <v>2488</v>
      </c>
    </row>
    <row r="196" spans="1:6" ht="22.5">
      <c r="A196" s="12" t="s">
        <v>619</v>
      </c>
      <c r="B196" s="13" t="s">
        <v>618</v>
      </c>
      <c r="C196" s="13" t="s">
        <v>522</v>
      </c>
      <c r="D196" s="16">
        <v>2421</v>
      </c>
      <c r="E196" s="91">
        <v>4</v>
      </c>
      <c r="F196" s="80">
        <f t="shared" si="5"/>
        <v>2425</v>
      </c>
    </row>
    <row r="197" spans="1:6" ht="22.5">
      <c r="A197" s="12" t="s">
        <v>627</v>
      </c>
      <c r="B197" s="13" t="s">
        <v>626</v>
      </c>
      <c r="C197" s="13" t="s">
        <v>523</v>
      </c>
      <c r="D197" s="16">
        <v>1764</v>
      </c>
      <c r="E197" s="91">
        <v>2</v>
      </c>
      <c r="F197" s="80">
        <f t="shared" si="5"/>
        <v>1766</v>
      </c>
    </row>
    <row r="198" spans="1:6" ht="22.5">
      <c r="A198" s="12" t="s">
        <v>621</v>
      </c>
      <c r="B198" s="13" t="s">
        <v>637</v>
      </c>
      <c r="C198" s="13" t="s">
        <v>620</v>
      </c>
      <c r="D198" s="16">
        <v>4124</v>
      </c>
      <c r="E198" s="89">
        <v>8</v>
      </c>
      <c r="F198" s="80">
        <f t="shared" si="5"/>
        <v>4132</v>
      </c>
    </row>
    <row r="199" spans="1:6" ht="23.25" thickBot="1">
      <c r="A199" s="12" t="s">
        <v>625</v>
      </c>
      <c r="B199" s="13" t="s">
        <v>637</v>
      </c>
      <c r="C199" s="13" t="s">
        <v>624</v>
      </c>
      <c r="D199" s="16">
        <v>2464</v>
      </c>
      <c r="E199" s="99">
        <v>3</v>
      </c>
      <c r="F199" s="81">
        <f t="shared" si="5"/>
        <v>2467</v>
      </c>
    </row>
    <row r="200" spans="1:6" s="4" customFormat="1" ht="12" thickBot="1">
      <c r="A200" s="18" t="s">
        <v>190</v>
      </c>
      <c r="B200" s="10"/>
      <c r="C200" s="10"/>
      <c r="D200" s="11">
        <f>D201</f>
        <v>3965</v>
      </c>
      <c r="E200" s="88">
        <f>E201</f>
        <v>0</v>
      </c>
      <c r="F200" s="51">
        <f t="shared" si="5"/>
        <v>3965</v>
      </c>
    </row>
    <row r="201" spans="1:6" ht="12" thickBot="1">
      <c r="A201" s="15" t="s">
        <v>631</v>
      </c>
      <c r="B201" s="13" t="s">
        <v>632</v>
      </c>
      <c r="C201" s="13" t="s">
        <v>592</v>
      </c>
      <c r="D201" s="104">
        <v>3965</v>
      </c>
      <c r="E201" s="101">
        <v>0</v>
      </c>
      <c r="F201" s="82">
        <f t="shared" si="5"/>
        <v>3965</v>
      </c>
    </row>
    <row r="202" spans="1:6" s="4" customFormat="1" ht="12" thickBot="1">
      <c r="A202" s="21" t="s">
        <v>187</v>
      </c>
      <c r="B202" s="22"/>
      <c r="C202" s="22"/>
      <c r="D202" s="23">
        <f>D179+D182+D190+D200</f>
        <v>118154</v>
      </c>
      <c r="E202" s="96">
        <f>E179+E182+E190+E200</f>
        <v>180</v>
      </c>
      <c r="F202" s="52">
        <f t="shared" si="5"/>
        <v>118334</v>
      </c>
    </row>
    <row r="203" spans="1:6" s="24" customFormat="1" ht="12" thickBot="1">
      <c r="A203" s="131" t="s">
        <v>197</v>
      </c>
      <c r="B203" s="132"/>
      <c r="C203" s="132"/>
      <c r="D203" s="132"/>
      <c r="E203" s="132"/>
      <c r="F203" s="133"/>
    </row>
    <row r="204" spans="1:6" s="4" customFormat="1" ht="12" thickBot="1">
      <c r="A204" s="9" t="s">
        <v>185</v>
      </c>
      <c r="B204" s="10"/>
      <c r="C204" s="10"/>
      <c r="D204" s="11">
        <f>D205+D206+D207+D208+D209</f>
        <v>9223</v>
      </c>
      <c r="E204" s="88">
        <f>E205+E206+E207+E208+E209</f>
        <v>19</v>
      </c>
      <c r="F204" s="51">
        <f aca="true" t="shared" si="6" ref="F204:F225">D204+E204</f>
        <v>9242</v>
      </c>
    </row>
    <row r="205" spans="1:6" ht="11.25">
      <c r="A205" s="15" t="s">
        <v>500</v>
      </c>
      <c r="B205" s="13" t="s">
        <v>501</v>
      </c>
      <c r="C205" s="33" t="s">
        <v>502</v>
      </c>
      <c r="D205" s="14">
        <v>1720</v>
      </c>
      <c r="E205" s="53">
        <v>0</v>
      </c>
      <c r="F205" s="79">
        <f t="shared" si="6"/>
        <v>1720</v>
      </c>
    </row>
    <row r="206" spans="1:6" ht="22.5">
      <c r="A206" s="12" t="s">
        <v>504</v>
      </c>
      <c r="B206" s="13" t="s">
        <v>503</v>
      </c>
      <c r="C206" s="33" t="s">
        <v>499</v>
      </c>
      <c r="D206" s="16">
        <v>3514</v>
      </c>
      <c r="E206" s="53">
        <v>0</v>
      </c>
      <c r="F206" s="80">
        <f t="shared" si="6"/>
        <v>3514</v>
      </c>
    </row>
    <row r="207" spans="1:6" ht="22.5">
      <c r="A207" s="12" t="s">
        <v>508</v>
      </c>
      <c r="B207" s="13" t="s">
        <v>507</v>
      </c>
      <c r="C207" s="33" t="s">
        <v>499</v>
      </c>
      <c r="D207" s="16">
        <v>2176</v>
      </c>
      <c r="E207" s="53">
        <v>19</v>
      </c>
      <c r="F207" s="80">
        <f t="shared" si="6"/>
        <v>2195</v>
      </c>
    </row>
    <row r="208" spans="1:6" ht="22.5">
      <c r="A208" s="15" t="s">
        <v>505</v>
      </c>
      <c r="B208" s="13" t="s">
        <v>506</v>
      </c>
      <c r="C208" s="33" t="s">
        <v>524</v>
      </c>
      <c r="D208" s="16">
        <v>924</v>
      </c>
      <c r="E208" s="53">
        <v>0</v>
      </c>
      <c r="F208" s="80">
        <f t="shared" si="6"/>
        <v>924</v>
      </c>
    </row>
    <row r="209" spans="1:6" ht="23.25" thickBot="1">
      <c r="A209" s="15" t="s">
        <v>509</v>
      </c>
      <c r="B209" s="13" t="s">
        <v>568</v>
      </c>
      <c r="C209" s="33" t="s">
        <v>562</v>
      </c>
      <c r="D209" s="16">
        <v>889</v>
      </c>
      <c r="E209" s="53">
        <v>0</v>
      </c>
      <c r="F209" s="81">
        <f t="shared" si="6"/>
        <v>889</v>
      </c>
    </row>
    <row r="210" spans="1:6" s="4" customFormat="1" ht="12" thickBot="1">
      <c r="A210" s="18" t="s">
        <v>186</v>
      </c>
      <c r="B210" s="10"/>
      <c r="C210" s="10"/>
      <c r="D210" s="11">
        <f>D211+D212+D213+D214</f>
        <v>32748</v>
      </c>
      <c r="E210" s="88">
        <f>E211+E212+E213+E214</f>
        <v>45</v>
      </c>
      <c r="F210" s="51">
        <f t="shared" si="6"/>
        <v>32793</v>
      </c>
    </row>
    <row r="211" spans="1:6" ht="22.5">
      <c r="A211" s="12" t="s">
        <v>570</v>
      </c>
      <c r="B211" s="13" t="s">
        <v>637</v>
      </c>
      <c r="C211" s="33" t="s">
        <v>569</v>
      </c>
      <c r="D211" s="14">
        <v>4984</v>
      </c>
      <c r="E211" s="53">
        <v>4</v>
      </c>
      <c r="F211" s="79">
        <f t="shared" si="6"/>
        <v>4988</v>
      </c>
    </row>
    <row r="212" spans="1:6" ht="11.25">
      <c r="A212" s="12" t="s">
        <v>576</v>
      </c>
      <c r="B212" s="13" t="s">
        <v>637</v>
      </c>
      <c r="C212" s="33" t="s">
        <v>575</v>
      </c>
      <c r="D212" s="16">
        <v>7308</v>
      </c>
      <c r="E212" s="89">
        <v>10</v>
      </c>
      <c r="F212" s="80">
        <f t="shared" si="6"/>
        <v>7318</v>
      </c>
    </row>
    <row r="213" spans="1:6" ht="22.5">
      <c r="A213" s="12" t="s">
        <v>583</v>
      </c>
      <c r="B213" s="13" t="s">
        <v>581</v>
      </c>
      <c r="C213" s="33" t="s">
        <v>582</v>
      </c>
      <c r="D213" s="16">
        <v>11455</v>
      </c>
      <c r="E213" s="89">
        <v>16</v>
      </c>
      <c r="F213" s="80">
        <f t="shared" si="6"/>
        <v>11471</v>
      </c>
    </row>
    <row r="214" spans="1:6" ht="23.25" thickBot="1">
      <c r="A214" s="12" t="s">
        <v>580</v>
      </c>
      <c r="B214" s="13" t="s">
        <v>579</v>
      </c>
      <c r="C214" s="33" t="s">
        <v>499</v>
      </c>
      <c r="D214" s="16">
        <v>9001</v>
      </c>
      <c r="E214" s="107">
        <v>15</v>
      </c>
      <c r="F214" s="81">
        <f t="shared" si="6"/>
        <v>9016</v>
      </c>
    </row>
    <row r="215" spans="1:6" s="4" customFormat="1" ht="12" thickBot="1">
      <c r="A215" s="18" t="s">
        <v>209</v>
      </c>
      <c r="B215" s="10"/>
      <c r="C215" s="10"/>
      <c r="D215" s="11">
        <f>D216+D217+D218+D219+D220</f>
        <v>9571</v>
      </c>
      <c r="E215" s="88">
        <f>E216+E217+E218+E219+E220</f>
        <v>15</v>
      </c>
      <c r="F215" s="51">
        <f t="shared" si="6"/>
        <v>9586</v>
      </c>
    </row>
    <row r="216" spans="1:6" ht="22.5">
      <c r="A216" s="12" t="s">
        <v>572</v>
      </c>
      <c r="B216" s="13" t="s">
        <v>637</v>
      </c>
      <c r="C216" s="33" t="s">
        <v>571</v>
      </c>
      <c r="D216" s="16">
        <v>2089</v>
      </c>
      <c r="E216" s="108">
        <v>3</v>
      </c>
      <c r="F216" s="79">
        <f t="shared" si="6"/>
        <v>2092</v>
      </c>
    </row>
    <row r="217" spans="1:6" ht="22.5">
      <c r="A217" s="12" t="s">
        <v>574</v>
      </c>
      <c r="B217" s="13" t="s">
        <v>573</v>
      </c>
      <c r="C217" s="33" t="s">
        <v>562</v>
      </c>
      <c r="D217" s="16">
        <v>3051</v>
      </c>
      <c r="E217" s="89">
        <v>4</v>
      </c>
      <c r="F217" s="80">
        <f t="shared" si="6"/>
        <v>3055</v>
      </c>
    </row>
    <row r="218" spans="1:6" ht="11.25">
      <c r="A218" s="15" t="s">
        <v>584</v>
      </c>
      <c r="B218" s="13" t="s">
        <v>637</v>
      </c>
      <c r="C218" s="33" t="s">
        <v>585</v>
      </c>
      <c r="D218" s="16">
        <v>1583</v>
      </c>
      <c r="E218" s="91">
        <v>3</v>
      </c>
      <c r="F218" s="80">
        <f t="shared" si="6"/>
        <v>1586</v>
      </c>
    </row>
    <row r="219" spans="1:6" ht="22.5">
      <c r="A219" s="12" t="s">
        <v>587</v>
      </c>
      <c r="B219" s="13" t="s">
        <v>586</v>
      </c>
      <c r="C219" s="33" t="s">
        <v>567</v>
      </c>
      <c r="D219" s="16">
        <v>2097</v>
      </c>
      <c r="E219" s="91">
        <v>3</v>
      </c>
      <c r="F219" s="80">
        <f t="shared" si="6"/>
        <v>2100</v>
      </c>
    </row>
    <row r="220" spans="1:6" ht="23.25" thickBot="1">
      <c r="A220" s="12" t="s">
        <v>578</v>
      </c>
      <c r="B220" s="13" t="s">
        <v>577</v>
      </c>
      <c r="C220" s="33" t="s">
        <v>499</v>
      </c>
      <c r="D220" s="17">
        <v>751</v>
      </c>
      <c r="E220" s="99">
        <v>2</v>
      </c>
      <c r="F220" s="81">
        <f t="shared" si="6"/>
        <v>753</v>
      </c>
    </row>
    <row r="221" spans="1:6" s="4" customFormat="1" ht="12" thickBot="1">
      <c r="A221" s="18" t="s">
        <v>190</v>
      </c>
      <c r="B221" s="10"/>
      <c r="C221" s="10"/>
      <c r="D221" s="11">
        <f>D222</f>
        <v>4680</v>
      </c>
      <c r="E221" s="88">
        <f>E222</f>
        <v>0</v>
      </c>
      <c r="F221" s="51">
        <f t="shared" si="6"/>
        <v>4680</v>
      </c>
    </row>
    <row r="222" spans="1:6" ht="12" thickBot="1">
      <c r="A222" s="15" t="s">
        <v>588</v>
      </c>
      <c r="B222" s="13" t="s">
        <v>589</v>
      </c>
      <c r="C222" s="33" t="s">
        <v>499</v>
      </c>
      <c r="D222" s="104">
        <v>4680</v>
      </c>
      <c r="E222" s="101">
        <v>0</v>
      </c>
      <c r="F222" s="82">
        <f t="shared" si="6"/>
        <v>4680</v>
      </c>
    </row>
    <row r="223" spans="1:6" s="4" customFormat="1" ht="12" thickBot="1">
      <c r="A223" s="18" t="s">
        <v>195</v>
      </c>
      <c r="B223" s="10"/>
      <c r="C223" s="10"/>
      <c r="D223" s="11">
        <f>D224</f>
        <v>2283</v>
      </c>
      <c r="E223" s="88">
        <f>E224</f>
        <v>0</v>
      </c>
      <c r="F223" s="51">
        <f t="shared" si="6"/>
        <v>2283</v>
      </c>
    </row>
    <row r="224" spans="1:6" ht="23.25" thickBot="1">
      <c r="A224" s="12" t="s">
        <v>591</v>
      </c>
      <c r="B224" s="13" t="s">
        <v>590</v>
      </c>
      <c r="C224" s="33" t="s">
        <v>499</v>
      </c>
      <c r="D224" s="104">
        <v>2283</v>
      </c>
      <c r="E224" s="101">
        <v>0</v>
      </c>
      <c r="F224" s="82">
        <f t="shared" si="6"/>
        <v>2283</v>
      </c>
    </row>
    <row r="225" spans="1:6" s="4" customFormat="1" ht="12" thickBot="1">
      <c r="A225" s="21" t="s">
        <v>187</v>
      </c>
      <c r="B225" s="22"/>
      <c r="C225" s="22"/>
      <c r="D225" s="23">
        <f>D204+D210+D215+D221+D223</f>
        <v>58505</v>
      </c>
      <c r="E225" s="96">
        <f>E204+E210+E215+E221+E223</f>
        <v>79</v>
      </c>
      <c r="F225" s="52">
        <f t="shared" si="6"/>
        <v>58584</v>
      </c>
    </row>
    <row r="226" spans="1:6" s="24" customFormat="1" ht="12" thickBot="1">
      <c r="A226" s="131" t="s">
        <v>198</v>
      </c>
      <c r="B226" s="132"/>
      <c r="C226" s="132"/>
      <c r="D226" s="132"/>
      <c r="E226" s="132"/>
      <c r="F226" s="133"/>
    </row>
    <row r="227" spans="1:6" s="4" customFormat="1" ht="12" thickBot="1">
      <c r="A227" s="9" t="s">
        <v>185</v>
      </c>
      <c r="B227" s="10"/>
      <c r="C227" s="10"/>
      <c r="D227" s="11">
        <f>D228+D229+D230+D231</f>
        <v>13618</v>
      </c>
      <c r="E227" s="88">
        <f>E228+E229+E230+E231</f>
        <v>40</v>
      </c>
      <c r="F227" s="51">
        <f aca="true" t="shared" si="7" ref="F227:F290">D227+E227</f>
        <v>13658</v>
      </c>
    </row>
    <row r="228" spans="1:6" ht="11.25">
      <c r="A228" s="15" t="s">
        <v>31</v>
      </c>
      <c r="B228" s="13" t="s">
        <v>637</v>
      </c>
      <c r="C228" s="33" t="s">
        <v>32</v>
      </c>
      <c r="D228" s="14">
        <v>1554</v>
      </c>
      <c r="E228" s="53">
        <v>13</v>
      </c>
      <c r="F228" s="79">
        <f t="shared" si="7"/>
        <v>1567</v>
      </c>
    </row>
    <row r="229" spans="1:6" ht="22.5">
      <c r="A229" s="15" t="s">
        <v>38</v>
      </c>
      <c r="B229" s="13" t="s">
        <v>39</v>
      </c>
      <c r="C229" s="33" t="s">
        <v>525</v>
      </c>
      <c r="D229" s="16">
        <v>754</v>
      </c>
      <c r="E229" s="53">
        <v>27</v>
      </c>
      <c r="F229" s="80">
        <f t="shared" si="7"/>
        <v>781</v>
      </c>
    </row>
    <row r="230" spans="1:6" ht="22.5">
      <c r="A230" s="15" t="s">
        <v>35</v>
      </c>
      <c r="B230" s="13" t="s">
        <v>36</v>
      </c>
      <c r="C230" s="33" t="s">
        <v>30</v>
      </c>
      <c r="D230" s="16">
        <v>10207</v>
      </c>
      <c r="E230" s="53">
        <v>0</v>
      </c>
      <c r="F230" s="80">
        <f t="shared" si="7"/>
        <v>10207</v>
      </c>
    </row>
    <row r="231" spans="1:6" ht="23.25" thickBot="1">
      <c r="A231" s="15" t="s">
        <v>33</v>
      </c>
      <c r="B231" s="13" t="s">
        <v>34</v>
      </c>
      <c r="C231" s="33" t="s">
        <v>526</v>
      </c>
      <c r="D231" s="17">
        <v>1103</v>
      </c>
      <c r="E231" s="53">
        <v>0</v>
      </c>
      <c r="F231" s="81">
        <f t="shared" si="7"/>
        <v>1103</v>
      </c>
    </row>
    <row r="232" spans="1:6" s="4" customFormat="1" ht="12" thickBot="1">
      <c r="A232" s="9" t="s">
        <v>186</v>
      </c>
      <c r="B232" s="10"/>
      <c r="C232" s="10"/>
      <c r="D232" s="11">
        <f>D233+D234+D235+D236+D237</f>
        <v>59232</v>
      </c>
      <c r="E232" s="88">
        <f>E233+E234+E235+E236+E237</f>
        <v>185</v>
      </c>
      <c r="F232" s="51">
        <f t="shared" si="7"/>
        <v>59417</v>
      </c>
    </row>
    <row r="233" spans="1:6" ht="22.5">
      <c r="A233" s="12" t="s">
        <v>44</v>
      </c>
      <c r="B233" s="13" t="s">
        <v>637</v>
      </c>
      <c r="C233" s="33" t="s">
        <v>43</v>
      </c>
      <c r="D233" s="16">
        <v>9308</v>
      </c>
      <c r="E233" s="53">
        <v>12</v>
      </c>
      <c r="F233" s="79">
        <f t="shared" si="7"/>
        <v>9320</v>
      </c>
    </row>
    <row r="234" spans="1:6" ht="22.5">
      <c r="A234" s="12" t="s">
        <v>59</v>
      </c>
      <c r="B234" s="13" t="s">
        <v>637</v>
      </c>
      <c r="C234" s="33" t="s">
        <v>58</v>
      </c>
      <c r="D234" s="16">
        <v>5190</v>
      </c>
      <c r="E234" s="89">
        <v>100</v>
      </c>
      <c r="F234" s="80">
        <f t="shared" si="7"/>
        <v>5290</v>
      </c>
    </row>
    <row r="235" spans="1:6" ht="11.25">
      <c r="A235" s="12" t="s">
        <v>41</v>
      </c>
      <c r="B235" s="13" t="s">
        <v>637</v>
      </c>
      <c r="C235" s="33" t="s">
        <v>40</v>
      </c>
      <c r="D235" s="16">
        <v>8135</v>
      </c>
      <c r="E235" s="89">
        <v>12</v>
      </c>
      <c r="F235" s="80">
        <f t="shared" si="7"/>
        <v>8147</v>
      </c>
    </row>
    <row r="236" spans="1:6" ht="22.5">
      <c r="A236" s="12" t="s">
        <v>49</v>
      </c>
      <c r="B236" s="13" t="s">
        <v>48</v>
      </c>
      <c r="C236" s="33" t="s">
        <v>30</v>
      </c>
      <c r="D236" s="16">
        <v>16950</v>
      </c>
      <c r="E236" s="89">
        <v>26</v>
      </c>
      <c r="F236" s="80">
        <f t="shared" si="7"/>
        <v>16976</v>
      </c>
    </row>
    <row r="237" spans="1:6" ht="34.5" thickBot="1">
      <c r="A237" s="12" t="s">
        <v>47</v>
      </c>
      <c r="B237" s="13" t="s">
        <v>45</v>
      </c>
      <c r="C237" s="33" t="s">
        <v>30</v>
      </c>
      <c r="D237" s="16">
        <v>19649</v>
      </c>
      <c r="E237" s="99">
        <v>35</v>
      </c>
      <c r="F237" s="81">
        <f t="shared" si="7"/>
        <v>19684</v>
      </c>
    </row>
    <row r="238" spans="1:6" s="4" customFormat="1" ht="12" thickBot="1">
      <c r="A238" s="18" t="s">
        <v>209</v>
      </c>
      <c r="B238" s="10"/>
      <c r="C238" s="10"/>
      <c r="D238" s="11">
        <f>D239+D240+D241+D242+D243+D244+D245+D246+D247</f>
        <v>16638</v>
      </c>
      <c r="E238" s="88">
        <f>E239+E240+E241+E242+E243+E244+E245+E246+E247</f>
        <v>66</v>
      </c>
      <c r="F238" s="51">
        <f t="shared" si="7"/>
        <v>16704</v>
      </c>
    </row>
    <row r="239" spans="1:6" ht="22.5">
      <c r="A239" s="12" t="s">
        <v>42</v>
      </c>
      <c r="B239" s="13" t="s">
        <v>637</v>
      </c>
      <c r="C239" s="33" t="s">
        <v>527</v>
      </c>
      <c r="D239" s="16">
        <v>1744</v>
      </c>
      <c r="E239" s="53">
        <v>2</v>
      </c>
      <c r="F239" s="79">
        <f t="shared" si="7"/>
        <v>1746</v>
      </c>
    </row>
    <row r="240" spans="1:6" ht="22.5">
      <c r="A240" s="12" t="s">
        <v>56</v>
      </c>
      <c r="B240" s="13" t="s">
        <v>55</v>
      </c>
      <c r="C240" s="33" t="s">
        <v>529</v>
      </c>
      <c r="D240" s="16">
        <v>1919</v>
      </c>
      <c r="E240" s="89">
        <v>3</v>
      </c>
      <c r="F240" s="80">
        <f t="shared" si="7"/>
        <v>1922</v>
      </c>
    </row>
    <row r="241" spans="1:6" ht="22.5">
      <c r="A241" s="12" t="s">
        <v>61</v>
      </c>
      <c r="B241" s="13" t="s">
        <v>60</v>
      </c>
      <c r="C241" s="33" t="s">
        <v>528</v>
      </c>
      <c r="D241" s="16">
        <v>1602</v>
      </c>
      <c r="E241" s="89">
        <v>43</v>
      </c>
      <c r="F241" s="80">
        <f t="shared" si="7"/>
        <v>1645</v>
      </c>
    </row>
    <row r="242" spans="1:6" ht="33.75">
      <c r="A242" s="12" t="s">
        <v>51</v>
      </c>
      <c r="B242" s="13" t="s">
        <v>50</v>
      </c>
      <c r="C242" s="33" t="s">
        <v>529</v>
      </c>
      <c r="D242" s="16">
        <v>3067</v>
      </c>
      <c r="E242" s="89">
        <v>5</v>
      </c>
      <c r="F242" s="80">
        <f t="shared" si="7"/>
        <v>3072</v>
      </c>
    </row>
    <row r="243" spans="1:6" ht="33.75">
      <c r="A243" s="12" t="s">
        <v>788</v>
      </c>
      <c r="B243" s="13" t="s">
        <v>637</v>
      </c>
      <c r="C243" s="33" t="s">
        <v>57</v>
      </c>
      <c r="D243" s="16">
        <v>1747</v>
      </c>
      <c r="E243" s="89">
        <v>2</v>
      </c>
      <c r="F243" s="80">
        <f t="shared" si="7"/>
        <v>1749</v>
      </c>
    </row>
    <row r="244" spans="1:6" ht="22.5">
      <c r="A244" s="15" t="s">
        <v>52</v>
      </c>
      <c r="B244" s="13" t="s">
        <v>34</v>
      </c>
      <c r="C244" s="33" t="s">
        <v>526</v>
      </c>
      <c r="D244" s="16">
        <v>1366</v>
      </c>
      <c r="E244" s="91">
        <v>3</v>
      </c>
      <c r="F244" s="80">
        <f t="shared" si="7"/>
        <v>1369</v>
      </c>
    </row>
    <row r="245" spans="1:6" ht="22.5">
      <c r="A245" s="34" t="s">
        <v>787</v>
      </c>
      <c r="B245" s="35" t="s">
        <v>37</v>
      </c>
      <c r="C245" s="36" t="s">
        <v>530</v>
      </c>
      <c r="D245" s="14">
        <v>2353</v>
      </c>
      <c r="E245" s="91">
        <v>4</v>
      </c>
      <c r="F245" s="80">
        <f t="shared" si="7"/>
        <v>2357</v>
      </c>
    </row>
    <row r="246" spans="1:6" ht="22.5">
      <c r="A246" s="12" t="s">
        <v>63</v>
      </c>
      <c r="B246" s="13" t="s">
        <v>637</v>
      </c>
      <c r="C246" s="33" t="s">
        <v>62</v>
      </c>
      <c r="D246" s="16">
        <v>1368</v>
      </c>
      <c r="E246" s="89">
        <v>1</v>
      </c>
      <c r="F246" s="80">
        <f t="shared" si="7"/>
        <v>1369</v>
      </c>
    </row>
    <row r="247" spans="1:6" ht="23.25" thickBot="1">
      <c r="A247" s="12" t="s">
        <v>54</v>
      </c>
      <c r="B247" s="13" t="s">
        <v>53</v>
      </c>
      <c r="C247" s="33" t="s">
        <v>529</v>
      </c>
      <c r="D247" s="16">
        <v>1472</v>
      </c>
      <c r="E247" s="99">
        <v>3</v>
      </c>
      <c r="F247" s="81">
        <f t="shared" si="7"/>
        <v>1475</v>
      </c>
    </row>
    <row r="248" spans="1:6" s="4" customFormat="1" ht="12" thickBot="1">
      <c r="A248" s="18" t="s">
        <v>190</v>
      </c>
      <c r="B248" s="10"/>
      <c r="C248" s="10"/>
      <c r="D248" s="11">
        <f>D249</f>
        <v>6798</v>
      </c>
      <c r="E248" s="88">
        <f>E249</f>
        <v>0</v>
      </c>
      <c r="F248" s="51">
        <f t="shared" si="7"/>
        <v>6798</v>
      </c>
    </row>
    <row r="249" spans="1:6" ht="23.25" thickBot="1">
      <c r="A249" s="15" t="s">
        <v>64</v>
      </c>
      <c r="B249" s="13" t="s">
        <v>65</v>
      </c>
      <c r="C249" s="33" t="s">
        <v>30</v>
      </c>
      <c r="D249" s="104">
        <v>6798</v>
      </c>
      <c r="E249" s="101">
        <v>0</v>
      </c>
      <c r="F249" s="82">
        <f t="shared" si="7"/>
        <v>6798</v>
      </c>
    </row>
    <row r="250" spans="1:6" s="4" customFormat="1" ht="12" thickBot="1">
      <c r="A250" s="18" t="s">
        <v>195</v>
      </c>
      <c r="B250" s="10"/>
      <c r="C250" s="10"/>
      <c r="D250" s="11">
        <f>D251</f>
        <v>1541</v>
      </c>
      <c r="E250" s="88">
        <f>E251</f>
        <v>0</v>
      </c>
      <c r="F250" s="51">
        <f t="shared" si="7"/>
        <v>1541</v>
      </c>
    </row>
    <row r="251" spans="1:6" ht="23.25" thickBot="1">
      <c r="A251" s="15" t="s">
        <v>28</v>
      </c>
      <c r="B251" s="13" t="s">
        <v>29</v>
      </c>
      <c r="C251" s="33" t="s">
        <v>30</v>
      </c>
      <c r="D251" s="104">
        <v>1541</v>
      </c>
      <c r="E251" s="100">
        <v>0</v>
      </c>
      <c r="F251" s="82">
        <f t="shared" si="7"/>
        <v>1541</v>
      </c>
    </row>
    <row r="252" spans="1:6" s="4" customFormat="1" ht="12" thickBot="1">
      <c r="A252" s="21" t="s">
        <v>187</v>
      </c>
      <c r="B252" s="22"/>
      <c r="C252" s="22"/>
      <c r="D252" s="23">
        <f>D227+D232+D238+D248+D250</f>
        <v>97827</v>
      </c>
      <c r="E252" s="96">
        <f>E227+E232+E238+E248+E250</f>
        <v>291</v>
      </c>
      <c r="F252" s="52">
        <f t="shared" si="7"/>
        <v>98118</v>
      </c>
    </row>
    <row r="253" spans="1:6" s="24" customFormat="1" ht="12" thickBot="1">
      <c r="A253" s="131" t="s">
        <v>199</v>
      </c>
      <c r="B253" s="132"/>
      <c r="C253" s="132"/>
      <c r="D253" s="132"/>
      <c r="E253" s="132"/>
      <c r="F253" s="133"/>
    </row>
    <row r="254" spans="1:6" s="4" customFormat="1" ht="12" thickBot="1">
      <c r="A254" s="9" t="s">
        <v>185</v>
      </c>
      <c r="B254" s="10"/>
      <c r="C254" s="10"/>
      <c r="D254" s="57">
        <f>D255+D256+D257+D258</f>
        <v>7756</v>
      </c>
      <c r="E254" s="57">
        <f>E255+E256+E257+E258</f>
        <v>0</v>
      </c>
      <c r="F254" s="51">
        <f t="shared" si="7"/>
        <v>7756</v>
      </c>
    </row>
    <row r="255" spans="1:6" ht="11.25">
      <c r="A255" s="15" t="s">
        <v>852</v>
      </c>
      <c r="B255" s="13" t="s">
        <v>637</v>
      </c>
      <c r="C255" s="13" t="s">
        <v>853</v>
      </c>
      <c r="D255" s="59">
        <v>712</v>
      </c>
      <c r="E255" s="72">
        <v>0</v>
      </c>
      <c r="F255" s="79">
        <f t="shared" si="7"/>
        <v>712</v>
      </c>
    </row>
    <row r="256" spans="1:6" ht="11.25">
      <c r="A256" s="15" t="s">
        <v>854</v>
      </c>
      <c r="B256" s="13" t="s">
        <v>855</v>
      </c>
      <c r="C256" s="13" t="s">
        <v>847</v>
      </c>
      <c r="D256" s="58">
        <v>2550</v>
      </c>
      <c r="E256" s="72">
        <v>0</v>
      </c>
      <c r="F256" s="80">
        <f t="shared" si="7"/>
        <v>2550</v>
      </c>
    </row>
    <row r="257" spans="1:6" ht="22.5">
      <c r="A257" s="15" t="s">
        <v>858</v>
      </c>
      <c r="B257" s="13" t="s">
        <v>859</v>
      </c>
      <c r="C257" s="13" t="s">
        <v>847</v>
      </c>
      <c r="D257" s="58">
        <v>3720</v>
      </c>
      <c r="E257" s="72">
        <v>0</v>
      </c>
      <c r="F257" s="80">
        <f t="shared" si="7"/>
        <v>3720</v>
      </c>
    </row>
    <row r="258" spans="1:6" ht="12" thickBot="1">
      <c r="A258" s="15" t="s">
        <v>856</v>
      </c>
      <c r="B258" s="13" t="s">
        <v>637</v>
      </c>
      <c r="C258" s="13" t="s">
        <v>857</v>
      </c>
      <c r="D258" s="61">
        <v>774</v>
      </c>
      <c r="E258" s="72">
        <v>0</v>
      </c>
      <c r="F258" s="81">
        <f t="shared" si="7"/>
        <v>774</v>
      </c>
    </row>
    <row r="259" spans="1:6" s="4" customFormat="1" ht="12" thickBot="1">
      <c r="A259" s="18" t="s">
        <v>186</v>
      </c>
      <c r="B259" s="10"/>
      <c r="C259" s="10"/>
      <c r="D259" s="57">
        <f>D260+D261+D262</f>
        <v>28584</v>
      </c>
      <c r="E259" s="57">
        <f>E260+E261+E262</f>
        <v>72</v>
      </c>
      <c r="F259" s="51">
        <f t="shared" si="7"/>
        <v>28656</v>
      </c>
    </row>
    <row r="260" spans="1:6" ht="11.25">
      <c r="A260" s="12" t="s">
        <v>862</v>
      </c>
      <c r="B260" s="13" t="s">
        <v>860</v>
      </c>
      <c r="C260" s="13" t="s">
        <v>861</v>
      </c>
      <c r="D260" s="59">
        <v>7676</v>
      </c>
      <c r="E260" s="72">
        <v>9</v>
      </c>
      <c r="F260" s="79">
        <f t="shared" si="7"/>
        <v>7685</v>
      </c>
    </row>
    <row r="261" spans="1:6" ht="22.5">
      <c r="A261" s="15" t="s">
        <v>865</v>
      </c>
      <c r="B261" s="13" t="s">
        <v>866</v>
      </c>
      <c r="C261" s="13" t="s">
        <v>847</v>
      </c>
      <c r="D261" s="58">
        <v>8149</v>
      </c>
      <c r="E261" s="73">
        <v>38</v>
      </c>
      <c r="F261" s="80">
        <f t="shared" si="7"/>
        <v>8187</v>
      </c>
    </row>
    <row r="262" spans="1:6" ht="12" thickBot="1">
      <c r="A262" s="15" t="s">
        <v>867</v>
      </c>
      <c r="B262" s="13" t="s">
        <v>868</v>
      </c>
      <c r="C262" s="13" t="s">
        <v>847</v>
      </c>
      <c r="D262" s="61">
        <v>12759</v>
      </c>
      <c r="E262" s="74">
        <v>25</v>
      </c>
      <c r="F262" s="81">
        <f t="shared" si="7"/>
        <v>12784</v>
      </c>
    </row>
    <row r="263" spans="1:6" s="4" customFormat="1" ht="12" thickBot="1">
      <c r="A263" s="18" t="s">
        <v>209</v>
      </c>
      <c r="B263" s="10"/>
      <c r="C263" s="10"/>
      <c r="D263" s="57">
        <f>D264</f>
        <v>2588</v>
      </c>
      <c r="E263" s="57">
        <f>E264</f>
        <v>4</v>
      </c>
      <c r="F263" s="51">
        <f t="shared" si="7"/>
        <v>2592</v>
      </c>
    </row>
    <row r="264" spans="1:6" ht="12" thickBot="1">
      <c r="A264" s="12" t="s">
        <v>864</v>
      </c>
      <c r="B264" s="13" t="s">
        <v>637</v>
      </c>
      <c r="C264" s="13" t="s">
        <v>863</v>
      </c>
      <c r="D264" s="61">
        <v>2588</v>
      </c>
      <c r="E264" s="77">
        <v>4</v>
      </c>
      <c r="F264" s="82">
        <f t="shared" si="7"/>
        <v>2592</v>
      </c>
    </row>
    <row r="265" spans="1:6" s="4" customFormat="1" ht="12" thickBot="1">
      <c r="A265" s="18" t="s">
        <v>192</v>
      </c>
      <c r="B265" s="10"/>
      <c r="C265" s="10"/>
      <c r="D265" s="57">
        <f>D266</f>
        <v>2230</v>
      </c>
      <c r="E265" s="57">
        <f>E266</f>
        <v>20</v>
      </c>
      <c r="F265" s="51">
        <f t="shared" si="7"/>
        <v>2250</v>
      </c>
    </row>
    <row r="266" spans="1:6" ht="12" thickBot="1">
      <c r="A266" s="15" t="s">
        <v>850</v>
      </c>
      <c r="B266" s="13" t="s">
        <v>851</v>
      </c>
      <c r="C266" s="13" t="s">
        <v>847</v>
      </c>
      <c r="D266" s="62">
        <v>2230</v>
      </c>
      <c r="E266" s="77">
        <v>20</v>
      </c>
      <c r="F266" s="82">
        <f t="shared" si="7"/>
        <v>2250</v>
      </c>
    </row>
    <row r="267" spans="1:6" s="4" customFormat="1" ht="12" thickBot="1">
      <c r="A267" s="21" t="s">
        <v>187</v>
      </c>
      <c r="B267" s="22"/>
      <c r="C267" s="22"/>
      <c r="D267" s="60">
        <f>D254+D259+D263+D265</f>
        <v>41158</v>
      </c>
      <c r="E267" s="60">
        <f>E254+E259+E263+E265</f>
        <v>96</v>
      </c>
      <c r="F267" s="52">
        <f t="shared" si="7"/>
        <v>41254</v>
      </c>
    </row>
    <row r="268" spans="1:6" s="24" customFormat="1" ht="12" thickBot="1">
      <c r="A268" s="131" t="s">
        <v>200</v>
      </c>
      <c r="B268" s="132"/>
      <c r="C268" s="132"/>
      <c r="D268" s="132"/>
      <c r="E268" s="132"/>
      <c r="F268" s="133"/>
    </row>
    <row r="269" spans="1:6" s="4" customFormat="1" ht="12" thickBot="1">
      <c r="A269" s="9" t="s">
        <v>185</v>
      </c>
      <c r="B269" s="10"/>
      <c r="C269" s="10"/>
      <c r="D269" s="11">
        <f>D270+D271+D272+D273+D274+D275+D276+D277+D278+D279+D280+D281+D282+D283+D284+D285</f>
        <v>35898</v>
      </c>
      <c r="E269" s="88">
        <f>E270+E271+E272+E273+E274+E275+E276+E277+E278+E279+E280+E281+E282+E283+E284+E285</f>
        <v>13</v>
      </c>
      <c r="F269" s="51">
        <f t="shared" si="7"/>
        <v>35911</v>
      </c>
    </row>
    <row r="270" spans="1:6" ht="22.5">
      <c r="A270" s="15" t="s">
        <v>898</v>
      </c>
      <c r="B270" s="13" t="s">
        <v>637</v>
      </c>
      <c r="C270" s="33" t="s">
        <v>899</v>
      </c>
      <c r="D270" s="14">
        <v>1085</v>
      </c>
      <c r="E270" s="53">
        <v>0</v>
      </c>
      <c r="F270" s="79">
        <f t="shared" si="7"/>
        <v>1085</v>
      </c>
    </row>
    <row r="271" spans="1:6" ht="11.25">
      <c r="A271" s="15" t="s">
        <v>914</v>
      </c>
      <c r="B271" s="13" t="s">
        <v>637</v>
      </c>
      <c r="C271" s="33" t="s">
        <v>915</v>
      </c>
      <c r="D271" s="16">
        <v>696</v>
      </c>
      <c r="E271" s="53">
        <v>0</v>
      </c>
      <c r="F271" s="80">
        <f t="shared" si="7"/>
        <v>696</v>
      </c>
    </row>
    <row r="272" spans="1:6" ht="22.5">
      <c r="A272" s="15" t="s">
        <v>920</v>
      </c>
      <c r="B272" s="13" t="s">
        <v>921</v>
      </c>
      <c r="C272" s="33" t="s">
        <v>849</v>
      </c>
      <c r="D272" s="16">
        <v>3292</v>
      </c>
      <c r="E272" s="53">
        <v>0</v>
      </c>
      <c r="F272" s="80">
        <f t="shared" si="7"/>
        <v>3292</v>
      </c>
    </row>
    <row r="273" spans="1:6" ht="11.25">
      <c r="A273" s="15" t="s">
        <v>902</v>
      </c>
      <c r="B273" s="13" t="s">
        <v>903</v>
      </c>
      <c r="C273" s="33" t="s">
        <v>904</v>
      </c>
      <c r="D273" s="16">
        <v>1930</v>
      </c>
      <c r="E273" s="53">
        <v>0</v>
      </c>
      <c r="F273" s="80">
        <f t="shared" si="7"/>
        <v>1930</v>
      </c>
    </row>
    <row r="274" spans="1:6" ht="11.25">
      <c r="A274" s="15" t="s">
        <v>900</v>
      </c>
      <c r="B274" s="13" t="s">
        <v>901</v>
      </c>
      <c r="C274" s="33" t="s">
        <v>531</v>
      </c>
      <c r="D274" s="16">
        <v>357</v>
      </c>
      <c r="E274" s="53">
        <v>0</v>
      </c>
      <c r="F274" s="80">
        <f t="shared" si="7"/>
        <v>357</v>
      </c>
    </row>
    <row r="275" spans="1:6" ht="11.25">
      <c r="A275" s="15" t="s">
        <v>910</v>
      </c>
      <c r="B275" s="13" t="s">
        <v>637</v>
      </c>
      <c r="C275" s="33" t="s">
        <v>911</v>
      </c>
      <c r="D275" s="16">
        <v>865</v>
      </c>
      <c r="E275" s="53">
        <v>0</v>
      </c>
      <c r="F275" s="80">
        <f t="shared" si="7"/>
        <v>865</v>
      </c>
    </row>
    <row r="276" spans="1:6" ht="11.25">
      <c r="A276" s="15" t="s">
        <v>912</v>
      </c>
      <c r="B276" s="13" t="s">
        <v>637</v>
      </c>
      <c r="C276" s="33" t="s">
        <v>913</v>
      </c>
      <c r="D276" s="16">
        <v>630</v>
      </c>
      <c r="E276" s="53">
        <v>0</v>
      </c>
      <c r="F276" s="80">
        <f t="shared" si="7"/>
        <v>630</v>
      </c>
    </row>
    <row r="277" spans="1:6" ht="11.25">
      <c r="A277" s="15" t="s">
        <v>916</v>
      </c>
      <c r="B277" s="13" t="s">
        <v>637</v>
      </c>
      <c r="C277" s="33" t="s">
        <v>917</v>
      </c>
      <c r="D277" s="16">
        <v>1316</v>
      </c>
      <c r="E277" s="90">
        <v>0</v>
      </c>
      <c r="F277" s="80">
        <f t="shared" si="7"/>
        <v>1316</v>
      </c>
    </row>
    <row r="278" spans="1:6" ht="22.5">
      <c r="A278" s="15" t="s">
        <v>924</v>
      </c>
      <c r="B278" s="13" t="s">
        <v>925</v>
      </c>
      <c r="C278" s="33" t="s">
        <v>849</v>
      </c>
      <c r="D278" s="16">
        <v>2702</v>
      </c>
      <c r="E278" s="90">
        <v>0</v>
      </c>
      <c r="F278" s="80">
        <f t="shared" si="7"/>
        <v>2702</v>
      </c>
    </row>
    <row r="279" spans="1:6" ht="22.5">
      <c r="A279" s="15" t="s">
        <v>926</v>
      </c>
      <c r="B279" s="13" t="s">
        <v>927</v>
      </c>
      <c r="C279" s="33" t="s">
        <v>849</v>
      </c>
      <c r="D279" s="16">
        <v>5378</v>
      </c>
      <c r="E279" s="53">
        <v>0</v>
      </c>
      <c r="F279" s="80">
        <f t="shared" si="7"/>
        <v>5378</v>
      </c>
    </row>
    <row r="280" spans="1:6" ht="22.5">
      <c r="A280" s="15" t="s">
        <v>918</v>
      </c>
      <c r="B280" s="13" t="s">
        <v>919</v>
      </c>
      <c r="C280" s="33" t="s">
        <v>849</v>
      </c>
      <c r="D280" s="16">
        <v>6275</v>
      </c>
      <c r="E280" s="53">
        <v>0</v>
      </c>
      <c r="F280" s="80">
        <f t="shared" si="7"/>
        <v>6275</v>
      </c>
    </row>
    <row r="281" spans="1:6" ht="11.25">
      <c r="A281" s="15" t="s">
        <v>928</v>
      </c>
      <c r="B281" s="13" t="s">
        <v>929</v>
      </c>
      <c r="C281" s="33" t="s">
        <v>930</v>
      </c>
      <c r="D281" s="16">
        <v>3372</v>
      </c>
      <c r="E281" s="53">
        <v>0</v>
      </c>
      <c r="F281" s="80">
        <f t="shared" si="7"/>
        <v>3372</v>
      </c>
    </row>
    <row r="282" spans="1:6" ht="11.25">
      <c r="A282" s="15" t="s">
        <v>905</v>
      </c>
      <c r="B282" s="13" t="s">
        <v>906</v>
      </c>
      <c r="C282" s="33" t="s">
        <v>532</v>
      </c>
      <c r="D282" s="16">
        <v>555</v>
      </c>
      <c r="E282" s="53">
        <v>0</v>
      </c>
      <c r="F282" s="80">
        <f t="shared" si="7"/>
        <v>555</v>
      </c>
    </row>
    <row r="283" spans="1:6" ht="22.5">
      <c r="A283" s="15" t="s">
        <v>907</v>
      </c>
      <c r="B283" s="13" t="s">
        <v>908</v>
      </c>
      <c r="C283" s="33" t="s">
        <v>909</v>
      </c>
      <c r="D283" s="16">
        <v>5482</v>
      </c>
      <c r="E283" s="53">
        <v>0</v>
      </c>
      <c r="F283" s="80">
        <f t="shared" si="7"/>
        <v>5482</v>
      </c>
    </row>
    <row r="284" spans="1:6" ht="22.5">
      <c r="A284" s="15" t="s">
        <v>931</v>
      </c>
      <c r="B284" s="13" t="s">
        <v>637</v>
      </c>
      <c r="C284" s="33" t="s">
        <v>932</v>
      </c>
      <c r="D284" s="16">
        <v>1349</v>
      </c>
      <c r="E284" s="53">
        <v>0</v>
      </c>
      <c r="F284" s="80">
        <f t="shared" si="7"/>
        <v>1349</v>
      </c>
    </row>
    <row r="285" spans="1:6" ht="12" thickBot="1">
      <c r="A285" s="31" t="s">
        <v>922</v>
      </c>
      <c r="B285" s="32" t="s">
        <v>923</v>
      </c>
      <c r="C285" s="37" t="s">
        <v>533</v>
      </c>
      <c r="D285" s="105">
        <v>614</v>
      </c>
      <c r="E285" s="53">
        <v>13</v>
      </c>
      <c r="F285" s="81">
        <f t="shared" si="7"/>
        <v>627</v>
      </c>
    </row>
    <row r="286" spans="1:6" s="4" customFormat="1" ht="12" thickBot="1">
      <c r="A286" s="18" t="s">
        <v>186</v>
      </c>
      <c r="B286" s="10"/>
      <c r="C286" s="10"/>
      <c r="D286" s="11">
        <f>D287+D288+D289+D290+D291+D292+D293+D294+D295+D296+D297+D298+D299</f>
        <v>145538</v>
      </c>
      <c r="E286" s="88">
        <f>E287+E288+E289+E290+E291+E292+E293+E294+E295+E296+E297+E298+E299</f>
        <v>261</v>
      </c>
      <c r="F286" s="51">
        <f t="shared" si="7"/>
        <v>145799</v>
      </c>
    </row>
    <row r="287" spans="1:6" ht="22.5">
      <c r="A287" s="25" t="s">
        <v>937</v>
      </c>
      <c r="B287" s="38" t="s">
        <v>935</v>
      </c>
      <c r="C287" s="39" t="s">
        <v>936</v>
      </c>
      <c r="D287" s="16">
        <v>10185</v>
      </c>
      <c r="E287" s="53">
        <v>12</v>
      </c>
      <c r="F287" s="79">
        <f t="shared" si="7"/>
        <v>10197</v>
      </c>
    </row>
    <row r="288" spans="1:6" ht="11.25">
      <c r="A288" s="25" t="s">
        <v>939</v>
      </c>
      <c r="B288" s="38" t="s">
        <v>938</v>
      </c>
      <c r="C288" s="39" t="s">
        <v>904</v>
      </c>
      <c r="D288" s="16">
        <v>7906</v>
      </c>
      <c r="E288" s="89">
        <v>13</v>
      </c>
      <c r="F288" s="80">
        <f t="shared" si="7"/>
        <v>7919</v>
      </c>
    </row>
    <row r="289" spans="1:6" ht="11.25">
      <c r="A289" s="25" t="s">
        <v>942</v>
      </c>
      <c r="B289" s="38" t="s">
        <v>940</v>
      </c>
      <c r="C289" s="39" t="s">
        <v>941</v>
      </c>
      <c r="D289" s="16">
        <v>6606</v>
      </c>
      <c r="E289" s="89">
        <v>8</v>
      </c>
      <c r="F289" s="80">
        <f t="shared" si="7"/>
        <v>6614</v>
      </c>
    </row>
    <row r="290" spans="1:6" ht="22.5">
      <c r="A290" s="40" t="s">
        <v>943</v>
      </c>
      <c r="B290" s="38" t="s">
        <v>944</v>
      </c>
      <c r="C290" s="39" t="s">
        <v>909</v>
      </c>
      <c r="D290" s="16">
        <v>15863</v>
      </c>
      <c r="E290" s="89">
        <v>31</v>
      </c>
      <c r="F290" s="80">
        <f t="shared" si="7"/>
        <v>15894</v>
      </c>
    </row>
    <row r="291" spans="1:6" ht="11.25">
      <c r="A291" s="25" t="s">
        <v>946</v>
      </c>
      <c r="B291" s="38" t="s">
        <v>637</v>
      </c>
      <c r="C291" s="39" t="s">
        <v>945</v>
      </c>
      <c r="D291" s="16">
        <v>8049</v>
      </c>
      <c r="E291" s="89">
        <v>9</v>
      </c>
      <c r="F291" s="80">
        <f aca="true" t="shared" si="8" ref="F291:F313">D291+E291</f>
        <v>8058</v>
      </c>
    </row>
    <row r="292" spans="1:6" ht="22.5">
      <c r="A292" s="25" t="s">
        <v>948</v>
      </c>
      <c r="B292" s="38" t="s">
        <v>637</v>
      </c>
      <c r="C292" s="39" t="s">
        <v>947</v>
      </c>
      <c r="D292" s="16">
        <v>5437</v>
      </c>
      <c r="E292" s="89">
        <v>28</v>
      </c>
      <c r="F292" s="80">
        <f t="shared" si="8"/>
        <v>5465</v>
      </c>
    </row>
    <row r="293" spans="1:6" ht="11.25">
      <c r="A293" s="40" t="s">
        <v>949</v>
      </c>
      <c r="B293" s="38" t="s">
        <v>637</v>
      </c>
      <c r="C293" s="39" t="s">
        <v>0</v>
      </c>
      <c r="D293" s="16">
        <v>5745</v>
      </c>
      <c r="E293" s="89">
        <v>7</v>
      </c>
      <c r="F293" s="80">
        <f t="shared" si="8"/>
        <v>5752</v>
      </c>
    </row>
    <row r="294" spans="1:6" ht="22.5">
      <c r="A294" s="40" t="s">
        <v>1</v>
      </c>
      <c r="B294" s="38" t="s">
        <v>2</v>
      </c>
      <c r="C294" s="39" t="s">
        <v>849</v>
      </c>
      <c r="D294" s="16">
        <v>14528</v>
      </c>
      <c r="E294" s="89">
        <v>24</v>
      </c>
      <c r="F294" s="80">
        <f t="shared" si="8"/>
        <v>14552</v>
      </c>
    </row>
    <row r="295" spans="1:6" ht="22.5">
      <c r="A295" s="40" t="s">
        <v>3</v>
      </c>
      <c r="B295" s="38" t="s">
        <v>4</v>
      </c>
      <c r="C295" s="39" t="s">
        <v>849</v>
      </c>
      <c r="D295" s="17">
        <v>15396</v>
      </c>
      <c r="E295" s="89">
        <v>33</v>
      </c>
      <c r="F295" s="80">
        <f t="shared" si="8"/>
        <v>15429</v>
      </c>
    </row>
    <row r="296" spans="1:6" ht="22.5">
      <c r="A296" s="40" t="s">
        <v>5</v>
      </c>
      <c r="B296" s="38" t="s">
        <v>6</v>
      </c>
      <c r="C296" s="39" t="s">
        <v>849</v>
      </c>
      <c r="D296" s="17">
        <v>16494</v>
      </c>
      <c r="E296" s="89">
        <v>33</v>
      </c>
      <c r="F296" s="80">
        <f t="shared" si="8"/>
        <v>16527</v>
      </c>
    </row>
    <row r="297" spans="1:6" ht="11.25">
      <c r="A297" s="40" t="s">
        <v>7</v>
      </c>
      <c r="B297" s="38" t="s">
        <v>8</v>
      </c>
      <c r="C297" s="39" t="s">
        <v>849</v>
      </c>
      <c r="D297" s="17">
        <v>15202</v>
      </c>
      <c r="E297" s="89">
        <v>25</v>
      </c>
      <c r="F297" s="80">
        <f t="shared" si="8"/>
        <v>15227</v>
      </c>
    </row>
    <row r="298" spans="1:6" ht="11.25">
      <c r="A298" s="25" t="s">
        <v>15</v>
      </c>
      <c r="B298" s="38" t="s">
        <v>13</v>
      </c>
      <c r="C298" s="39" t="s">
        <v>14</v>
      </c>
      <c r="D298" s="17">
        <v>11702</v>
      </c>
      <c r="E298" s="89">
        <v>17</v>
      </c>
      <c r="F298" s="80">
        <f t="shared" si="8"/>
        <v>11719</v>
      </c>
    </row>
    <row r="299" spans="1:6" ht="23.25" thickBot="1">
      <c r="A299" s="41" t="s">
        <v>16</v>
      </c>
      <c r="B299" s="42" t="s">
        <v>17</v>
      </c>
      <c r="C299" s="43" t="s">
        <v>930</v>
      </c>
      <c r="D299" s="17">
        <v>12425</v>
      </c>
      <c r="E299" s="99">
        <v>21</v>
      </c>
      <c r="F299" s="81">
        <f t="shared" si="8"/>
        <v>12446</v>
      </c>
    </row>
    <row r="300" spans="1:6" s="4" customFormat="1" ht="12" thickBot="1">
      <c r="A300" s="18" t="s">
        <v>209</v>
      </c>
      <c r="B300" s="69" t="s">
        <v>637</v>
      </c>
      <c r="C300" s="10"/>
      <c r="D300" s="11">
        <f>D301+D302+D303+D304+D305</f>
        <v>14078</v>
      </c>
      <c r="E300" s="88">
        <f>E301+E302+E303+E304+E305</f>
        <v>21</v>
      </c>
      <c r="F300" s="51">
        <f t="shared" si="8"/>
        <v>14099</v>
      </c>
    </row>
    <row r="301" spans="1:6" ht="11.25">
      <c r="A301" s="44" t="s">
        <v>934</v>
      </c>
      <c r="B301" s="7"/>
      <c r="C301" s="45" t="s">
        <v>933</v>
      </c>
      <c r="D301" s="14">
        <v>2399</v>
      </c>
      <c r="E301" s="53">
        <v>3</v>
      </c>
      <c r="F301" s="79">
        <f t="shared" si="8"/>
        <v>2402</v>
      </c>
    </row>
    <row r="302" spans="1:6" ht="11.25">
      <c r="A302" s="25" t="s">
        <v>21</v>
      </c>
      <c r="B302" s="38" t="s">
        <v>637</v>
      </c>
      <c r="C302" s="39" t="s">
        <v>20</v>
      </c>
      <c r="D302" s="17">
        <v>1620</v>
      </c>
      <c r="E302" s="89">
        <v>2</v>
      </c>
      <c r="F302" s="80">
        <f t="shared" si="8"/>
        <v>1622</v>
      </c>
    </row>
    <row r="303" spans="1:6" ht="22.5">
      <c r="A303" s="40" t="s">
        <v>22</v>
      </c>
      <c r="B303" s="38" t="s">
        <v>23</v>
      </c>
      <c r="C303" s="39" t="s">
        <v>533</v>
      </c>
      <c r="D303" s="17">
        <v>2706</v>
      </c>
      <c r="E303" s="89">
        <v>3</v>
      </c>
      <c r="F303" s="81">
        <f t="shared" si="8"/>
        <v>2709</v>
      </c>
    </row>
    <row r="304" spans="1:6" ht="11.25">
      <c r="A304" s="25" t="s">
        <v>10</v>
      </c>
      <c r="B304" s="38" t="s">
        <v>637</v>
      </c>
      <c r="C304" s="39" t="s">
        <v>9</v>
      </c>
      <c r="D304" s="17">
        <v>4683</v>
      </c>
      <c r="E304" s="91">
        <v>8</v>
      </c>
      <c r="F304" s="80">
        <f t="shared" si="8"/>
        <v>4691</v>
      </c>
    </row>
    <row r="305" spans="1:6" ht="23.25" thickBot="1">
      <c r="A305" s="41" t="s">
        <v>11</v>
      </c>
      <c r="B305" s="42" t="s">
        <v>637</v>
      </c>
      <c r="C305" s="43" t="s">
        <v>12</v>
      </c>
      <c r="D305" s="17">
        <v>2670</v>
      </c>
      <c r="E305" s="107">
        <v>5</v>
      </c>
      <c r="F305" s="82">
        <f t="shared" si="8"/>
        <v>2675</v>
      </c>
    </row>
    <row r="306" spans="1:6" s="4" customFormat="1" ht="12" thickBot="1">
      <c r="A306" s="18" t="s">
        <v>192</v>
      </c>
      <c r="B306" s="10"/>
      <c r="C306" s="10"/>
      <c r="D306" s="11">
        <f>D307</f>
        <v>1858</v>
      </c>
      <c r="E306" s="88">
        <f>E307</f>
        <v>0</v>
      </c>
      <c r="F306" s="51">
        <f t="shared" si="8"/>
        <v>1858</v>
      </c>
    </row>
    <row r="307" spans="1:6" ht="23.25" thickBot="1">
      <c r="A307" s="15" t="s">
        <v>896</v>
      </c>
      <c r="B307" s="13" t="s">
        <v>897</v>
      </c>
      <c r="C307" s="33" t="s">
        <v>849</v>
      </c>
      <c r="D307" s="104">
        <v>1858</v>
      </c>
      <c r="E307" s="101">
        <v>0</v>
      </c>
      <c r="F307" s="82">
        <f t="shared" si="8"/>
        <v>1858</v>
      </c>
    </row>
    <row r="308" spans="1:6" s="4" customFormat="1" ht="12" thickBot="1">
      <c r="A308" s="18" t="s">
        <v>190</v>
      </c>
      <c r="B308" s="10"/>
      <c r="C308" s="10"/>
      <c r="D308" s="11">
        <f>D309+D310</f>
        <v>9735</v>
      </c>
      <c r="E308" s="88">
        <f>E309+E310</f>
        <v>0</v>
      </c>
      <c r="F308" s="51">
        <f t="shared" si="8"/>
        <v>9735</v>
      </c>
    </row>
    <row r="309" spans="1:6" ht="22.5">
      <c r="A309" s="15" t="s">
        <v>26</v>
      </c>
      <c r="B309" s="13" t="s">
        <v>27</v>
      </c>
      <c r="C309" s="33" t="s">
        <v>849</v>
      </c>
      <c r="D309" s="14">
        <v>8246</v>
      </c>
      <c r="E309" s="53">
        <v>0</v>
      </c>
      <c r="F309" s="79">
        <f t="shared" si="8"/>
        <v>8246</v>
      </c>
    </row>
    <row r="310" spans="1:6" ht="12" thickBot="1">
      <c r="A310" s="15" t="s">
        <v>18</v>
      </c>
      <c r="B310" s="13" t="s">
        <v>19</v>
      </c>
      <c r="C310" s="33" t="s">
        <v>14</v>
      </c>
      <c r="D310" s="17">
        <v>1489</v>
      </c>
      <c r="E310" s="99">
        <v>0</v>
      </c>
      <c r="F310" s="81">
        <f t="shared" si="8"/>
        <v>1489</v>
      </c>
    </row>
    <row r="311" spans="1:6" s="4" customFormat="1" ht="12" thickBot="1">
      <c r="A311" s="18" t="s">
        <v>195</v>
      </c>
      <c r="B311" s="10"/>
      <c r="C311" s="10"/>
      <c r="D311" s="11">
        <f>D312</f>
        <v>2705</v>
      </c>
      <c r="E311" s="88">
        <f>E312</f>
        <v>0</v>
      </c>
      <c r="F311" s="51">
        <f t="shared" si="8"/>
        <v>2705</v>
      </c>
    </row>
    <row r="312" spans="1:6" ht="23.25" thickBot="1">
      <c r="A312" s="15" t="s">
        <v>24</v>
      </c>
      <c r="B312" s="13" t="s">
        <v>25</v>
      </c>
      <c r="C312" s="33" t="s">
        <v>849</v>
      </c>
      <c r="D312" s="104">
        <v>2705</v>
      </c>
      <c r="E312" s="101">
        <v>0</v>
      </c>
      <c r="F312" s="82">
        <f t="shared" si="8"/>
        <v>2705</v>
      </c>
    </row>
    <row r="313" spans="1:6" s="4" customFormat="1" ht="12" thickBot="1">
      <c r="A313" s="21" t="s">
        <v>187</v>
      </c>
      <c r="B313" s="22"/>
      <c r="C313" s="22"/>
      <c r="D313" s="23">
        <f>D269+D286+D300+D306+D308+D311</f>
        <v>209812</v>
      </c>
      <c r="E313" s="96">
        <f>E269+E286+E300+E306+E308+E311</f>
        <v>295</v>
      </c>
      <c r="F313" s="52">
        <f t="shared" si="8"/>
        <v>210107</v>
      </c>
    </row>
    <row r="314" spans="1:6" s="24" customFormat="1" ht="12" thickBot="1">
      <c r="A314" s="131" t="s">
        <v>201</v>
      </c>
      <c r="B314" s="132"/>
      <c r="C314" s="132"/>
      <c r="D314" s="132"/>
      <c r="E314" s="132"/>
      <c r="F314" s="133"/>
    </row>
    <row r="315" spans="1:6" s="4" customFormat="1" ht="12" thickBot="1">
      <c r="A315" s="9" t="s">
        <v>185</v>
      </c>
      <c r="B315" s="10"/>
      <c r="C315" s="10"/>
      <c r="D315" s="11">
        <f>D316+D317+D318</f>
        <v>13238</v>
      </c>
      <c r="E315" s="88">
        <f>E316+E317+E318</f>
        <v>0</v>
      </c>
      <c r="F315" s="51">
        <f aca="true" t="shared" si="9" ref="F315:F332">D315+E315</f>
        <v>13238</v>
      </c>
    </row>
    <row r="316" spans="1:6" ht="11.25">
      <c r="A316" s="12" t="s">
        <v>243</v>
      </c>
      <c r="B316" s="20" t="s">
        <v>244</v>
      </c>
      <c r="C316" s="20" t="s">
        <v>245</v>
      </c>
      <c r="D316" s="14">
        <v>6034</v>
      </c>
      <c r="E316" s="106">
        <v>0</v>
      </c>
      <c r="F316" s="79">
        <f t="shared" si="9"/>
        <v>6034</v>
      </c>
    </row>
    <row r="317" spans="1:6" ht="11.25">
      <c r="A317" s="12" t="s">
        <v>246</v>
      </c>
      <c r="B317" s="20"/>
      <c r="C317" s="20" t="s">
        <v>247</v>
      </c>
      <c r="D317" s="16">
        <v>601</v>
      </c>
      <c r="E317" s="106">
        <v>0</v>
      </c>
      <c r="F317" s="80">
        <f t="shared" si="9"/>
        <v>601</v>
      </c>
    </row>
    <row r="318" spans="1:6" ht="23.25" thickBot="1">
      <c r="A318" s="12" t="s">
        <v>248</v>
      </c>
      <c r="B318" s="20" t="s">
        <v>249</v>
      </c>
      <c r="C318" s="20" t="s">
        <v>242</v>
      </c>
      <c r="D318" s="17">
        <v>6603</v>
      </c>
      <c r="E318" s="106">
        <v>0</v>
      </c>
      <c r="F318" s="81">
        <f t="shared" si="9"/>
        <v>6603</v>
      </c>
    </row>
    <row r="319" spans="1:6" s="4" customFormat="1" ht="12" thickBot="1">
      <c r="A319" s="18" t="s">
        <v>186</v>
      </c>
      <c r="B319" s="10"/>
      <c r="C319" s="10"/>
      <c r="D319" s="11">
        <f>D320+D321+D322</f>
        <v>47812</v>
      </c>
      <c r="E319" s="88">
        <f>E320+E321+E322</f>
        <v>107</v>
      </c>
      <c r="F319" s="51">
        <f t="shared" si="9"/>
        <v>47919</v>
      </c>
    </row>
    <row r="320" spans="1:6" ht="22.5">
      <c r="A320" s="12" t="s">
        <v>258</v>
      </c>
      <c r="B320" s="20" t="s">
        <v>259</v>
      </c>
      <c r="C320" s="20" t="s">
        <v>245</v>
      </c>
      <c r="D320" s="16">
        <v>22382</v>
      </c>
      <c r="E320" s="53">
        <v>40</v>
      </c>
      <c r="F320" s="79">
        <f t="shared" si="9"/>
        <v>22422</v>
      </c>
    </row>
    <row r="321" spans="1:6" ht="22.5">
      <c r="A321" s="12" t="s">
        <v>263</v>
      </c>
      <c r="B321" s="20" t="s">
        <v>262</v>
      </c>
      <c r="C321" s="20" t="s">
        <v>242</v>
      </c>
      <c r="D321" s="16">
        <v>11436</v>
      </c>
      <c r="E321" s="89">
        <v>21</v>
      </c>
      <c r="F321" s="80">
        <f t="shared" si="9"/>
        <v>11457</v>
      </c>
    </row>
    <row r="322" spans="1:6" ht="23.25" thickBot="1">
      <c r="A322" s="12" t="s">
        <v>264</v>
      </c>
      <c r="B322" s="20" t="s">
        <v>265</v>
      </c>
      <c r="C322" s="20" t="s">
        <v>242</v>
      </c>
      <c r="D322" s="17">
        <v>13994</v>
      </c>
      <c r="E322" s="107">
        <v>46</v>
      </c>
      <c r="F322" s="81">
        <f t="shared" si="9"/>
        <v>14040</v>
      </c>
    </row>
    <row r="323" spans="1:6" s="4" customFormat="1" ht="12" thickBot="1">
      <c r="A323" s="18" t="s">
        <v>209</v>
      </c>
      <c r="B323" s="10"/>
      <c r="C323" s="10"/>
      <c r="D323" s="11">
        <f>D324+D325+D326+D327+D328+D329</f>
        <v>12403</v>
      </c>
      <c r="E323" s="88">
        <f>E324+E325+E326+E327+E328+E329</f>
        <v>17</v>
      </c>
      <c r="F323" s="51">
        <f t="shared" si="9"/>
        <v>12420</v>
      </c>
    </row>
    <row r="324" spans="1:6" ht="11.25">
      <c r="A324" s="12" t="s">
        <v>250</v>
      </c>
      <c r="B324" s="20" t="s">
        <v>251</v>
      </c>
      <c r="C324" s="20" t="s">
        <v>561</v>
      </c>
      <c r="D324" s="16">
        <v>1960</v>
      </c>
      <c r="E324" s="108">
        <v>3</v>
      </c>
      <c r="F324" s="79">
        <f t="shared" si="9"/>
        <v>1963</v>
      </c>
    </row>
    <row r="325" spans="1:6" ht="11.25">
      <c r="A325" s="12" t="s">
        <v>253</v>
      </c>
      <c r="B325" s="20"/>
      <c r="C325" s="20" t="s">
        <v>252</v>
      </c>
      <c r="D325" s="16">
        <v>2982</v>
      </c>
      <c r="E325" s="89">
        <v>4</v>
      </c>
      <c r="F325" s="80">
        <f t="shared" si="9"/>
        <v>2986</v>
      </c>
    </row>
    <row r="326" spans="1:6" ht="22.5">
      <c r="A326" s="12" t="s">
        <v>255</v>
      </c>
      <c r="B326" s="20"/>
      <c r="C326" s="20" t="s">
        <v>254</v>
      </c>
      <c r="D326" s="16">
        <v>2274</v>
      </c>
      <c r="E326" s="89">
        <v>3</v>
      </c>
      <c r="F326" s="80">
        <f t="shared" si="9"/>
        <v>2277</v>
      </c>
    </row>
    <row r="327" spans="1:6" ht="11.25">
      <c r="A327" s="12" t="s">
        <v>257</v>
      </c>
      <c r="B327" s="20"/>
      <c r="C327" s="20" t="s">
        <v>256</v>
      </c>
      <c r="D327" s="14">
        <v>2244</v>
      </c>
      <c r="E327" s="89">
        <v>3</v>
      </c>
      <c r="F327" s="80">
        <f t="shared" si="9"/>
        <v>2247</v>
      </c>
    </row>
    <row r="328" spans="1:6" ht="22.5">
      <c r="A328" s="12" t="s">
        <v>266</v>
      </c>
      <c r="B328" s="20" t="s">
        <v>267</v>
      </c>
      <c r="C328" s="20" t="s">
        <v>534</v>
      </c>
      <c r="D328" s="16">
        <v>1319</v>
      </c>
      <c r="E328" s="91">
        <v>2</v>
      </c>
      <c r="F328" s="80">
        <f t="shared" si="9"/>
        <v>1321</v>
      </c>
    </row>
    <row r="329" spans="1:6" ht="12" thickBot="1">
      <c r="A329" s="12" t="s">
        <v>260</v>
      </c>
      <c r="B329" s="20"/>
      <c r="C329" s="20" t="s">
        <v>261</v>
      </c>
      <c r="D329" s="16">
        <v>1624</v>
      </c>
      <c r="E329" s="99">
        <v>2</v>
      </c>
      <c r="F329" s="81">
        <f t="shared" si="9"/>
        <v>1626</v>
      </c>
    </row>
    <row r="330" spans="1:6" s="4" customFormat="1" ht="12" thickBot="1">
      <c r="A330" s="18" t="s">
        <v>190</v>
      </c>
      <c r="B330" s="10"/>
      <c r="C330" s="10"/>
      <c r="D330" s="11">
        <f>D331</f>
        <v>5467</v>
      </c>
      <c r="E330" s="88">
        <f>E331</f>
        <v>0</v>
      </c>
      <c r="F330" s="51">
        <f t="shared" si="9"/>
        <v>5467</v>
      </c>
    </row>
    <row r="331" spans="1:6" ht="23.25" thickBot="1">
      <c r="A331" s="12" t="s">
        <v>269</v>
      </c>
      <c r="B331" s="20" t="s">
        <v>268</v>
      </c>
      <c r="C331" s="20" t="s">
        <v>242</v>
      </c>
      <c r="D331" s="104">
        <v>5467</v>
      </c>
      <c r="E331" s="101">
        <v>0</v>
      </c>
      <c r="F331" s="82">
        <f t="shared" si="9"/>
        <v>5467</v>
      </c>
    </row>
    <row r="332" spans="1:6" s="4" customFormat="1" ht="12" thickBot="1">
      <c r="A332" s="21" t="s">
        <v>187</v>
      </c>
      <c r="B332" s="22"/>
      <c r="C332" s="22"/>
      <c r="D332" s="23">
        <f>D315+D319+D323+D330</f>
        <v>78920</v>
      </c>
      <c r="E332" s="102">
        <f>E315+E319+E323+E330</f>
        <v>124</v>
      </c>
      <c r="F332" s="52">
        <f t="shared" si="9"/>
        <v>79044</v>
      </c>
    </row>
    <row r="333" spans="1:6" s="24" customFormat="1" ht="12" thickBot="1">
      <c r="A333" s="131" t="s">
        <v>202</v>
      </c>
      <c r="B333" s="132"/>
      <c r="C333" s="132"/>
      <c r="D333" s="132"/>
      <c r="E333" s="132"/>
      <c r="F333" s="133"/>
    </row>
    <row r="334" spans="1:6" s="4" customFormat="1" ht="12" thickBot="1">
      <c r="A334" s="9" t="s">
        <v>185</v>
      </c>
      <c r="B334" s="10"/>
      <c r="C334" s="10"/>
      <c r="D334" s="57">
        <f>D335+D336+D337</f>
        <v>7485</v>
      </c>
      <c r="E334" s="57">
        <f>E335+E336+E337</f>
        <v>46</v>
      </c>
      <c r="F334" s="51">
        <f aca="true" t="shared" si="10" ref="F334:F351">D334+E334</f>
        <v>7531</v>
      </c>
    </row>
    <row r="335" spans="1:6" ht="11.25">
      <c r="A335" s="12" t="s">
        <v>776</v>
      </c>
      <c r="B335" s="13" t="s">
        <v>698</v>
      </c>
      <c r="C335" s="13" t="s">
        <v>535</v>
      </c>
      <c r="D335" s="59">
        <v>824</v>
      </c>
      <c r="E335" s="72">
        <v>0</v>
      </c>
      <c r="F335" s="79">
        <f t="shared" si="10"/>
        <v>824</v>
      </c>
    </row>
    <row r="336" spans="1:6" ht="11.25">
      <c r="A336" s="15" t="s">
        <v>800</v>
      </c>
      <c r="B336" s="13" t="s">
        <v>697</v>
      </c>
      <c r="C336" s="13" t="s">
        <v>536</v>
      </c>
      <c r="D336" s="58">
        <v>823</v>
      </c>
      <c r="E336" s="72">
        <v>0</v>
      </c>
      <c r="F336" s="80">
        <f t="shared" si="10"/>
        <v>823</v>
      </c>
    </row>
    <row r="337" spans="1:6" ht="12" thickBot="1">
      <c r="A337" s="15" t="s">
        <v>798</v>
      </c>
      <c r="B337" s="13" t="s">
        <v>696</v>
      </c>
      <c r="C337" s="13" t="s">
        <v>695</v>
      </c>
      <c r="D337" s="61">
        <v>5838</v>
      </c>
      <c r="E337" s="72">
        <v>46</v>
      </c>
      <c r="F337" s="81">
        <f t="shared" si="10"/>
        <v>5884</v>
      </c>
    </row>
    <row r="338" spans="1:6" s="4" customFormat="1" ht="12" thickBot="1">
      <c r="A338" s="18" t="s">
        <v>186</v>
      </c>
      <c r="B338" s="10"/>
      <c r="C338" s="10"/>
      <c r="D338" s="57">
        <f>D339+D340+D341</f>
        <v>40850</v>
      </c>
      <c r="E338" s="57">
        <f>E339+E340+E341</f>
        <v>63</v>
      </c>
      <c r="F338" s="51">
        <f t="shared" si="10"/>
        <v>40913</v>
      </c>
    </row>
    <row r="339" spans="1:6" ht="22.5">
      <c r="A339" s="12" t="s">
        <v>780</v>
      </c>
      <c r="B339" s="13" t="s">
        <v>700</v>
      </c>
      <c r="C339" s="13" t="s">
        <v>701</v>
      </c>
      <c r="D339" s="58">
        <v>9558</v>
      </c>
      <c r="E339" s="72">
        <v>11</v>
      </c>
      <c r="F339" s="79">
        <f t="shared" si="10"/>
        <v>9569</v>
      </c>
    </row>
    <row r="340" spans="1:6" ht="22.5">
      <c r="A340" s="12" t="s">
        <v>745</v>
      </c>
      <c r="B340" s="13" t="s">
        <v>706</v>
      </c>
      <c r="C340" s="13" t="s">
        <v>695</v>
      </c>
      <c r="D340" s="58">
        <v>16895</v>
      </c>
      <c r="E340" s="75">
        <v>28</v>
      </c>
      <c r="F340" s="80">
        <f t="shared" si="10"/>
        <v>16923</v>
      </c>
    </row>
    <row r="341" spans="1:6" ht="23.25" thickBot="1">
      <c r="A341" s="46" t="s">
        <v>838</v>
      </c>
      <c r="B341" s="32" t="s">
        <v>707</v>
      </c>
      <c r="C341" s="32" t="s">
        <v>695</v>
      </c>
      <c r="D341" s="63">
        <v>14397</v>
      </c>
      <c r="E341" s="76">
        <v>24</v>
      </c>
      <c r="F341" s="81">
        <f t="shared" si="10"/>
        <v>14421</v>
      </c>
    </row>
    <row r="342" spans="1:6" s="4" customFormat="1" ht="12" thickBot="1">
      <c r="A342" s="18" t="s">
        <v>209</v>
      </c>
      <c r="B342" s="10"/>
      <c r="C342" s="10"/>
      <c r="D342" s="57">
        <f>D343+D344+D345+D346</f>
        <v>8306</v>
      </c>
      <c r="E342" s="57">
        <f>E343+E344+E345+E346</f>
        <v>13</v>
      </c>
      <c r="F342" s="51">
        <f t="shared" si="10"/>
        <v>8319</v>
      </c>
    </row>
    <row r="343" spans="1:6" ht="22.5">
      <c r="A343" s="12" t="s">
        <v>775</v>
      </c>
      <c r="B343" s="13" t="s">
        <v>703</v>
      </c>
      <c r="C343" s="13" t="s">
        <v>536</v>
      </c>
      <c r="D343" s="59">
        <v>2226</v>
      </c>
      <c r="E343" s="72">
        <v>2</v>
      </c>
      <c r="F343" s="79">
        <f t="shared" si="10"/>
        <v>2228</v>
      </c>
    </row>
    <row r="344" spans="1:6" ht="22.5">
      <c r="A344" s="12" t="s">
        <v>751</v>
      </c>
      <c r="B344" s="13" t="s">
        <v>637</v>
      </c>
      <c r="C344" s="13" t="s">
        <v>699</v>
      </c>
      <c r="D344" s="58">
        <v>2143</v>
      </c>
      <c r="E344" s="73">
        <v>3</v>
      </c>
      <c r="F344" s="80">
        <f t="shared" si="10"/>
        <v>2146</v>
      </c>
    </row>
    <row r="345" spans="1:6" ht="22.5">
      <c r="A345" s="12" t="s">
        <v>769</v>
      </c>
      <c r="B345" s="13" t="s">
        <v>637</v>
      </c>
      <c r="C345" s="13" t="s">
        <v>702</v>
      </c>
      <c r="D345" s="58">
        <v>2967</v>
      </c>
      <c r="E345" s="73">
        <v>5</v>
      </c>
      <c r="F345" s="80">
        <f t="shared" si="10"/>
        <v>2972</v>
      </c>
    </row>
    <row r="346" spans="1:6" ht="23.25" thickBot="1">
      <c r="A346" s="12" t="s">
        <v>750</v>
      </c>
      <c r="B346" s="13" t="s">
        <v>637</v>
      </c>
      <c r="C346" s="13" t="s">
        <v>704</v>
      </c>
      <c r="D346" s="61">
        <v>970</v>
      </c>
      <c r="E346" s="74">
        <v>3</v>
      </c>
      <c r="F346" s="81">
        <f t="shared" si="10"/>
        <v>973</v>
      </c>
    </row>
    <row r="347" spans="1:6" s="4" customFormat="1" ht="12" thickBot="1">
      <c r="A347" s="18" t="s">
        <v>190</v>
      </c>
      <c r="B347" s="10"/>
      <c r="C347" s="10"/>
      <c r="D347" s="57">
        <f>D348</f>
        <v>4855</v>
      </c>
      <c r="E347" s="57">
        <f>E348</f>
        <v>0</v>
      </c>
      <c r="F347" s="51">
        <f t="shared" si="10"/>
        <v>4855</v>
      </c>
    </row>
    <row r="348" spans="1:6" ht="12" thickBot="1">
      <c r="A348" s="15" t="s">
        <v>794</v>
      </c>
      <c r="B348" s="13" t="s">
        <v>705</v>
      </c>
      <c r="C348" s="13" t="s">
        <v>695</v>
      </c>
      <c r="D348" s="62">
        <v>4855</v>
      </c>
      <c r="E348" s="77">
        <v>0</v>
      </c>
      <c r="F348" s="82">
        <f t="shared" si="10"/>
        <v>4855</v>
      </c>
    </row>
    <row r="349" spans="1:6" s="4" customFormat="1" ht="12" thickBot="1">
      <c r="A349" s="18" t="s">
        <v>195</v>
      </c>
      <c r="B349" s="10"/>
      <c r="C349" s="10"/>
      <c r="D349" s="57">
        <f>D350</f>
        <v>2223</v>
      </c>
      <c r="E349" s="57">
        <f>E350</f>
        <v>0</v>
      </c>
      <c r="F349" s="51">
        <f t="shared" si="10"/>
        <v>2223</v>
      </c>
    </row>
    <row r="350" spans="1:6" ht="12" thickBot="1">
      <c r="A350" s="15" t="s">
        <v>634</v>
      </c>
      <c r="B350" s="13" t="s">
        <v>694</v>
      </c>
      <c r="C350" s="13" t="s">
        <v>695</v>
      </c>
      <c r="D350" s="62">
        <v>2223</v>
      </c>
      <c r="E350" s="77">
        <v>0</v>
      </c>
      <c r="F350" s="82">
        <f t="shared" si="10"/>
        <v>2223</v>
      </c>
    </row>
    <row r="351" spans="1:6" s="4" customFormat="1" ht="12" thickBot="1">
      <c r="A351" s="21" t="s">
        <v>187</v>
      </c>
      <c r="B351" s="22"/>
      <c r="C351" s="22"/>
      <c r="D351" s="60">
        <f>D334+D338+D342+D347+D349</f>
        <v>63719</v>
      </c>
      <c r="E351" s="60">
        <f>E334+E338+E342+E347+E349</f>
        <v>122</v>
      </c>
      <c r="F351" s="52">
        <f t="shared" si="10"/>
        <v>63841</v>
      </c>
    </row>
    <row r="352" spans="1:6" s="24" customFormat="1" ht="12" thickBot="1">
      <c r="A352" s="131" t="s">
        <v>203</v>
      </c>
      <c r="B352" s="132"/>
      <c r="C352" s="132"/>
      <c r="D352" s="132"/>
      <c r="E352" s="132"/>
      <c r="F352" s="144"/>
    </row>
    <row r="353" spans="1:6" s="4" customFormat="1" ht="12" thickBot="1">
      <c r="A353" s="9" t="s">
        <v>185</v>
      </c>
      <c r="B353" s="10"/>
      <c r="C353" s="10"/>
      <c r="D353" s="11">
        <f>D354+D355+D356+D357+D358+D359+D360+D361+D362+D363+D364+D365+D366+D367+D368+D369+D370+D371+D372+D373+D374+D375+D376+D377+D378+D379+D380</f>
        <v>59531</v>
      </c>
      <c r="E353" s="88">
        <f>E354+E355+E356+E357+E358+E359+E360+E361+E362+E363+E364+E365+E366+E367+E368+E369+E370+E371+E372+E373+E374+E375+E376+E377+E378+E379+E380</f>
        <v>90</v>
      </c>
      <c r="F353" s="51">
        <f aca="true" t="shared" si="11" ref="F353:F416">D353+E353</f>
        <v>59621</v>
      </c>
    </row>
    <row r="354" spans="1:6" ht="11.25">
      <c r="A354" s="15" t="s">
        <v>390</v>
      </c>
      <c r="B354" s="13" t="s">
        <v>391</v>
      </c>
      <c r="C354" s="33" t="s">
        <v>357</v>
      </c>
      <c r="D354" s="14">
        <v>8313</v>
      </c>
      <c r="E354" s="53">
        <v>0</v>
      </c>
      <c r="F354" s="79">
        <f t="shared" si="11"/>
        <v>8313</v>
      </c>
    </row>
    <row r="355" spans="1:6" ht="22.5">
      <c r="A355" s="12" t="s">
        <v>393</v>
      </c>
      <c r="B355" s="13" t="s">
        <v>392</v>
      </c>
      <c r="C355" s="33" t="s">
        <v>357</v>
      </c>
      <c r="D355" s="16">
        <v>3546</v>
      </c>
      <c r="E355" s="53">
        <v>0</v>
      </c>
      <c r="F355" s="80">
        <f t="shared" si="11"/>
        <v>3546</v>
      </c>
    </row>
    <row r="356" spans="1:6" ht="22.5">
      <c r="A356" s="12" t="s">
        <v>395</v>
      </c>
      <c r="B356" s="13" t="s">
        <v>394</v>
      </c>
      <c r="C356" s="33" t="s">
        <v>357</v>
      </c>
      <c r="D356" s="16">
        <v>1728</v>
      </c>
      <c r="E356" s="53">
        <v>0</v>
      </c>
      <c r="F356" s="80">
        <f t="shared" si="11"/>
        <v>1728</v>
      </c>
    </row>
    <row r="357" spans="1:6" ht="11.25">
      <c r="A357" s="15" t="s">
        <v>358</v>
      </c>
      <c r="B357" s="13" t="s">
        <v>637</v>
      </c>
      <c r="C357" s="33" t="s">
        <v>359</v>
      </c>
      <c r="D357" s="16">
        <v>1858</v>
      </c>
      <c r="E357" s="53">
        <v>0</v>
      </c>
      <c r="F357" s="80">
        <f t="shared" si="11"/>
        <v>1858</v>
      </c>
    </row>
    <row r="358" spans="1:6" ht="11.25">
      <c r="A358" s="15" t="s">
        <v>362</v>
      </c>
      <c r="B358" s="13" t="s">
        <v>637</v>
      </c>
      <c r="C358" s="33" t="s">
        <v>363</v>
      </c>
      <c r="D358" s="16">
        <v>863</v>
      </c>
      <c r="E358" s="53">
        <v>0</v>
      </c>
      <c r="F358" s="80">
        <f t="shared" si="11"/>
        <v>863</v>
      </c>
    </row>
    <row r="359" spans="1:6" ht="11.25">
      <c r="A359" s="15" t="s">
        <v>374</v>
      </c>
      <c r="B359" s="13" t="s">
        <v>375</v>
      </c>
      <c r="C359" s="33" t="s">
        <v>376</v>
      </c>
      <c r="D359" s="16">
        <v>797</v>
      </c>
      <c r="E359" s="53">
        <v>15</v>
      </c>
      <c r="F359" s="80">
        <f t="shared" si="11"/>
        <v>812</v>
      </c>
    </row>
    <row r="360" spans="1:6" ht="22.5">
      <c r="A360" s="15" t="s">
        <v>366</v>
      </c>
      <c r="B360" s="13" t="s">
        <v>367</v>
      </c>
      <c r="C360" s="33" t="s">
        <v>368</v>
      </c>
      <c r="D360" s="16">
        <v>3354</v>
      </c>
      <c r="E360" s="53">
        <v>0</v>
      </c>
      <c r="F360" s="80">
        <f t="shared" si="11"/>
        <v>3354</v>
      </c>
    </row>
    <row r="361" spans="1:6" ht="22.5">
      <c r="A361" s="15" t="s">
        <v>369</v>
      </c>
      <c r="B361" s="13" t="s">
        <v>370</v>
      </c>
      <c r="C361" s="33" t="s">
        <v>371</v>
      </c>
      <c r="D361" s="16">
        <v>4025</v>
      </c>
      <c r="E361" s="53">
        <v>0</v>
      </c>
      <c r="F361" s="80">
        <f t="shared" si="11"/>
        <v>4025</v>
      </c>
    </row>
    <row r="362" spans="1:6" ht="22.5">
      <c r="A362" s="15" t="s">
        <v>414</v>
      </c>
      <c r="B362" s="13" t="s">
        <v>415</v>
      </c>
      <c r="C362" s="33" t="s">
        <v>537</v>
      </c>
      <c r="D362" s="14">
        <v>583</v>
      </c>
      <c r="E362" s="53">
        <v>0</v>
      </c>
      <c r="F362" s="80">
        <f t="shared" si="11"/>
        <v>583</v>
      </c>
    </row>
    <row r="363" spans="1:6" ht="22.5">
      <c r="A363" s="15" t="s">
        <v>386</v>
      </c>
      <c r="B363" s="13" t="s">
        <v>387</v>
      </c>
      <c r="C363" s="33" t="s">
        <v>538</v>
      </c>
      <c r="D363" s="16">
        <v>582</v>
      </c>
      <c r="E363" s="53">
        <v>0</v>
      </c>
      <c r="F363" s="80">
        <f t="shared" si="11"/>
        <v>582</v>
      </c>
    </row>
    <row r="364" spans="1:6" ht="11.25">
      <c r="A364" s="15" t="s">
        <v>360</v>
      </c>
      <c r="B364" s="13" t="s">
        <v>361</v>
      </c>
      <c r="C364" s="33" t="s">
        <v>539</v>
      </c>
      <c r="D364" s="16">
        <v>312</v>
      </c>
      <c r="E364" s="53">
        <v>0</v>
      </c>
      <c r="F364" s="80">
        <f t="shared" si="11"/>
        <v>312</v>
      </c>
    </row>
    <row r="365" spans="1:6" ht="11.25">
      <c r="A365" s="15" t="s">
        <v>377</v>
      </c>
      <c r="B365" s="13" t="s">
        <v>378</v>
      </c>
      <c r="C365" s="33" t="s">
        <v>379</v>
      </c>
      <c r="D365" s="16">
        <v>2402</v>
      </c>
      <c r="E365" s="53">
        <v>0</v>
      </c>
      <c r="F365" s="80">
        <f t="shared" si="11"/>
        <v>2402</v>
      </c>
    </row>
    <row r="366" spans="1:6" ht="22.5">
      <c r="A366" s="15" t="s">
        <v>380</v>
      </c>
      <c r="B366" s="13" t="s">
        <v>381</v>
      </c>
      <c r="C366" s="33" t="s">
        <v>540</v>
      </c>
      <c r="D366" s="16">
        <v>697</v>
      </c>
      <c r="E366" s="53">
        <v>0</v>
      </c>
      <c r="F366" s="80">
        <f t="shared" si="11"/>
        <v>697</v>
      </c>
    </row>
    <row r="367" spans="1:6" ht="22.5">
      <c r="A367" s="15" t="s">
        <v>382</v>
      </c>
      <c r="B367" s="13" t="s">
        <v>637</v>
      </c>
      <c r="C367" s="33" t="s">
        <v>383</v>
      </c>
      <c r="D367" s="16">
        <v>974</v>
      </c>
      <c r="E367" s="53">
        <v>0</v>
      </c>
      <c r="F367" s="80">
        <f t="shared" si="11"/>
        <v>974</v>
      </c>
    </row>
    <row r="368" spans="1:6" ht="11.25">
      <c r="A368" s="15" t="s">
        <v>384</v>
      </c>
      <c r="B368" s="13" t="s">
        <v>637</v>
      </c>
      <c r="C368" s="33" t="s">
        <v>385</v>
      </c>
      <c r="D368" s="16">
        <v>1244</v>
      </c>
      <c r="E368" s="53">
        <v>0</v>
      </c>
      <c r="F368" s="80">
        <f t="shared" si="11"/>
        <v>1244</v>
      </c>
    </row>
    <row r="369" spans="1:6" ht="11.25">
      <c r="A369" s="15" t="s">
        <v>388</v>
      </c>
      <c r="B369" s="13" t="s">
        <v>389</v>
      </c>
      <c r="C369" s="33" t="s">
        <v>541</v>
      </c>
      <c r="D369" s="16">
        <v>428</v>
      </c>
      <c r="E369" s="53">
        <v>43</v>
      </c>
      <c r="F369" s="80">
        <f t="shared" si="11"/>
        <v>471</v>
      </c>
    </row>
    <row r="370" spans="1:6" ht="22.5">
      <c r="A370" s="15" t="s">
        <v>404</v>
      </c>
      <c r="B370" s="13" t="s">
        <v>405</v>
      </c>
      <c r="C370" s="33" t="s">
        <v>537</v>
      </c>
      <c r="D370" s="16">
        <v>826</v>
      </c>
      <c r="E370" s="53">
        <v>0</v>
      </c>
      <c r="F370" s="80">
        <f t="shared" si="11"/>
        <v>826</v>
      </c>
    </row>
    <row r="371" spans="1:6" ht="22.5">
      <c r="A371" s="15" t="s">
        <v>364</v>
      </c>
      <c r="B371" s="13" t="s">
        <v>365</v>
      </c>
      <c r="C371" s="33" t="s">
        <v>542</v>
      </c>
      <c r="D371" s="16">
        <v>551</v>
      </c>
      <c r="E371" s="53">
        <v>32</v>
      </c>
      <c r="F371" s="80">
        <f t="shared" si="11"/>
        <v>583</v>
      </c>
    </row>
    <row r="372" spans="1:6" ht="22.5">
      <c r="A372" s="15" t="s">
        <v>372</v>
      </c>
      <c r="B372" s="13" t="s">
        <v>373</v>
      </c>
      <c r="C372" s="33" t="s">
        <v>543</v>
      </c>
      <c r="D372" s="16">
        <v>618</v>
      </c>
      <c r="E372" s="53">
        <v>0</v>
      </c>
      <c r="F372" s="80">
        <f t="shared" si="11"/>
        <v>618</v>
      </c>
    </row>
    <row r="373" spans="1:6" ht="22.5">
      <c r="A373" s="12" t="s">
        <v>409</v>
      </c>
      <c r="B373" s="13" t="s">
        <v>408</v>
      </c>
      <c r="C373" s="33" t="s">
        <v>357</v>
      </c>
      <c r="D373" s="16">
        <v>3604</v>
      </c>
      <c r="E373" s="53">
        <v>0</v>
      </c>
      <c r="F373" s="80">
        <f t="shared" si="11"/>
        <v>3604</v>
      </c>
    </row>
    <row r="374" spans="1:6" ht="22.5">
      <c r="A374" s="12" t="s">
        <v>401</v>
      </c>
      <c r="B374" s="13" t="s">
        <v>400</v>
      </c>
      <c r="C374" s="33" t="s">
        <v>357</v>
      </c>
      <c r="D374" s="16">
        <v>4502</v>
      </c>
      <c r="E374" s="53">
        <v>0</v>
      </c>
      <c r="F374" s="80">
        <f t="shared" si="11"/>
        <v>4502</v>
      </c>
    </row>
    <row r="375" spans="1:6" ht="22.5">
      <c r="A375" s="12" t="s">
        <v>397</v>
      </c>
      <c r="B375" s="13" t="s">
        <v>396</v>
      </c>
      <c r="C375" s="33" t="s">
        <v>357</v>
      </c>
      <c r="D375" s="16">
        <v>3090</v>
      </c>
      <c r="E375" s="53">
        <v>0</v>
      </c>
      <c r="F375" s="80">
        <f t="shared" si="11"/>
        <v>3090</v>
      </c>
    </row>
    <row r="376" spans="1:6" ht="22.5">
      <c r="A376" s="12" t="s">
        <v>399</v>
      </c>
      <c r="B376" s="13" t="s">
        <v>398</v>
      </c>
      <c r="C376" s="33" t="s">
        <v>357</v>
      </c>
      <c r="D376" s="16">
        <v>3345</v>
      </c>
      <c r="E376" s="53">
        <v>0</v>
      </c>
      <c r="F376" s="80">
        <f t="shared" si="11"/>
        <v>3345</v>
      </c>
    </row>
    <row r="377" spans="1:6" ht="22.5">
      <c r="A377" s="12" t="s">
        <v>403</v>
      </c>
      <c r="B377" s="13" t="s">
        <v>402</v>
      </c>
      <c r="C377" s="33" t="s">
        <v>357</v>
      </c>
      <c r="D377" s="16">
        <v>2670</v>
      </c>
      <c r="E377" s="53">
        <v>0</v>
      </c>
      <c r="F377" s="80">
        <f t="shared" si="11"/>
        <v>2670</v>
      </c>
    </row>
    <row r="378" spans="1:6" ht="22.5">
      <c r="A378" s="12" t="s">
        <v>413</v>
      </c>
      <c r="B378" s="13" t="s">
        <v>412</v>
      </c>
      <c r="C378" s="33" t="s">
        <v>357</v>
      </c>
      <c r="D378" s="16">
        <v>2392</v>
      </c>
      <c r="E378" s="53">
        <v>0</v>
      </c>
      <c r="F378" s="80">
        <f t="shared" si="11"/>
        <v>2392</v>
      </c>
    </row>
    <row r="379" spans="1:6" ht="22.5">
      <c r="A379" s="12" t="s">
        <v>411</v>
      </c>
      <c r="B379" s="13" t="s">
        <v>410</v>
      </c>
      <c r="C379" s="33" t="s">
        <v>357</v>
      </c>
      <c r="D379" s="16">
        <v>4342</v>
      </c>
      <c r="E379" s="53">
        <v>0</v>
      </c>
      <c r="F379" s="80">
        <f t="shared" si="11"/>
        <v>4342</v>
      </c>
    </row>
    <row r="380" spans="1:6" ht="12" thickBot="1">
      <c r="A380" s="15" t="s">
        <v>406</v>
      </c>
      <c r="B380" s="13" t="s">
        <v>407</v>
      </c>
      <c r="C380" s="33" t="s">
        <v>537</v>
      </c>
      <c r="D380" s="17">
        <v>1885</v>
      </c>
      <c r="E380" s="53">
        <v>0</v>
      </c>
      <c r="F380" s="81">
        <f t="shared" si="11"/>
        <v>1885</v>
      </c>
    </row>
    <row r="381" spans="1:6" s="4" customFormat="1" ht="12" thickBot="1">
      <c r="A381" s="18" t="s">
        <v>204</v>
      </c>
      <c r="B381" s="10"/>
      <c r="C381" s="10"/>
      <c r="D381" s="11">
        <f>D382</f>
        <v>1854</v>
      </c>
      <c r="E381" s="88">
        <f>E382</f>
        <v>0</v>
      </c>
      <c r="F381" s="51">
        <f t="shared" si="11"/>
        <v>1854</v>
      </c>
    </row>
    <row r="382" spans="1:6" ht="12" thickBot="1">
      <c r="A382" s="15" t="s">
        <v>497</v>
      </c>
      <c r="B382" s="13" t="s">
        <v>498</v>
      </c>
      <c r="C382" s="33" t="s">
        <v>357</v>
      </c>
      <c r="D382" s="103">
        <v>1854</v>
      </c>
      <c r="E382" s="101">
        <v>0</v>
      </c>
      <c r="F382" s="82">
        <f t="shared" si="11"/>
        <v>1854</v>
      </c>
    </row>
    <row r="383" spans="1:6" s="4" customFormat="1" ht="12" thickBot="1">
      <c r="A383" s="18" t="s">
        <v>186</v>
      </c>
      <c r="B383" s="10"/>
      <c r="C383" s="10"/>
      <c r="D383" s="11">
        <f>D384+D385+D386+D387+D388+D389+D390+D391+D392+D393+D394+D395+D396+D397+D398+D399+D400+D401</f>
        <v>224047</v>
      </c>
      <c r="E383" s="88">
        <f>E384+E385+E386+E387+E388+E389+E390+E391+E392+E393+E394+E395+E396+E397+E398+E399+E400+E401</f>
        <v>442</v>
      </c>
      <c r="F383" s="51">
        <f t="shared" si="11"/>
        <v>224489</v>
      </c>
    </row>
    <row r="384" spans="1:6" ht="11.25">
      <c r="A384" s="12" t="s">
        <v>435</v>
      </c>
      <c r="B384" s="13" t="s">
        <v>434</v>
      </c>
      <c r="C384" s="33" t="s">
        <v>544</v>
      </c>
      <c r="D384" s="14">
        <v>4578</v>
      </c>
      <c r="E384" s="53">
        <v>5</v>
      </c>
      <c r="F384" s="79">
        <f t="shared" si="11"/>
        <v>4583</v>
      </c>
    </row>
    <row r="385" spans="1:6" ht="11.25">
      <c r="A385" s="12" t="s">
        <v>445</v>
      </c>
      <c r="B385" s="13" t="s">
        <v>637</v>
      </c>
      <c r="C385" s="33" t="s">
        <v>444</v>
      </c>
      <c r="D385" s="16">
        <v>7551</v>
      </c>
      <c r="E385" s="89">
        <v>10</v>
      </c>
      <c r="F385" s="80">
        <f t="shared" si="11"/>
        <v>7561</v>
      </c>
    </row>
    <row r="386" spans="1:6" ht="11.25">
      <c r="A386" s="12" t="s">
        <v>456</v>
      </c>
      <c r="B386" s="13" t="s">
        <v>637</v>
      </c>
      <c r="C386" s="33" t="s">
        <v>455</v>
      </c>
      <c r="D386" s="16">
        <v>6839</v>
      </c>
      <c r="E386" s="90">
        <v>7</v>
      </c>
      <c r="F386" s="80">
        <f t="shared" si="11"/>
        <v>6846</v>
      </c>
    </row>
    <row r="387" spans="1:6" ht="22.5">
      <c r="A387" s="12" t="s">
        <v>460</v>
      </c>
      <c r="B387" s="13" t="s">
        <v>637</v>
      </c>
      <c r="C387" s="33" t="s">
        <v>459</v>
      </c>
      <c r="D387" s="16">
        <v>7256</v>
      </c>
      <c r="E387" s="90">
        <v>9</v>
      </c>
      <c r="F387" s="80">
        <f t="shared" si="11"/>
        <v>7265</v>
      </c>
    </row>
    <row r="388" spans="1:6" ht="11.25">
      <c r="A388" s="12" t="s">
        <v>484</v>
      </c>
      <c r="B388" s="13" t="s">
        <v>637</v>
      </c>
      <c r="C388" s="33" t="s">
        <v>483</v>
      </c>
      <c r="D388" s="16">
        <v>6104</v>
      </c>
      <c r="E388" s="89">
        <v>8</v>
      </c>
      <c r="F388" s="80">
        <f t="shared" si="11"/>
        <v>6112</v>
      </c>
    </row>
    <row r="389" spans="1:6" ht="11.25">
      <c r="A389" s="12" t="s">
        <v>486</v>
      </c>
      <c r="B389" s="13" t="s">
        <v>637</v>
      </c>
      <c r="C389" s="33" t="s">
        <v>485</v>
      </c>
      <c r="D389" s="16">
        <v>8598</v>
      </c>
      <c r="E389" s="89">
        <v>8</v>
      </c>
      <c r="F389" s="80">
        <f t="shared" si="11"/>
        <v>8606</v>
      </c>
    </row>
    <row r="390" spans="1:6" ht="11.25">
      <c r="A390" s="12" t="s">
        <v>419</v>
      </c>
      <c r="B390" s="13" t="s">
        <v>637</v>
      </c>
      <c r="C390" s="33" t="s">
        <v>418</v>
      </c>
      <c r="D390" s="16">
        <v>9511</v>
      </c>
      <c r="E390" s="89">
        <v>16</v>
      </c>
      <c r="F390" s="80">
        <f t="shared" si="11"/>
        <v>9527</v>
      </c>
    </row>
    <row r="391" spans="1:6" ht="11.25">
      <c r="A391" s="15" t="s">
        <v>428</v>
      </c>
      <c r="B391" s="13" t="s">
        <v>429</v>
      </c>
      <c r="C391" s="33" t="s">
        <v>368</v>
      </c>
      <c r="D391" s="16">
        <v>9896</v>
      </c>
      <c r="E391" s="89">
        <v>15</v>
      </c>
      <c r="F391" s="80">
        <f t="shared" si="11"/>
        <v>9911</v>
      </c>
    </row>
    <row r="392" spans="1:6" ht="22.5">
      <c r="A392" s="12" t="s">
        <v>461</v>
      </c>
      <c r="B392" s="13" t="s">
        <v>637</v>
      </c>
      <c r="C392" s="33" t="s">
        <v>385</v>
      </c>
      <c r="D392" s="16">
        <v>6047</v>
      </c>
      <c r="E392" s="89">
        <v>9</v>
      </c>
      <c r="F392" s="80">
        <f t="shared" si="11"/>
        <v>6056</v>
      </c>
    </row>
    <row r="393" spans="1:6" ht="11.25">
      <c r="A393" s="15" t="s">
        <v>450</v>
      </c>
      <c r="B393" s="13" t="s">
        <v>451</v>
      </c>
      <c r="C393" s="33" t="s">
        <v>379</v>
      </c>
      <c r="D393" s="16">
        <v>11661</v>
      </c>
      <c r="E393" s="89">
        <v>19</v>
      </c>
      <c r="F393" s="80">
        <f t="shared" si="11"/>
        <v>11680</v>
      </c>
    </row>
    <row r="394" spans="1:6" ht="22.5">
      <c r="A394" s="12" t="s">
        <v>431</v>
      </c>
      <c r="B394" s="13" t="s">
        <v>430</v>
      </c>
      <c r="C394" s="33" t="s">
        <v>371</v>
      </c>
      <c r="D394" s="16">
        <v>14716</v>
      </c>
      <c r="E394" s="89">
        <v>26</v>
      </c>
      <c r="F394" s="80">
        <f t="shared" si="11"/>
        <v>14742</v>
      </c>
    </row>
    <row r="395" spans="1:6" ht="11.25">
      <c r="A395" s="12" t="s">
        <v>468</v>
      </c>
      <c r="B395" s="13" t="s">
        <v>467</v>
      </c>
      <c r="C395" s="33" t="s">
        <v>357</v>
      </c>
      <c r="D395" s="16">
        <v>19760</v>
      </c>
      <c r="E395" s="89">
        <v>33</v>
      </c>
      <c r="F395" s="80">
        <f t="shared" si="11"/>
        <v>19793</v>
      </c>
    </row>
    <row r="396" spans="1:6" ht="11.25">
      <c r="A396" s="12" t="s">
        <v>478</v>
      </c>
      <c r="B396" s="13" t="s">
        <v>477</v>
      </c>
      <c r="C396" s="33" t="s">
        <v>357</v>
      </c>
      <c r="D396" s="16">
        <v>18276</v>
      </c>
      <c r="E396" s="89">
        <v>28</v>
      </c>
      <c r="F396" s="80">
        <f t="shared" si="11"/>
        <v>18304</v>
      </c>
    </row>
    <row r="397" spans="1:6" ht="11.25">
      <c r="A397" s="12" t="s">
        <v>474</v>
      </c>
      <c r="B397" s="13" t="s">
        <v>473</v>
      </c>
      <c r="C397" s="33" t="s">
        <v>357</v>
      </c>
      <c r="D397" s="16">
        <v>23690</v>
      </c>
      <c r="E397" s="89">
        <v>130</v>
      </c>
      <c r="F397" s="80">
        <f t="shared" si="11"/>
        <v>23820</v>
      </c>
    </row>
    <row r="398" spans="1:6" ht="11.25">
      <c r="A398" s="12" t="s">
        <v>472</v>
      </c>
      <c r="B398" s="13" t="s">
        <v>471</v>
      </c>
      <c r="C398" s="33" t="s">
        <v>357</v>
      </c>
      <c r="D398" s="16">
        <v>16557</v>
      </c>
      <c r="E398" s="89">
        <v>28</v>
      </c>
      <c r="F398" s="80">
        <f t="shared" si="11"/>
        <v>16585</v>
      </c>
    </row>
    <row r="399" spans="1:6" ht="22.5">
      <c r="A399" s="15" t="s">
        <v>475</v>
      </c>
      <c r="B399" s="13" t="s">
        <v>476</v>
      </c>
      <c r="C399" s="33" t="s">
        <v>357</v>
      </c>
      <c r="D399" s="16">
        <v>20660</v>
      </c>
      <c r="E399" s="89">
        <v>41</v>
      </c>
      <c r="F399" s="80">
        <f t="shared" si="11"/>
        <v>20701</v>
      </c>
    </row>
    <row r="400" spans="1:6" ht="11.25">
      <c r="A400" s="12" t="s">
        <v>482</v>
      </c>
      <c r="B400" s="13" t="s">
        <v>481</v>
      </c>
      <c r="C400" s="33" t="s">
        <v>357</v>
      </c>
      <c r="D400" s="16">
        <v>13869</v>
      </c>
      <c r="E400" s="89">
        <v>18</v>
      </c>
      <c r="F400" s="80">
        <f t="shared" si="11"/>
        <v>13887</v>
      </c>
    </row>
    <row r="401" spans="1:6" ht="12" thickBot="1">
      <c r="A401" s="46" t="s">
        <v>480</v>
      </c>
      <c r="B401" s="32" t="s">
        <v>479</v>
      </c>
      <c r="C401" s="37" t="s">
        <v>357</v>
      </c>
      <c r="D401" s="105">
        <v>18478</v>
      </c>
      <c r="E401" s="99">
        <v>32</v>
      </c>
      <c r="F401" s="81">
        <f t="shared" si="11"/>
        <v>18510</v>
      </c>
    </row>
    <row r="402" spans="1:6" s="4" customFormat="1" ht="12" thickBot="1">
      <c r="A402" s="18" t="s">
        <v>209</v>
      </c>
      <c r="B402" s="10"/>
      <c r="C402" s="10"/>
      <c r="D402" s="11">
        <f>D403+D404+D405+D406+D407+D408+D409+D410+D411+D412+D413+D414+D415+D416+D417+D418+D419+D420</f>
        <v>40715</v>
      </c>
      <c r="E402" s="88">
        <f>E403+E404+E405+E406+E407+E408+E409+E410+E411+E412+E413+E414+E415+E416+E417+E418+E419+E420</f>
        <v>263</v>
      </c>
      <c r="F402" s="51">
        <f t="shared" si="11"/>
        <v>40978</v>
      </c>
    </row>
    <row r="403" spans="1:6" ht="22.5">
      <c r="A403" s="15" t="s">
        <v>416</v>
      </c>
      <c r="B403" s="13" t="s">
        <v>637</v>
      </c>
      <c r="C403" s="33" t="s">
        <v>417</v>
      </c>
      <c r="D403" s="16">
        <v>853</v>
      </c>
      <c r="E403" s="53">
        <v>2</v>
      </c>
      <c r="F403" s="79">
        <f t="shared" si="11"/>
        <v>855</v>
      </c>
    </row>
    <row r="404" spans="1:6" ht="22.5">
      <c r="A404" s="12" t="s">
        <v>421</v>
      </c>
      <c r="B404" s="13" t="s">
        <v>637</v>
      </c>
      <c r="C404" s="33" t="s">
        <v>420</v>
      </c>
      <c r="D404" s="16">
        <v>2462</v>
      </c>
      <c r="E404" s="89">
        <v>4</v>
      </c>
      <c r="F404" s="80">
        <f t="shared" si="11"/>
        <v>2466</v>
      </c>
    </row>
    <row r="405" spans="1:6" ht="11.25">
      <c r="A405" s="12" t="s">
        <v>443</v>
      </c>
      <c r="B405" s="13" t="s">
        <v>442</v>
      </c>
      <c r="C405" s="33" t="s">
        <v>545</v>
      </c>
      <c r="D405" s="16">
        <v>852</v>
      </c>
      <c r="E405" s="89">
        <v>2</v>
      </c>
      <c r="F405" s="80">
        <f t="shared" si="11"/>
        <v>854</v>
      </c>
    </row>
    <row r="406" spans="1:6" ht="22.5">
      <c r="A406" s="12" t="s">
        <v>423</v>
      </c>
      <c r="B406" s="13" t="s">
        <v>637</v>
      </c>
      <c r="C406" s="33" t="s">
        <v>422</v>
      </c>
      <c r="D406" s="17">
        <v>3065</v>
      </c>
      <c r="E406" s="89">
        <v>5</v>
      </c>
      <c r="F406" s="80">
        <f t="shared" si="11"/>
        <v>3070</v>
      </c>
    </row>
    <row r="407" spans="1:6" ht="22.5">
      <c r="A407" s="12" t="s">
        <v>425</v>
      </c>
      <c r="B407" s="13" t="s">
        <v>424</v>
      </c>
      <c r="C407" s="33" t="s">
        <v>546</v>
      </c>
      <c r="D407" s="16">
        <v>2066</v>
      </c>
      <c r="E407" s="89">
        <v>3</v>
      </c>
      <c r="F407" s="80">
        <f t="shared" si="11"/>
        <v>2069</v>
      </c>
    </row>
    <row r="408" spans="1:6" ht="22.5">
      <c r="A408" s="12" t="s">
        <v>427</v>
      </c>
      <c r="B408" s="13" t="s">
        <v>637</v>
      </c>
      <c r="C408" s="33" t="s">
        <v>426</v>
      </c>
      <c r="D408" s="16">
        <v>2184</v>
      </c>
      <c r="E408" s="89">
        <v>3</v>
      </c>
      <c r="F408" s="80">
        <f t="shared" si="11"/>
        <v>2187</v>
      </c>
    </row>
    <row r="409" spans="1:6" ht="22.5">
      <c r="A409" s="12" t="s">
        <v>433</v>
      </c>
      <c r="B409" s="13" t="s">
        <v>637</v>
      </c>
      <c r="C409" s="33" t="s">
        <v>432</v>
      </c>
      <c r="D409" s="14">
        <v>2061</v>
      </c>
      <c r="E409" s="91">
        <v>2</v>
      </c>
      <c r="F409" s="80">
        <f t="shared" si="11"/>
        <v>2063</v>
      </c>
    </row>
    <row r="410" spans="1:6" ht="22.5">
      <c r="A410" s="12" t="s">
        <v>437</v>
      </c>
      <c r="B410" s="13" t="s">
        <v>637</v>
      </c>
      <c r="C410" s="33" t="s">
        <v>436</v>
      </c>
      <c r="D410" s="16">
        <v>1784</v>
      </c>
      <c r="E410" s="89">
        <v>35</v>
      </c>
      <c r="F410" s="80">
        <f t="shared" si="11"/>
        <v>1819</v>
      </c>
    </row>
    <row r="411" spans="1:6" ht="22.5">
      <c r="A411" s="12" t="s">
        <v>439</v>
      </c>
      <c r="B411" s="13" t="s">
        <v>637</v>
      </c>
      <c r="C411" s="33" t="s">
        <v>438</v>
      </c>
      <c r="D411" s="16">
        <v>2290</v>
      </c>
      <c r="E411" s="91">
        <v>1</v>
      </c>
      <c r="F411" s="80">
        <f t="shared" si="11"/>
        <v>2291</v>
      </c>
    </row>
    <row r="412" spans="1:6" ht="22.5">
      <c r="A412" s="12" t="s">
        <v>441</v>
      </c>
      <c r="B412" s="13" t="s">
        <v>637</v>
      </c>
      <c r="C412" s="33" t="s">
        <v>440</v>
      </c>
      <c r="D412" s="16">
        <v>1262</v>
      </c>
      <c r="E412" s="89">
        <v>2</v>
      </c>
      <c r="F412" s="80">
        <f t="shared" si="11"/>
        <v>1264</v>
      </c>
    </row>
    <row r="413" spans="1:6" ht="22.5">
      <c r="A413" s="12" t="s">
        <v>454</v>
      </c>
      <c r="B413" s="13" t="s">
        <v>452</v>
      </c>
      <c r="C413" s="33" t="s">
        <v>453</v>
      </c>
      <c r="D413" s="16">
        <v>2378</v>
      </c>
      <c r="E413" s="89">
        <v>70</v>
      </c>
      <c r="F413" s="80">
        <f t="shared" si="11"/>
        <v>2448</v>
      </c>
    </row>
    <row r="414" spans="1:6" ht="22.5">
      <c r="A414" s="12" t="s">
        <v>449</v>
      </c>
      <c r="B414" s="13" t="s">
        <v>448</v>
      </c>
      <c r="C414" s="33" t="s">
        <v>540</v>
      </c>
      <c r="D414" s="16">
        <v>2779</v>
      </c>
      <c r="E414" s="89">
        <v>4</v>
      </c>
      <c r="F414" s="80">
        <f t="shared" si="11"/>
        <v>2783</v>
      </c>
    </row>
    <row r="415" spans="1:6" ht="22.5">
      <c r="A415" s="12" t="s">
        <v>447</v>
      </c>
      <c r="B415" s="13" t="s">
        <v>446</v>
      </c>
      <c r="C415" s="33" t="s">
        <v>524</v>
      </c>
      <c r="D415" s="16">
        <v>1067</v>
      </c>
      <c r="E415" s="91">
        <v>2</v>
      </c>
      <c r="F415" s="80">
        <f t="shared" si="11"/>
        <v>1069</v>
      </c>
    </row>
    <row r="416" spans="1:6" ht="22.5">
      <c r="A416" s="12" t="s">
        <v>458</v>
      </c>
      <c r="B416" s="13" t="s">
        <v>637</v>
      </c>
      <c r="C416" s="33" t="s">
        <v>457</v>
      </c>
      <c r="D416" s="16">
        <v>3452</v>
      </c>
      <c r="E416" s="91">
        <v>105</v>
      </c>
      <c r="F416" s="80">
        <f t="shared" si="11"/>
        <v>3557</v>
      </c>
    </row>
    <row r="417" spans="1:6" ht="22.5">
      <c r="A417" s="12" t="s">
        <v>464</v>
      </c>
      <c r="B417" s="13" t="s">
        <v>462</v>
      </c>
      <c r="C417" s="33" t="s">
        <v>463</v>
      </c>
      <c r="D417" s="16">
        <v>5886</v>
      </c>
      <c r="E417" s="89">
        <v>10</v>
      </c>
      <c r="F417" s="80">
        <f aca="true" t="shared" si="12" ref="F417:F427">D417+E417</f>
        <v>5896</v>
      </c>
    </row>
    <row r="418" spans="1:6" ht="22.5">
      <c r="A418" s="12" t="s">
        <v>466</v>
      </c>
      <c r="B418" s="13" t="s">
        <v>637</v>
      </c>
      <c r="C418" s="33" t="s">
        <v>465</v>
      </c>
      <c r="D418" s="16">
        <v>1680</v>
      </c>
      <c r="E418" s="89">
        <v>3</v>
      </c>
      <c r="F418" s="80">
        <f t="shared" si="12"/>
        <v>1683</v>
      </c>
    </row>
    <row r="419" spans="1:6" ht="22.5">
      <c r="A419" s="12" t="s">
        <v>470</v>
      </c>
      <c r="B419" s="13" t="s">
        <v>469</v>
      </c>
      <c r="C419" s="33" t="s">
        <v>547</v>
      </c>
      <c r="D419" s="16">
        <v>1761</v>
      </c>
      <c r="E419" s="89">
        <v>2</v>
      </c>
      <c r="F419" s="80">
        <f t="shared" si="12"/>
        <v>1763</v>
      </c>
    </row>
    <row r="420" spans="1:6" ht="12" thickBot="1">
      <c r="A420" s="15" t="s">
        <v>487</v>
      </c>
      <c r="B420" s="13" t="s">
        <v>488</v>
      </c>
      <c r="C420" s="33" t="s">
        <v>537</v>
      </c>
      <c r="D420" s="17">
        <v>2833</v>
      </c>
      <c r="E420" s="99">
        <v>8</v>
      </c>
      <c r="F420" s="81">
        <f t="shared" si="12"/>
        <v>2841</v>
      </c>
    </row>
    <row r="421" spans="1:6" s="4" customFormat="1" ht="12" thickBot="1">
      <c r="A421" s="18" t="s">
        <v>192</v>
      </c>
      <c r="B421" s="10"/>
      <c r="C421" s="10"/>
      <c r="D421" s="11">
        <f>D422</f>
        <v>4771</v>
      </c>
      <c r="E421" s="88">
        <f>E422</f>
        <v>0</v>
      </c>
      <c r="F421" s="51">
        <f t="shared" si="12"/>
        <v>4771</v>
      </c>
    </row>
    <row r="422" spans="1:6" ht="12" thickBot="1">
      <c r="A422" s="15" t="s">
        <v>495</v>
      </c>
      <c r="B422" s="13" t="s">
        <v>496</v>
      </c>
      <c r="C422" s="33" t="s">
        <v>357</v>
      </c>
      <c r="D422" s="104">
        <v>4771</v>
      </c>
      <c r="E422" s="101">
        <v>0</v>
      </c>
      <c r="F422" s="82">
        <f t="shared" si="12"/>
        <v>4771</v>
      </c>
    </row>
    <row r="423" spans="1:6" s="4" customFormat="1" ht="12" thickBot="1">
      <c r="A423" s="18" t="s">
        <v>190</v>
      </c>
      <c r="B423" s="10"/>
      <c r="C423" s="10"/>
      <c r="D423" s="11">
        <f>D424+D425+D426</f>
        <v>25564</v>
      </c>
      <c r="E423" s="88">
        <f>E424+E425+E426</f>
        <v>0</v>
      </c>
      <c r="F423" s="51">
        <f t="shared" si="12"/>
        <v>25564</v>
      </c>
    </row>
    <row r="424" spans="1:6" ht="22.5">
      <c r="A424" s="12" t="s">
        <v>490</v>
      </c>
      <c r="B424" s="13" t="s">
        <v>489</v>
      </c>
      <c r="C424" s="33" t="s">
        <v>368</v>
      </c>
      <c r="D424" s="14">
        <v>3697</v>
      </c>
      <c r="E424" s="53">
        <v>0</v>
      </c>
      <c r="F424" s="79">
        <f t="shared" si="12"/>
        <v>3697</v>
      </c>
    </row>
    <row r="425" spans="1:6" ht="11.25">
      <c r="A425" s="15" t="s">
        <v>493</v>
      </c>
      <c r="B425" s="13" t="s">
        <v>494</v>
      </c>
      <c r="C425" s="33" t="s">
        <v>357</v>
      </c>
      <c r="D425" s="16">
        <v>4224</v>
      </c>
      <c r="E425" s="89">
        <v>0</v>
      </c>
      <c r="F425" s="80">
        <f t="shared" si="12"/>
        <v>4224</v>
      </c>
    </row>
    <row r="426" spans="1:6" ht="12" thickBot="1">
      <c r="A426" s="15" t="s">
        <v>491</v>
      </c>
      <c r="B426" s="13" t="s">
        <v>492</v>
      </c>
      <c r="C426" s="33" t="s">
        <v>357</v>
      </c>
      <c r="D426" s="17">
        <v>17643</v>
      </c>
      <c r="E426" s="99">
        <v>0</v>
      </c>
      <c r="F426" s="81">
        <f t="shared" si="12"/>
        <v>17643</v>
      </c>
    </row>
    <row r="427" spans="1:6" s="4" customFormat="1" ht="12" thickBot="1">
      <c r="A427" s="21" t="s">
        <v>187</v>
      </c>
      <c r="B427" s="22"/>
      <c r="C427" s="22"/>
      <c r="D427" s="23">
        <f>D353+D381+D383+D402+D421+D423</f>
        <v>356482</v>
      </c>
      <c r="E427" s="96">
        <f>E353+E381+E383+E402+E421+E423</f>
        <v>795</v>
      </c>
      <c r="F427" s="52">
        <f t="shared" si="12"/>
        <v>357277</v>
      </c>
    </row>
    <row r="428" spans="1:6" s="24" customFormat="1" ht="12" thickBot="1">
      <c r="A428" s="148" t="s">
        <v>205</v>
      </c>
      <c r="B428" s="149"/>
      <c r="C428" s="149"/>
      <c r="D428" s="149"/>
      <c r="E428" s="149"/>
      <c r="F428" s="144"/>
    </row>
    <row r="429" spans="1:6" s="4" customFormat="1" ht="12" thickBot="1">
      <c r="A429" s="9" t="s">
        <v>185</v>
      </c>
      <c r="B429" s="10"/>
      <c r="C429" s="10"/>
      <c r="D429" s="11">
        <f>D430+D431+D432+D433+D434+D435+D436+D437+D438+D439+D440+D441</f>
        <v>27740</v>
      </c>
      <c r="E429" s="88">
        <f>E430+E431+E432+E433+E434+E435+E436+E437+E438+E439+E440+E441</f>
        <v>0</v>
      </c>
      <c r="F429" s="51">
        <f aca="true" t="shared" si="13" ref="F429:F474">D429+E429</f>
        <v>27740</v>
      </c>
    </row>
    <row r="430" spans="1:6" ht="11.25">
      <c r="A430" s="12" t="s">
        <v>273</v>
      </c>
      <c r="B430" s="20" t="s">
        <v>274</v>
      </c>
      <c r="C430" s="97" t="s">
        <v>548</v>
      </c>
      <c r="D430" s="14">
        <v>801</v>
      </c>
      <c r="E430" s="53">
        <v>0</v>
      </c>
      <c r="F430" s="79">
        <f>D430+E430</f>
        <v>801</v>
      </c>
    </row>
    <row r="431" spans="1:6" ht="22.5">
      <c r="A431" s="12" t="s">
        <v>280</v>
      </c>
      <c r="B431" s="20" t="s">
        <v>281</v>
      </c>
      <c r="C431" s="97" t="s">
        <v>549</v>
      </c>
      <c r="D431" s="16">
        <v>681</v>
      </c>
      <c r="E431" s="53">
        <v>0</v>
      </c>
      <c r="F431" s="80">
        <f t="shared" si="13"/>
        <v>681</v>
      </c>
    </row>
    <row r="432" spans="1:6" ht="11.25">
      <c r="A432" s="12" t="s">
        <v>282</v>
      </c>
      <c r="B432" s="20" t="s">
        <v>283</v>
      </c>
      <c r="C432" s="97" t="s">
        <v>550</v>
      </c>
      <c r="D432" s="16">
        <v>1050</v>
      </c>
      <c r="E432" s="53">
        <v>0</v>
      </c>
      <c r="F432" s="80">
        <f t="shared" si="13"/>
        <v>1050</v>
      </c>
    </row>
    <row r="433" spans="1:6" ht="11.25">
      <c r="A433" s="12" t="s">
        <v>284</v>
      </c>
      <c r="B433" s="20" t="s">
        <v>285</v>
      </c>
      <c r="C433" s="97" t="s">
        <v>286</v>
      </c>
      <c r="D433" s="16">
        <v>2875</v>
      </c>
      <c r="E433" s="53">
        <v>0</v>
      </c>
      <c r="F433" s="80">
        <f t="shared" si="13"/>
        <v>2875</v>
      </c>
    </row>
    <row r="434" spans="1:6" ht="11.25">
      <c r="A434" s="12" t="s">
        <v>287</v>
      </c>
      <c r="B434" s="20"/>
      <c r="C434" s="97" t="s">
        <v>288</v>
      </c>
      <c r="D434" s="16">
        <v>752</v>
      </c>
      <c r="E434" s="53">
        <v>0</v>
      </c>
      <c r="F434" s="80">
        <f t="shared" si="13"/>
        <v>752</v>
      </c>
    </row>
    <row r="435" spans="1:6" ht="22.5">
      <c r="A435" s="12" t="s">
        <v>289</v>
      </c>
      <c r="B435" s="20" t="s">
        <v>290</v>
      </c>
      <c r="C435" s="97" t="s">
        <v>551</v>
      </c>
      <c r="D435" s="16">
        <v>1033</v>
      </c>
      <c r="E435" s="53">
        <v>0</v>
      </c>
      <c r="F435" s="80">
        <f t="shared" si="13"/>
        <v>1033</v>
      </c>
    </row>
    <row r="436" spans="1:6" ht="11.25">
      <c r="A436" s="12" t="s">
        <v>291</v>
      </c>
      <c r="B436" s="20"/>
      <c r="C436" s="97" t="s">
        <v>292</v>
      </c>
      <c r="D436" s="16">
        <v>1079</v>
      </c>
      <c r="E436" s="53">
        <v>0</v>
      </c>
      <c r="F436" s="80">
        <f t="shared" si="13"/>
        <v>1079</v>
      </c>
    </row>
    <row r="437" spans="1:6" ht="22.5">
      <c r="A437" s="12" t="s">
        <v>294</v>
      </c>
      <c r="B437" s="20" t="s">
        <v>295</v>
      </c>
      <c r="C437" s="97" t="s">
        <v>296</v>
      </c>
      <c r="D437" s="16">
        <v>2492</v>
      </c>
      <c r="E437" s="53">
        <v>0</v>
      </c>
      <c r="F437" s="80">
        <f t="shared" si="13"/>
        <v>2492</v>
      </c>
    </row>
    <row r="438" spans="1:6" ht="22.5">
      <c r="A438" s="12" t="s">
        <v>297</v>
      </c>
      <c r="B438" s="20" t="s">
        <v>298</v>
      </c>
      <c r="C438" s="97" t="s">
        <v>296</v>
      </c>
      <c r="D438" s="16">
        <v>3073</v>
      </c>
      <c r="E438" s="53">
        <v>0</v>
      </c>
      <c r="F438" s="80">
        <f t="shared" si="13"/>
        <v>3073</v>
      </c>
    </row>
    <row r="439" spans="1:6" ht="22.5">
      <c r="A439" s="12" t="s">
        <v>293</v>
      </c>
      <c r="B439" s="13" t="s">
        <v>633</v>
      </c>
      <c r="C439" s="97" t="s">
        <v>270</v>
      </c>
      <c r="D439" s="16">
        <v>11576</v>
      </c>
      <c r="E439" s="90">
        <v>0</v>
      </c>
      <c r="F439" s="80">
        <f t="shared" si="13"/>
        <v>11576</v>
      </c>
    </row>
    <row r="440" spans="1:6" ht="22.5">
      <c r="A440" s="12" t="s">
        <v>299</v>
      </c>
      <c r="B440" s="20" t="s">
        <v>300</v>
      </c>
      <c r="C440" s="97" t="s">
        <v>550</v>
      </c>
      <c r="D440" s="16">
        <v>1012</v>
      </c>
      <c r="E440" s="90">
        <v>0</v>
      </c>
      <c r="F440" s="80">
        <f t="shared" si="13"/>
        <v>1012</v>
      </c>
    </row>
    <row r="441" spans="1:6" ht="12" thickBot="1">
      <c r="A441" s="12" t="s">
        <v>301</v>
      </c>
      <c r="B441" s="20"/>
      <c r="C441" s="97" t="s">
        <v>302</v>
      </c>
      <c r="D441" s="16">
        <v>1316</v>
      </c>
      <c r="E441" s="53">
        <v>0</v>
      </c>
      <c r="F441" s="81">
        <f>D441+E441</f>
        <v>1316</v>
      </c>
    </row>
    <row r="442" spans="1:6" s="4" customFormat="1" ht="12" thickBot="1">
      <c r="A442" s="18" t="s">
        <v>186</v>
      </c>
      <c r="B442" s="10"/>
      <c r="C442" s="10"/>
      <c r="D442" s="11">
        <f>D443+D444+D445+D446+D447+D448+D449+D450+D451</f>
        <v>117759</v>
      </c>
      <c r="E442" s="88">
        <f>E443+E444+E445+E446+E447+E448+E449+E450+E451</f>
        <v>423</v>
      </c>
      <c r="F442" s="51">
        <f t="shared" si="13"/>
        <v>118182</v>
      </c>
    </row>
    <row r="443" spans="1:6" ht="22.5">
      <c r="A443" s="12" t="s">
        <v>321</v>
      </c>
      <c r="B443" s="20" t="s">
        <v>278</v>
      </c>
      <c r="C443" s="97" t="s">
        <v>320</v>
      </c>
      <c r="D443" s="16">
        <v>15327</v>
      </c>
      <c r="E443" s="53">
        <v>19</v>
      </c>
      <c r="F443" s="79">
        <f t="shared" si="13"/>
        <v>15346</v>
      </c>
    </row>
    <row r="444" spans="1:6" ht="11.25">
      <c r="A444" s="12" t="s">
        <v>337</v>
      </c>
      <c r="B444" s="20"/>
      <c r="C444" s="97" t="s">
        <v>336</v>
      </c>
      <c r="D444" s="16">
        <v>8727</v>
      </c>
      <c r="E444" s="89">
        <v>12</v>
      </c>
      <c r="F444" s="80">
        <f t="shared" si="13"/>
        <v>8739</v>
      </c>
    </row>
    <row r="445" spans="1:6" ht="11.25">
      <c r="A445" s="12" t="s">
        <v>345</v>
      </c>
      <c r="B445" s="20"/>
      <c r="C445" s="97" t="s">
        <v>344</v>
      </c>
      <c r="D445" s="16">
        <v>5131</v>
      </c>
      <c r="E445" s="89">
        <v>6</v>
      </c>
      <c r="F445" s="80">
        <f t="shared" si="13"/>
        <v>5137</v>
      </c>
    </row>
    <row r="446" spans="1:6" ht="22.5">
      <c r="A446" s="12" t="s">
        <v>309</v>
      </c>
      <c r="B446" s="20" t="s">
        <v>307</v>
      </c>
      <c r="C446" s="97" t="s">
        <v>308</v>
      </c>
      <c r="D446" s="16">
        <v>8253</v>
      </c>
      <c r="E446" s="89">
        <v>11</v>
      </c>
      <c r="F446" s="80">
        <f t="shared" si="13"/>
        <v>8264</v>
      </c>
    </row>
    <row r="447" spans="1:6" ht="11.25">
      <c r="A447" s="12" t="s">
        <v>328</v>
      </c>
      <c r="B447" s="20" t="s">
        <v>329</v>
      </c>
      <c r="C447" s="97" t="s">
        <v>286</v>
      </c>
      <c r="D447" s="16">
        <v>14438</v>
      </c>
      <c r="E447" s="89">
        <v>26</v>
      </c>
      <c r="F447" s="80">
        <f t="shared" si="13"/>
        <v>14464</v>
      </c>
    </row>
    <row r="448" spans="1:6" ht="22.5">
      <c r="A448" s="12" t="s">
        <v>352</v>
      </c>
      <c r="B448" s="20" t="s">
        <v>353</v>
      </c>
      <c r="C448" s="97" t="s">
        <v>296</v>
      </c>
      <c r="D448" s="16">
        <v>21432</v>
      </c>
      <c r="E448" s="89">
        <v>40</v>
      </c>
      <c r="F448" s="80">
        <f t="shared" si="13"/>
        <v>21472</v>
      </c>
    </row>
    <row r="449" spans="1:6" ht="11.25">
      <c r="A449" s="12" t="s">
        <v>349</v>
      </c>
      <c r="B449" s="20" t="s">
        <v>348</v>
      </c>
      <c r="C449" s="97" t="s">
        <v>270</v>
      </c>
      <c r="D449" s="16">
        <v>12804</v>
      </c>
      <c r="E449" s="89">
        <v>18</v>
      </c>
      <c r="F449" s="80">
        <f t="shared" si="13"/>
        <v>12822</v>
      </c>
    </row>
    <row r="450" spans="1:6" ht="11.25">
      <c r="A450" s="12" t="s">
        <v>351</v>
      </c>
      <c r="B450" s="20" t="s">
        <v>350</v>
      </c>
      <c r="C450" s="97" t="s">
        <v>270</v>
      </c>
      <c r="D450" s="16">
        <v>18133</v>
      </c>
      <c r="E450" s="89">
        <v>24</v>
      </c>
      <c r="F450" s="80">
        <f t="shared" si="13"/>
        <v>18157</v>
      </c>
    </row>
    <row r="451" spans="1:6" ht="23.25" thickBot="1">
      <c r="A451" s="12" t="s">
        <v>343</v>
      </c>
      <c r="B451" s="20" t="s">
        <v>342</v>
      </c>
      <c r="C451" s="97" t="s">
        <v>270</v>
      </c>
      <c r="D451" s="17">
        <v>13514</v>
      </c>
      <c r="E451" s="99">
        <v>267</v>
      </c>
      <c r="F451" s="81">
        <f t="shared" si="13"/>
        <v>13781</v>
      </c>
    </row>
    <row r="452" spans="1:6" s="4" customFormat="1" ht="12" thickBot="1">
      <c r="A452" s="18" t="s">
        <v>194</v>
      </c>
      <c r="B452" s="10"/>
      <c r="C452" s="10"/>
      <c r="D452" s="11">
        <f>D453</f>
        <v>3232</v>
      </c>
      <c r="E452" s="88">
        <f>E453</f>
        <v>2</v>
      </c>
      <c r="F452" s="51">
        <f t="shared" si="13"/>
        <v>3234</v>
      </c>
    </row>
    <row r="453" spans="1:6" ht="23.25" thickBot="1">
      <c r="A453" s="46" t="s">
        <v>306</v>
      </c>
      <c r="B453" s="47" t="s">
        <v>305</v>
      </c>
      <c r="C453" s="98" t="s">
        <v>296</v>
      </c>
      <c r="D453" s="103">
        <v>3232</v>
      </c>
      <c r="E453" s="100">
        <v>2</v>
      </c>
      <c r="F453" s="82">
        <f t="shared" si="13"/>
        <v>3234</v>
      </c>
    </row>
    <row r="454" spans="1:6" s="4" customFormat="1" ht="12" thickBot="1">
      <c r="A454" s="18" t="s">
        <v>209</v>
      </c>
      <c r="B454" s="10"/>
      <c r="C454" s="10"/>
      <c r="D454" s="11">
        <f>D455+D456+D457+D458+D459+D460+D461+D462+D463+D464+D465+D466</f>
        <v>20728</v>
      </c>
      <c r="E454" s="88">
        <f>E455+E456+E457+E458+E459+E460+E461+E462+E463+E464+E465+E466</f>
        <v>42</v>
      </c>
      <c r="F454" s="51">
        <f t="shared" si="13"/>
        <v>20770</v>
      </c>
    </row>
    <row r="455" spans="1:6" ht="22.5">
      <c r="A455" s="12" t="s">
        <v>310</v>
      </c>
      <c r="B455" s="20" t="s">
        <v>311</v>
      </c>
      <c r="C455" s="97" t="s">
        <v>552</v>
      </c>
      <c r="D455" s="16">
        <v>1346</v>
      </c>
      <c r="E455" s="53">
        <v>2</v>
      </c>
      <c r="F455" s="79">
        <f t="shared" si="13"/>
        <v>1348</v>
      </c>
    </row>
    <row r="456" spans="1:6" ht="22.5">
      <c r="A456" s="12" t="s">
        <v>317</v>
      </c>
      <c r="B456" s="20" t="s">
        <v>316</v>
      </c>
      <c r="C456" s="97" t="s">
        <v>553</v>
      </c>
      <c r="D456" s="14">
        <v>1656</v>
      </c>
      <c r="E456" s="89">
        <v>2</v>
      </c>
      <c r="F456" s="80">
        <f t="shared" si="13"/>
        <v>1658</v>
      </c>
    </row>
    <row r="457" spans="1:6" ht="22.5">
      <c r="A457" s="12" t="s">
        <v>318</v>
      </c>
      <c r="B457" s="20"/>
      <c r="C457" s="97" t="s">
        <v>319</v>
      </c>
      <c r="D457" s="16">
        <v>1147</v>
      </c>
      <c r="E457" s="89">
        <v>3</v>
      </c>
      <c r="F457" s="80">
        <f t="shared" si="13"/>
        <v>1150</v>
      </c>
    </row>
    <row r="458" spans="1:6" ht="22.5">
      <c r="A458" s="12" t="s">
        <v>323</v>
      </c>
      <c r="B458" s="20"/>
      <c r="C458" s="97" t="s">
        <v>322</v>
      </c>
      <c r="D458" s="16">
        <v>1965</v>
      </c>
      <c r="E458" s="89">
        <v>3</v>
      </c>
      <c r="F458" s="80">
        <f t="shared" si="13"/>
        <v>1968</v>
      </c>
    </row>
    <row r="459" spans="1:6" ht="22.5">
      <c r="A459" s="12" t="s">
        <v>324</v>
      </c>
      <c r="B459" s="20" t="s">
        <v>325</v>
      </c>
      <c r="C459" s="97" t="s">
        <v>550</v>
      </c>
      <c r="D459" s="16">
        <v>2070</v>
      </c>
      <c r="E459" s="89">
        <v>6</v>
      </c>
      <c r="F459" s="80">
        <f t="shared" si="13"/>
        <v>2076</v>
      </c>
    </row>
    <row r="460" spans="1:6" ht="22.5">
      <c r="A460" s="12" t="s">
        <v>327</v>
      </c>
      <c r="B460" s="20" t="s">
        <v>326</v>
      </c>
      <c r="C460" s="97" t="s">
        <v>270</v>
      </c>
      <c r="D460" s="16">
        <v>1814</v>
      </c>
      <c r="E460" s="89">
        <v>3</v>
      </c>
      <c r="F460" s="80">
        <f t="shared" si="13"/>
        <v>1817</v>
      </c>
    </row>
    <row r="461" spans="1:6" ht="22.5">
      <c r="A461" s="12" t="s">
        <v>331</v>
      </c>
      <c r="B461" s="20"/>
      <c r="C461" s="97" t="s">
        <v>330</v>
      </c>
      <c r="D461" s="16">
        <v>2571</v>
      </c>
      <c r="E461" s="89">
        <v>5</v>
      </c>
      <c r="F461" s="80">
        <f t="shared" si="13"/>
        <v>2576</v>
      </c>
    </row>
    <row r="462" spans="1:6" ht="22.5">
      <c r="A462" s="12" t="s">
        <v>347</v>
      </c>
      <c r="B462" s="20" t="s">
        <v>346</v>
      </c>
      <c r="C462" s="97" t="s">
        <v>270</v>
      </c>
      <c r="D462" s="16">
        <v>4508</v>
      </c>
      <c r="E462" s="91">
        <v>8</v>
      </c>
      <c r="F462" s="80">
        <f t="shared" si="13"/>
        <v>4516</v>
      </c>
    </row>
    <row r="463" spans="1:6" ht="22.5">
      <c r="A463" s="12" t="s">
        <v>332</v>
      </c>
      <c r="B463" s="20" t="s">
        <v>333</v>
      </c>
      <c r="C463" s="97" t="s">
        <v>554</v>
      </c>
      <c r="D463" s="16">
        <v>726</v>
      </c>
      <c r="E463" s="91">
        <v>2</v>
      </c>
      <c r="F463" s="80">
        <f t="shared" si="13"/>
        <v>728</v>
      </c>
    </row>
    <row r="464" spans="1:6" ht="22.5">
      <c r="A464" s="12" t="s">
        <v>334</v>
      </c>
      <c r="B464" s="20" t="s">
        <v>335</v>
      </c>
      <c r="C464" s="97" t="s">
        <v>550</v>
      </c>
      <c r="D464" s="16">
        <v>1369</v>
      </c>
      <c r="E464" s="91">
        <v>4</v>
      </c>
      <c r="F464" s="80">
        <f t="shared" si="13"/>
        <v>1373</v>
      </c>
    </row>
    <row r="465" spans="1:6" ht="11.25">
      <c r="A465" s="12" t="s">
        <v>338</v>
      </c>
      <c r="B465" s="20" t="s">
        <v>339</v>
      </c>
      <c r="C465" s="97" t="s">
        <v>550</v>
      </c>
      <c r="D465" s="16">
        <v>789</v>
      </c>
      <c r="E465" s="89">
        <v>2</v>
      </c>
      <c r="F465" s="80">
        <f t="shared" si="13"/>
        <v>791</v>
      </c>
    </row>
    <row r="466" spans="1:6" ht="12" thickBot="1">
      <c r="A466" s="12" t="s">
        <v>341</v>
      </c>
      <c r="B466" s="20" t="s">
        <v>340</v>
      </c>
      <c r="C466" s="97" t="s">
        <v>550</v>
      </c>
      <c r="D466" s="16">
        <v>767</v>
      </c>
      <c r="E466" s="99">
        <v>2</v>
      </c>
      <c r="F466" s="81">
        <f t="shared" si="13"/>
        <v>769</v>
      </c>
    </row>
    <row r="467" spans="1:6" s="4" customFormat="1" ht="12" thickBot="1">
      <c r="A467" s="18" t="s">
        <v>206</v>
      </c>
      <c r="B467" s="10"/>
      <c r="C467" s="10"/>
      <c r="D467" s="11">
        <f>D468</f>
        <v>7293</v>
      </c>
      <c r="E467" s="88">
        <f>E468</f>
        <v>0</v>
      </c>
      <c r="F467" s="65">
        <f t="shared" si="13"/>
        <v>7293</v>
      </c>
    </row>
    <row r="468" spans="1:6" ht="12" thickBot="1">
      <c r="A468" s="12" t="s">
        <v>303</v>
      </c>
      <c r="B468" s="20" t="s">
        <v>304</v>
      </c>
      <c r="C468" s="97" t="s">
        <v>296</v>
      </c>
      <c r="D468" s="104">
        <v>7293</v>
      </c>
      <c r="E468" s="101">
        <v>0</v>
      </c>
      <c r="F468" s="82">
        <f t="shared" si="13"/>
        <v>7293</v>
      </c>
    </row>
    <row r="469" spans="1:6" s="4" customFormat="1" ht="12" thickBot="1">
      <c r="A469" s="18" t="s">
        <v>190</v>
      </c>
      <c r="B469" s="10"/>
      <c r="C469" s="10"/>
      <c r="D469" s="11">
        <f>D470+D471</f>
        <v>11429</v>
      </c>
      <c r="E469" s="88">
        <f>E470+E471</f>
        <v>0</v>
      </c>
      <c r="F469" s="65">
        <f t="shared" si="13"/>
        <v>11429</v>
      </c>
    </row>
    <row r="470" spans="1:6" ht="22.5">
      <c r="A470" s="12" t="s">
        <v>354</v>
      </c>
      <c r="B470" s="20" t="s">
        <v>355</v>
      </c>
      <c r="C470" s="97" t="s">
        <v>296</v>
      </c>
      <c r="D470" s="14">
        <v>4461</v>
      </c>
      <c r="E470" s="53">
        <v>0</v>
      </c>
      <c r="F470" s="79">
        <f t="shared" si="13"/>
        <v>4461</v>
      </c>
    </row>
    <row r="471" spans="1:6" ht="23.25" thickBot="1">
      <c r="A471" s="12" t="s">
        <v>356</v>
      </c>
      <c r="B471" s="20" t="s">
        <v>279</v>
      </c>
      <c r="C471" s="97" t="s">
        <v>270</v>
      </c>
      <c r="D471" s="17">
        <v>6968</v>
      </c>
      <c r="E471" s="99">
        <v>0</v>
      </c>
      <c r="F471" s="81">
        <f t="shared" si="13"/>
        <v>6968</v>
      </c>
    </row>
    <row r="472" spans="1:6" s="4" customFormat="1" ht="12" thickBot="1">
      <c r="A472" s="18">
        <v>3421</v>
      </c>
      <c r="B472" s="10"/>
      <c r="C472" s="10"/>
      <c r="D472" s="11">
        <f>D473</f>
        <v>3094</v>
      </c>
      <c r="E472" s="88">
        <f>E473</f>
        <v>2</v>
      </c>
      <c r="F472" s="64">
        <f t="shared" si="13"/>
        <v>3096</v>
      </c>
    </row>
    <row r="473" spans="1:6" ht="12" thickBot="1">
      <c r="A473" s="12" t="s">
        <v>271</v>
      </c>
      <c r="B473" s="20" t="s">
        <v>272</v>
      </c>
      <c r="C473" s="97" t="s">
        <v>270</v>
      </c>
      <c r="D473" s="104">
        <v>3094</v>
      </c>
      <c r="E473" s="101">
        <v>2</v>
      </c>
      <c r="F473" s="82">
        <f t="shared" si="13"/>
        <v>3096</v>
      </c>
    </row>
    <row r="474" spans="1:6" s="4" customFormat="1" ht="12" thickBot="1">
      <c r="A474" s="21" t="s">
        <v>187</v>
      </c>
      <c r="B474" s="22"/>
      <c r="C474" s="22"/>
      <c r="D474" s="23">
        <f>D429+D442+D452+D454+D467+D469+D472</f>
        <v>191275</v>
      </c>
      <c r="E474" s="102">
        <f>E429+E442+E452+E454+E467+E469+E472</f>
        <v>469</v>
      </c>
      <c r="F474" s="52">
        <f t="shared" si="13"/>
        <v>191744</v>
      </c>
    </row>
    <row r="475" spans="1:6" s="24" customFormat="1" ht="12" thickBot="1">
      <c r="A475" s="131" t="s">
        <v>207</v>
      </c>
      <c r="B475" s="132"/>
      <c r="C475" s="132"/>
      <c r="D475" s="132"/>
      <c r="E475" s="132"/>
      <c r="F475" s="144"/>
    </row>
    <row r="476" spans="1:6" s="4" customFormat="1" ht="12" thickBot="1">
      <c r="A476" s="9" t="s">
        <v>185</v>
      </c>
      <c r="B476" s="10"/>
      <c r="C476" s="10"/>
      <c r="D476" s="11">
        <f>D477+D478+D479+D480+D481+D482+D483+D484+D485+D486+D487</f>
        <v>28174</v>
      </c>
      <c r="E476" s="87">
        <f>E477+E478+E479+E480+E481+E482+E483+E484+E485+E486+E487</f>
        <v>47</v>
      </c>
      <c r="F476" s="51">
        <f aca="true" t="shared" si="14" ref="F476:F511">D476+E476</f>
        <v>28221</v>
      </c>
    </row>
    <row r="477" spans="1:6" ht="22.5">
      <c r="A477" s="15" t="s">
        <v>815</v>
      </c>
      <c r="B477" s="13" t="s">
        <v>637</v>
      </c>
      <c r="C477" s="33" t="s">
        <v>710</v>
      </c>
      <c r="D477" s="14">
        <v>775</v>
      </c>
      <c r="E477" s="53">
        <v>0</v>
      </c>
      <c r="F477" s="79">
        <f t="shared" si="14"/>
        <v>775</v>
      </c>
    </row>
    <row r="478" spans="1:6" ht="22.5">
      <c r="A478" s="15" t="s">
        <v>820</v>
      </c>
      <c r="B478" s="13" t="s">
        <v>715</v>
      </c>
      <c r="C478" s="33" t="s">
        <v>555</v>
      </c>
      <c r="D478" s="16">
        <v>691</v>
      </c>
      <c r="E478" s="53">
        <v>0</v>
      </c>
      <c r="F478" s="80">
        <f t="shared" si="14"/>
        <v>691</v>
      </c>
    </row>
    <row r="479" spans="1:6" ht="11.25">
      <c r="A479" s="15" t="s">
        <v>814</v>
      </c>
      <c r="B479" s="13" t="s">
        <v>637</v>
      </c>
      <c r="C479" s="33" t="s">
        <v>711</v>
      </c>
      <c r="D479" s="16">
        <v>1748</v>
      </c>
      <c r="E479" s="53">
        <v>0</v>
      </c>
      <c r="F479" s="80">
        <f t="shared" si="14"/>
        <v>1748</v>
      </c>
    </row>
    <row r="480" spans="1:6" ht="22.5">
      <c r="A480" s="15" t="s">
        <v>816</v>
      </c>
      <c r="B480" s="13" t="s">
        <v>713</v>
      </c>
      <c r="C480" s="33" t="s">
        <v>556</v>
      </c>
      <c r="D480" s="16">
        <v>583</v>
      </c>
      <c r="E480" s="53">
        <v>47</v>
      </c>
      <c r="F480" s="80">
        <f t="shared" si="14"/>
        <v>630</v>
      </c>
    </row>
    <row r="481" spans="1:6" ht="22.5">
      <c r="A481" s="12" t="s">
        <v>743</v>
      </c>
      <c r="B481" s="13" t="s">
        <v>741</v>
      </c>
      <c r="C481" s="33" t="s">
        <v>557</v>
      </c>
      <c r="D481" s="16">
        <v>189</v>
      </c>
      <c r="E481" s="53">
        <v>0</v>
      </c>
      <c r="F481" s="80">
        <f t="shared" si="14"/>
        <v>189</v>
      </c>
    </row>
    <row r="482" spans="1:6" ht="22.5">
      <c r="A482" s="12" t="s">
        <v>812</v>
      </c>
      <c r="B482" s="13" t="s">
        <v>637</v>
      </c>
      <c r="C482" s="33" t="s">
        <v>714</v>
      </c>
      <c r="D482" s="16">
        <v>1450</v>
      </c>
      <c r="E482" s="53">
        <v>0</v>
      </c>
      <c r="F482" s="80">
        <f t="shared" si="14"/>
        <v>1450</v>
      </c>
    </row>
    <row r="483" spans="1:6" ht="22.5">
      <c r="A483" s="15" t="s">
        <v>813</v>
      </c>
      <c r="B483" s="13" t="s">
        <v>675</v>
      </c>
      <c r="C483" s="33" t="s">
        <v>558</v>
      </c>
      <c r="D483" s="16">
        <v>795</v>
      </c>
      <c r="E483" s="53">
        <v>0</v>
      </c>
      <c r="F483" s="80">
        <f t="shared" si="14"/>
        <v>795</v>
      </c>
    </row>
    <row r="484" spans="1:6" ht="11.25">
      <c r="A484" s="12" t="s">
        <v>822</v>
      </c>
      <c r="B484" s="13" t="s">
        <v>712</v>
      </c>
      <c r="C484" s="33" t="s">
        <v>556</v>
      </c>
      <c r="D484" s="16">
        <v>866</v>
      </c>
      <c r="E484" s="53">
        <v>0</v>
      </c>
      <c r="F484" s="80">
        <f t="shared" si="14"/>
        <v>866</v>
      </c>
    </row>
    <row r="485" spans="1:6" ht="11.25">
      <c r="A485" s="12" t="s">
        <v>811</v>
      </c>
      <c r="B485" s="13" t="s">
        <v>719</v>
      </c>
      <c r="C485" s="33" t="s">
        <v>559</v>
      </c>
      <c r="D485" s="16">
        <v>811</v>
      </c>
      <c r="E485" s="53">
        <v>0</v>
      </c>
      <c r="F485" s="80">
        <f t="shared" si="14"/>
        <v>811</v>
      </c>
    </row>
    <row r="486" spans="1:6" ht="22.5">
      <c r="A486" s="15" t="s">
        <v>810</v>
      </c>
      <c r="B486" s="13" t="s">
        <v>717</v>
      </c>
      <c r="C486" s="33" t="s">
        <v>709</v>
      </c>
      <c r="D486" s="16">
        <v>1192</v>
      </c>
      <c r="E486" s="53">
        <v>0</v>
      </c>
      <c r="F486" s="80">
        <f t="shared" si="14"/>
        <v>1192</v>
      </c>
    </row>
    <row r="487" spans="1:6" ht="23.25" thickBot="1">
      <c r="A487" s="12" t="s">
        <v>765</v>
      </c>
      <c r="B487" s="13" t="s">
        <v>718</v>
      </c>
      <c r="C487" s="33" t="s">
        <v>709</v>
      </c>
      <c r="D487" s="17">
        <v>19074</v>
      </c>
      <c r="E487" s="53">
        <v>0</v>
      </c>
      <c r="F487" s="81">
        <f t="shared" si="14"/>
        <v>19074</v>
      </c>
    </row>
    <row r="488" spans="1:6" s="4" customFormat="1" ht="12" thickBot="1">
      <c r="A488" s="18" t="s">
        <v>186</v>
      </c>
      <c r="B488" s="10"/>
      <c r="C488" s="10"/>
      <c r="D488" s="11">
        <f>D489+D490+D491+D492+D493+D494+D495+D496+D497+D498+D499+D500</f>
        <v>152694</v>
      </c>
      <c r="E488" s="88">
        <f>E489+E490+E491+E492+E493+E494+E495+E496+E497+E498+E499+E500</f>
        <v>229</v>
      </c>
      <c r="F488" s="51">
        <f t="shared" si="14"/>
        <v>152923</v>
      </c>
    </row>
    <row r="489" spans="1:6" ht="11.25">
      <c r="A489" s="12" t="s">
        <v>754</v>
      </c>
      <c r="B489" s="13" t="s">
        <v>637</v>
      </c>
      <c r="C489" s="33" t="s">
        <v>722</v>
      </c>
      <c r="D489" s="16">
        <v>7765</v>
      </c>
      <c r="E489" s="53">
        <v>10</v>
      </c>
      <c r="F489" s="79">
        <f t="shared" si="14"/>
        <v>7775</v>
      </c>
    </row>
    <row r="490" spans="1:6" ht="22.5">
      <c r="A490" s="12" t="s">
        <v>764</v>
      </c>
      <c r="B490" s="13" t="s">
        <v>637</v>
      </c>
      <c r="C490" s="33" t="s">
        <v>723</v>
      </c>
      <c r="D490" s="16">
        <v>7836</v>
      </c>
      <c r="E490" s="89">
        <v>9</v>
      </c>
      <c r="F490" s="80">
        <f t="shared" si="14"/>
        <v>7845</v>
      </c>
    </row>
    <row r="491" spans="1:6" ht="22.5">
      <c r="A491" s="12" t="s">
        <v>749</v>
      </c>
      <c r="B491" s="13" t="s">
        <v>725</v>
      </c>
      <c r="C491" s="33" t="s">
        <v>726</v>
      </c>
      <c r="D491" s="16">
        <v>11399</v>
      </c>
      <c r="E491" s="90">
        <v>16</v>
      </c>
      <c r="F491" s="80">
        <f t="shared" si="14"/>
        <v>11415</v>
      </c>
    </row>
    <row r="492" spans="1:6" ht="22.5">
      <c r="A492" s="12" t="s">
        <v>759</v>
      </c>
      <c r="B492" s="13" t="s">
        <v>736</v>
      </c>
      <c r="C492" s="33" t="s">
        <v>560</v>
      </c>
      <c r="D492" s="16">
        <v>6207</v>
      </c>
      <c r="E492" s="90">
        <v>7</v>
      </c>
      <c r="F492" s="80">
        <f t="shared" si="14"/>
        <v>6214</v>
      </c>
    </row>
    <row r="493" spans="1:6" ht="22.5">
      <c r="A493" s="12" t="s">
        <v>779</v>
      </c>
      <c r="B493" s="13" t="s">
        <v>637</v>
      </c>
      <c r="C493" s="33" t="s">
        <v>728</v>
      </c>
      <c r="D493" s="17">
        <v>10094</v>
      </c>
      <c r="E493" s="89">
        <v>15</v>
      </c>
      <c r="F493" s="80">
        <f t="shared" si="14"/>
        <v>10109</v>
      </c>
    </row>
    <row r="494" spans="1:6" ht="22.5">
      <c r="A494" s="12" t="s">
        <v>781</v>
      </c>
      <c r="B494" s="13" t="s">
        <v>729</v>
      </c>
      <c r="C494" s="33" t="s">
        <v>730</v>
      </c>
      <c r="D494" s="16">
        <v>8054</v>
      </c>
      <c r="E494" s="89">
        <v>9</v>
      </c>
      <c r="F494" s="80">
        <f t="shared" si="14"/>
        <v>8063</v>
      </c>
    </row>
    <row r="495" spans="1:6" ht="22.5">
      <c r="A495" s="12" t="s">
        <v>753</v>
      </c>
      <c r="B495" s="13" t="s">
        <v>637</v>
      </c>
      <c r="C495" s="33" t="s">
        <v>731</v>
      </c>
      <c r="D495" s="16">
        <v>8096</v>
      </c>
      <c r="E495" s="89">
        <v>10</v>
      </c>
      <c r="F495" s="80">
        <f t="shared" si="14"/>
        <v>8106</v>
      </c>
    </row>
    <row r="496" spans="1:6" ht="11.25">
      <c r="A496" s="12" t="s">
        <v>839</v>
      </c>
      <c r="B496" s="13" t="s">
        <v>637</v>
      </c>
      <c r="C496" s="33" t="s">
        <v>724</v>
      </c>
      <c r="D496" s="16">
        <v>5921</v>
      </c>
      <c r="E496" s="89">
        <v>10</v>
      </c>
      <c r="F496" s="80">
        <f t="shared" si="14"/>
        <v>5931</v>
      </c>
    </row>
    <row r="497" spans="1:6" ht="11.25">
      <c r="A497" s="12" t="s">
        <v>840</v>
      </c>
      <c r="B497" s="13" t="s">
        <v>818</v>
      </c>
      <c r="C497" s="33" t="s">
        <v>819</v>
      </c>
      <c r="D497" s="16">
        <v>14686</v>
      </c>
      <c r="E497" s="91">
        <v>26</v>
      </c>
      <c r="F497" s="80">
        <f t="shared" si="14"/>
        <v>14712</v>
      </c>
    </row>
    <row r="498" spans="1:6" ht="11.25">
      <c r="A498" s="12" t="s">
        <v>841</v>
      </c>
      <c r="B498" s="13" t="s">
        <v>735</v>
      </c>
      <c r="C498" s="33" t="s">
        <v>734</v>
      </c>
      <c r="D498" s="16">
        <v>19619</v>
      </c>
      <c r="E498" s="92">
        <v>22</v>
      </c>
      <c r="F498" s="80">
        <f t="shared" si="14"/>
        <v>19641</v>
      </c>
    </row>
    <row r="499" spans="1:6" ht="22.5">
      <c r="A499" s="12" t="s">
        <v>842</v>
      </c>
      <c r="B499" s="13" t="s">
        <v>821</v>
      </c>
      <c r="C499" s="33" t="s">
        <v>819</v>
      </c>
      <c r="D499" s="16">
        <v>25540</v>
      </c>
      <c r="E499" s="93">
        <v>39</v>
      </c>
      <c r="F499" s="80">
        <f t="shared" si="14"/>
        <v>25579</v>
      </c>
    </row>
    <row r="500" spans="1:6" ht="12" thickBot="1">
      <c r="A500" s="15" t="s">
        <v>817</v>
      </c>
      <c r="B500" s="13" t="s">
        <v>708</v>
      </c>
      <c r="C500" s="33" t="s">
        <v>709</v>
      </c>
      <c r="D500" s="17">
        <v>27477</v>
      </c>
      <c r="E500" s="94">
        <v>56</v>
      </c>
      <c r="F500" s="81">
        <f t="shared" si="14"/>
        <v>27533</v>
      </c>
    </row>
    <row r="501" spans="1:6" s="4" customFormat="1" ht="12" thickBot="1">
      <c r="A501" s="18" t="s">
        <v>209</v>
      </c>
      <c r="B501" s="10"/>
      <c r="C501" s="10"/>
      <c r="D501" s="11">
        <f>D502+D503+D504+D505+D506+D507+D508+D509</f>
        <v>16394</v>
      </c>
      <c r="E501" s="88">
        <f>E502+E503+E504+E505+E506+E507+E508+E509</f>
        <v>54</v>
      </c>
      <c r="F501" s="51">
        <f t="shared" si="14"/>
        <v>16448</v>
      </c>
    </row>
    <row r="502" spans="1:6" ht="22.5">
      <c r="A502" s="12" t="s">
        <v>758</v>
      </c>
      <c r="B502" s="13" t="s">
        <v>720</v>
      </c>
      <c r="C502" s="33" t="s">
        <v>721</v>
      </c>
      <c r="D502" s="16">
        <v>1553</v>
      </c>
      <c r="E502" s="95">
        <v>3</v>
      </c>
      <c r="F502" s="79">
        <f t="shared" si="14"/>
        <v>1556</v>
      </c>
    </row>
    <row r="503" spans="1:6" ht="22.5">
      <c r="A503" s="12" t="s">
        <v>771</v>
      </c>
      <c r="B503" s="13" t="s">
        <v>739</v>
      </c>
      <c r="C503" s="33" t="s">
        <v>557</v>
      </c>
      <c r="D503" s="16">
        <v>3276</v>
      </c>
      <c r="E503" s="93">
        <v>6</v>
      </c>
      <c r="F503" s="80">
        <f t="shared" si="14"/>
        <v>3282</v>
      </c>
    </row>
    <row r="504" spans="1:6" ht="22.5">
      <c r="A504" s="12" t="s">
        <v>843</v>
      </c>
      <c r="B504" s="13" t="s">
        <v>637</v>
      </c>
      <c r="C504" s="33" t="s">
        <v>727</v>
      </c>
      <c r="D504" s="16">
        <v>2040</v>
      </c>
      <c r="E504" s="93">
        <v>6</v>
      </c>
      <c r="F504" s="80">
        <f t="shared" si="14"/>
        <v>2046</v>
      </c>
    </row>
    <row r="505" spans="1:6" ht="22.5">
      <c r="A505" s="12" t="s">
        <v>844</v>
      </c>
      <c r="B505" s="13" t="s">
        <v>732</v>
      </c>
      <c r="C505" s="33" t="s">
        <v>716</v>
      </c>
      <c r="D505" s="14">
        <v>2396</v>
      </c>
      <c r="E505" s="93">
        <v>4</v>
      </c>
      <c r="F505" s="80">
        <f t="shared" si="14"/>
        <v>2400</v>
      </c>
    </row>
    <row r="506" spans="1:6" ht="22.5">
      <c r="A506" s="12" t="s">
        <v>757</v>
      </c>
      <c r="B506" s="13" t="s">
        <v>740</v>
      </c>
      <c r="C506" s="33" t="s">
        <v>709</v>
      </c>
      <c r="D506" s="16">
        <v>1679</v>
      </c>
      <c r="E506" s="93">
        <v>3</v>
      </c>
      <c r="F506" s="80">
        <f t="shared" si="14"/>
        <v>1682</v>
      </c>
    </row>
    <row r="507" spans="1:6" ht="22.5">
      <c r="A507" s="12" t="s">
        <v>762</v>
      </c>
      <c r="B507" s="13" t="s">
        <v>737</v>
      </c>
      <c r="C507" s="33" t="s">
        <v>709</v>
      </c>
      <c r="D507" s="16">
        <v>2049</v>
      </c>
      <c r="E507" s="93">
        <v>2</v>
      </c>
      <c r="F507" s="80">
        <f t="shared" si="14"/>
        <v>2051</v>
      </c>
    </row>
    <row r="508" spans="1:6" ht="22.5">
      <c r="A508" s="15" t="s">
        <v>845</v>
      </c>
      <c r="B508" s="13" t="s">
        <v>733</v>
      </c>
      <c r="C508" s="33" t="s">
        <v>716</v>
      </c>
      <c r="D508" s="16">
        <v>1938</v>
      </c>
      <c r="E508" s="93">
        <v>3</v>
      </c>
      <c r="F508" s="80">
        <f t="shared" si="14"/>
        <v>1941</v>
      </c>
    </row>
    <row r="509" spans="1:6" ht="23.25" thickBot="1">
      <c r="A509" s="12" t="s">
        <v>846</v>
      </c>
      <c r="B509" s="13" t="s">
        <v>738</v>
      </c>
      <c r="C509" s="33" t="s">
        <v>559</v>
      </c>
      <c r="D509" s="16">
        <v>1463</v>
      </c>
      <c r="E509" s="94">
        <v>27</v>
      </c>
      <c r="F509" s="80">
        <f t="shared" si="14"/>
        <v>1490</v>
      </c>
    </row>
    <row r="510" spans="1:6" s="4" customFormat="1" ht="12" thickBot="1">
      <c r="A510" s="21" t="s">
        <v>187</v>
      </c>
      <c r="B510" s="22"/>
      <c r="C510" s="22"/>
      <c r="D510" s="23">
        <f>D476+D488+D501</f>
        <v>197262</v>
      </c>
      <c r="E510" s="96">
        <f>E476+E488+E501</f>
        <v>330</v>
      </c>
      <c r="F510" s="78">
        <f t="shared" si="14"/>
        <v>197592</v>
      </c>
    </row>
    <row r="511" spans="1:6" s="4" customFormat="1" ht="12" thickBot="1">
      <c r="A511" s="54" t="s">
        <v>208</v>
      </c>
      <c r="B511" s="55"/>
      <c r="C511" s="55"/>
      <c r="D511" s="23">
        <f>D510+D474+D427+D351+D332+D313+D267+D252+D225+D202+D177+D113+D69+D88+D34</f>
        <v>2317600</v>
      </c>
      <c r="E511" s="96">
        <f>E510+E474+E427+E351+E332+E313+E267+E252+E225+E202+E177+E113+E69+E88+E34</f>
        <v>4558</v>
      </c>
      <c r="F511" s="52">
        <f t="shared" si="14"/>
        <v>2322158</v>
      </c>
    </row>
    <row r="512" spans="5:6" ht="11.25">
      <c r="E512" s="3"/>
      <c r="F512" s="3"/>
    </row>
  </sheetData>
  <mergeCells count="25">
    <mergeCell ref="A3:F3"/>
    <mergeCell ref="A4:F4"/>
    <mergeCell ref="A352:F352"/>
    <mergeCell ref="A428:F428"/>
    <mergeCell ref="A114:F114"/>
    <mergeCell ref="A178:F178"/>
    <mergeCell ref="A203:F203"/>
    <mergeCell ref="A226:F226"/>
    <mergeCell ref="A8:F8"/>
    <mergeCell ref="A35:F35"/>
    <mergeCell ref="A475:F475"/>
    <mergeCell ref="A253:F253"/>
    <mergeCell ref="A268:F268"/>
    <mergeCell ref="A314:F314"/>
    <mergeCell ref="A333:F333"/>
    <mergeCell ref="A70:F70"/>
    <mergeCell ref="A89:F89"/>
    <mergeCell ref="E6:E7"/>
    <mergeCell ref="F6:F7"/>
    <mergeCell ref="D6:D7"/>
    <mergeCell ref="A6:C7"/>
    <mergeCell ref="C1:D1"/>
    <mergeCell ref="E1:F1"/>
    <mergeCell ref="C2:D2"/>
    <mergeCell ref="E2:F2"/>
  </mergeCells>
  <printOptions/>
  <pageMargins left="0.75" right="0.75" top="1" bottom="1" header="0.4921259845" footer="0.4921259845"/>
  <pageSetup fitToHeight="20" fitToWidth="0" horizontalDpi="600" verticalDpi="600" orientation="portrait" paperSize="9" scale="76" r:id="rId1"/>
  <headerFooter alignWithMargins="0">
    <oddFooter>&amp;C &amp;P</oddFooter>
  </headerFooter>
  <rowBreaks count="2" manualBreakCount="2">
    <brk id="170" max="5" man="1"/>
    <brk id="2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2007-06-27T08:52:37Z</cp:lastPrinted>
  <dcterms:created xsi:type="dcterms:W3CDTF">2006-05-04T05:50:26Z</dcterms:created>
  <dcterms:modified xsi:type="dcterms:W3CDTF">2007-09-05T12:46:02Z</dcterms:modified>
  <cp:category/>
  <cp:version/>
  <cp:contentType/>
  <cp:contentStatus/>
</cp:coreProperties>
</file>