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0"/>
  </bookViews>
  <sheets>
    <sheet name="Projekty pro seniory a ZP" sheetId="1" r:id="rId1"/>
    <sheet name="Intervenční služby" sheetId="2" r:id="rId2"/>
    <sheet name="DD" sheetId="3" r:id="rId3"/>
    <sheet name="Azylové domy" sheetId="4" r:id="rId4"/>
  </sheets>
  <definedNames>
    <definedName name="_xlnm.Print_Area" localSheetId="3">'Azylové domy'!$A$1:$F$25</definedName>
    <definedName name="_xlnm.Print_Area" localSheetId="1">'Intervenční služby'!$A$1:$O$28</definedName>
    <definedName name="_xlnm.Print_Area" localSheetId="0">'Projekty pro seniory a ZP'!$A$1:$F$57</definedName>
  </definedNames>
  <calcPr fullCalcOnLoad="1"/>
</workbook>
</file>

<file path=xl/sharedStrings.xml><?xml version="1.0" encoding="utf-8"?>
<sst xmlns="http://schemas.openxmlformats.org/spreadsheetml/2006/main" count="361" uniqueCount="162">
  <si>
    <t>Název organizace</t>
  </si>
  <si>
    <t>Název projektu</t>
  </si>
  <si>
    <t>Typ služby</t>
  </si>
  <si>
    <t>Rozpočet 2005</t>
  </si>
  <si>
    <t>Dotace MPSV 2005</t>
  </si>
  <si>
    <t>Celkem</t>
  </si>
  <si>
    <t>Stacionáře</t>
  </si>
  <si>
    <t>CD</t>
  </si>
  <si>
    <t>Denní stac.pro osoby ment.a komb.post.-Úsměv, Třebíč</t>
  </si>
  <si>
    <t>Denní stacionář pro seniory a zdrav.postižené Třebíč</t>
  </si>
  <si>
    <t>Denní stacionář pro osoby s mentálním a kombinovaným postižením ve Velkém Meziříčí</t>
  </si>
  <si>
    <t>SDRUŽENÍ PRO POMOC MENTÁL.POSTIŽENÝM ČR</t>
  </si>
  <si>
    <t>Úsvit - zařízení SPMP Havlíčkův Brod</t>
  </si>
  <si>
    <t>Sdružení pro péči o duševně nemocné FOKUS VYSOČINA</t>
  </si>
  <si>
    <t>Centrum denních služeb v Pacově pro osoby s mentálním a kombinovaným postižením</t>
  </si>
  <si>
    <t>Stacionář pro mentálně, tělesně postižené a duševně nemocné - Chotěboř</t>
  </si>
  <si>
    <t>Ostatní</t>
  </si>
  <si>
    <t>JN</t>
  </si>
  <si>
    <t>OBČANSKÉ SDRUŽENÍ PRO PODPORU A PÉČI O DUŠEVNĚ NEMOCNÉ VOR JIHLAVA</t>
  </si>
  <si>
    <t>TyfloCentrum Jihlava o.p.s.</t>
  </si>
  <si>
    <t>TyfloVysočina Jihlava, o.p.s.</t>
  </si>
  <si>
    <t>Klub v 9(Klub pro duševně nemocné) ve Žďáře nad Sázavou</t>
  </si>
  <si>
    <t>SVAZ NESLYŠÍCÍCH A NEDOSLÝCHAVÝCH V ČR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</si>
  <si>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</si>
  <si>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</si>
  <si>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</si>
  <si>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</si>
  <si>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</si>
  <si>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</si>
  <si>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</si>
  <si>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</si>
  <si>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Středisko osobní asistence Pelhřimov</t>
  </si>
  <si>
    <t>Středisko rané péče Havlíčkův Brod</t>
  </si>
  <si>
    <t>RP</t>
  </si>
  <si>
    <t>HP</t>
  </si>
  <si>
    <t>TP</t>
  </si>
  <si>
    <t>KOLPINGOVO DÍLO ČESKÉ REPUBLIKY</t>
  </si>
  <si>
    <t>Terapeutická komunita Sejřek</t>
  </si>
  <si>
    <t>TK</t>
  </si>
  <si>
    <t>Doléčování, chráněné pracovní programy a rekvalifikace, chráněné bydlení</t>
  </si>
  <si>
    <t>KC</t>
  </si>
  <si>
    <t>Kontaktní centrum Jihlava (Centrum U Větrníku)</t>
  </si>
  <si>
    <t>Klub Zámek Třebíč-Centrum prev.drog.záv.a soc.pat.jevů</t>
  </si>
  <si>
    <t>DM</t>
  </si>
  <si>
    <t>D-STOP (Centrum prev.a Klub volného času) Bystřice nad Pernštejnem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</si>
  <si>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</si>
  <si>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</si>
  <si>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</si>
  <si>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</si>
  <si>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Komunitní centrum Spirála Pacov</t>
  </si>
  <si>
    <t>Občanská poradna Pelhřimov</t>
  </si>
  <si>
    <t>Občanská poradna Havlíčkův Brod</t>
  </si>
  <si>
    <t>Občanská poradna Nové Město na Moravě</t>
  </si>
  <si>
    <t>Poradna pro děti a rodiče - EZOP</t>
  </si>
  <si>
    <t>OBČANSKÁ PORADNA JIHLAVA</t>
  </si>
  <si>
    <t>Občanská poradna Třebíč</t>
  </si>
  <si>
    <t>Diakonie ČCE</t>
  </si>
  <si>
    <t>Domov odpočinku ve stáří Myslibořice</t>
  </si>
  <si>
    <t>Dům sv. Antonína</t>
  </si>
  <si>
    <t>ČPK sester premonstrátek</t>
  </si>
  <si>
    <t>Domov blahoslavené Bronislavy v Humpolci</t>
  </si>
  <si>
    <t>Azylové domy</t>
  </si>
  <si>
    <t>AD</t>
  </si>
  <si>
    <t>CHD pro matky s dětmi Havlíčkův Brod</t>
  </si>
  <si>
    <t>Domov pro matky v tísni Třebíč</t>
  </si>
  <si>
    <t>Diakonie evangelické církve metodistické</t>
  </si>
  <si>
    <t>Azylový dům pro matky s dětmi Jihlava</t>
  </si>
  <si>
    <t>Azylový dům pro matky (otce) s dětmi</t>
  </si>
  <si>
    <t>AD pro matky</t>
  </si>
  <si>
    <t>Město Žďár n. Sázavou</t>
  </si>
  <si>
    <t xml:space="preserve">Azylový dům pro muže </t>
  </si>
  <si>
    <t>Intervenční a protidrogové projekty</t>
  </si>
  <si>
    <t>Služby pro seniory a zdravotně postižené</t>
  </si>
  <si>
    <t>Domovy důchodců</t>
  </si>
  <si>
    <t>Pečovatelská služba</t>
  </si>
  <si>
    <t>Občanské sdružení Ječmínek Žďár n. Sáz.</t>
  </si>
  <si>
    <t>o.s.  Spektrum Vysočina Nová Ves u Chotěboře</t>
  </si>
  <si>
    <t>CIRCLE OF LIFE, o.s. Koněšín</t>
  </si>
  <si>
    <t>Typologie sociálních služeb – vysvětlivky ke zkratkám používaných v tabulkách</t>
  </si>
  <si>
    <t xml:space="preserve">CD </t>
  </si>
  <si>
    <t>Centra denních služeb</t>
  </si>
  <si>
    <t>Krizová centra</t>
  </si>
  <si>
    <t>Nízkoprahová zařízení pro děti a mládež</t>
  </si>
  <si>
    <t xml:space="preserve">PS </t>
  </si>
  <si>
    <t>Podporované zaměstnávání</t>
  </si>
  <si>
    <t xml:space="preserve">PO </t>
  </si>
  <si>
    <t>Poradny</t>
  </si>
  <si>
    <t>Raná péče</t>
  </si>
  <si>
    <t>Terapeutické komunity</t>
  </si>
  <si>
    <t>Tísňová péče</t>
  </si>
  <si>
    <t>Hospicová péče</t>
  </si>
  <si>
    <t>Jiné (uvede se přesný popis)</t>
  </si>
  <si>
    <t>Raná péče Třebíč</t>
  </si>
  <si>
    <t>o.s. Na počátku, Brno, Soběšická 60</t>
  </si>
  <si>
    <t>DC</t>
  </si>
  <si>
    <t>Dům na půl cesty</t>
  </si>
  <si>
    <t>Spektrum - kontakní nízkoprahové centrum, Žďár .n. Sáz.</t>
  </si>
  <si>
    <t>STŘED (Sdružení třebíčských dobrovolníků), Třebíč</t>
  </si>
  <si>
    <t xml:space="preserve">Ostatní intervenční projekty </t>
  </si>
  <si>
    <t>OBČANSKÉ SDRUŽENÍ PRO POMOC MENTÁLNĚ POSTIŽENÝM - LADA</t>
  </si>
  <si>
    <t>Denní centrum Barevný svět Třebíč</t>
  </si>
  <si>
    <t>Petrklíč-denní stacionář pro děti a mládež s mentál.a kombin.postiž. Ledeč n. Sáz.</t>
  </si>
  <si>
    <t>Občanské sdružení Benediktus</t>
  </si>
  <si>
    <t>Hospicové hnutí-Vysočina</t>
  </si>
  <si>
    <t>Denní centrum duševního zdraví Paprsek naděje Třebíč</t>
  </si>
  <si>
    <t>Astra - denní centrum pro seniory v Humpolci</t>
  </si>
  <si>
    <t>Diecézní charita Brno, Oblastní charita Žďár nad Sázavou</t>
  </si>
  <si>
    <t>Diecézní charita Brno, Oblastní charita Třebíč</t>
  </si>
  <si>
    <t>Oblastní charita Havlíčkův Brod</t>
  </si>
  <si>
    <t>Oblastní charita Pelhřimov</t>
  </si>
  <si>
    <t>Mimonemocniční psychiatr. rehabilitace a sociální služby dlouhodobě duševně nemocným, Havlíčkův Brod a Pelhřimov</t>
  </si>
  <si>
    <t>Rozvoj komunitní péče o duševní zdraví, Jihlava</t>
  </si>
  <si>
    <t xml:space="preserve">Středisko zajišťující integraci zdravotně postižených, Jihlava </t>
  </si>
  <si>
    <t>Denní centrum sociálních služeb pro nevidomé a slabozraké v kraji Vysočina, Jihlava</t>
  </si>
  <si>
    <t>Osobní asistence, NovéMěsto na Moravě</t>
  </si>
  <si>
    <t>Dospíváme k zodpovědnosti aneb budujeme integrační centrum na Vysočině, Chotěboř</t>
  </si>
  <si>
    <t>Poradenství a specifické služby pro sluchově postižené, Jihlava</t>
  </si>
  <si>
    <t>Osobní asistence, Jihlava</t>
  </si>
  <si>
    <t>Hospicová péče v domovech důchodců, LDN a doma (Nové Město n. Mor., DD Mitrov)</t>
  </si>
  <si>
    <t>AREÍON - TÍSŇOVÁ PÉČE pro seniory a zdravotně postižené občany, Jihlava</t>
  </si>
  <si>
    <t>Dům sv. Antonína, Moravské Budějovice</t>
  </si>
  <si>
    <t>ŽIVOT 90, Jihlava</t>
  </si>
  <si>
    <t>Rozpočet projektu 2006</t>
  </si>
  <si>
    <t>Dotace MPSV 2006</t>
  </si>
  <si>
    <t>IČ</t>
  </si>
  <si>
    <t>K-centrum Noe-víceúčelové regionální zařízení pro problematiku drog, Třebíč</t>
  </si>
  <si>
    <t>Centrum prevence - Klub Vrakbar, Jihlava</t>
  </si>
  <si>
    <t>Sociálně preventivní program pro děti a mládež, Třebíč</t>
  </si>
  <si>
    <t>Komunitní centrum pro děti a mládež, Třebíč</t>
  </si>
  <si>
    <t>Občanské poradenství, Jihlava</t>
  </si>
  <si>
    <t>Středisko rané péče, Brno</t>
  </si>
  <si>
    <t>Diecézní charita Brno, Oblastní charita Jihlava</t>
  </si>
  <si>
    <t>Farní charita Pacov</t>
  </si>
  <si>
    <t>Středisko rané péče, České Budějovice</t>
  </si>
  <si>
    <t>Společnost pro ranou péče ČR</t>
  </si>
  <si>
    <t>Požadavek na MPSV 2006</t>
  </si>
  <si>
    <t xml:space="preserve">Celkem za AD </t>
  </si>
  <si>
    <t>Rozdíl mezi max. mzdou po započtené dotaci kraje</t>
  </si>
  <si>
    <t>§ 4333 pol. 5223</t>
  </si>
  <si>
    <t>§ 4333 pol. 5222</t>
  </si>
  <si>
    <t>§ 4341 pol. 5221</t>
  </si>
  <si>
    <t>První platba dotace (nevratná záloha) na rok 2006 z rozpočtu kraje</t>
  </si>
  <si>
    <t>§ 4316 pol. 5223</t>
  </si>
  <si>
    <t>Kapitola Sociální věci: § a položka</t>
  </si>
  <si>
    <t>§ 4319 pol. 5222</t>
  </si>
  <si>
    <t>§ 4319 pol. 5223</t>
  </si>
  <si>
    <t>§ 4349 pol. 5222</t>
  </si>
  <si>
    <t>§ 4349 pol. 5223</t>
  </si>
  <si>
    <t>§ 4319 pol. 5221</t>
  </si>
  <si>
    <t>§ rozpočtu</t>
  </si>
  <si>
    <t>§ 4319</t>
  </si>
  <si>
    <t>§ 4316</t>
  </si>
  <si>
    <t>§ 4323</t>
  </si>
  <si>
    <t>§ 4323 pol. 5223</t>
  </si>
  <si>
    <t>§ 4333</t>
  </si>
  <si>
    <t>§ 4341</t>
  </si>
  <si>
    <t>§ 4349</t>
  </si>
  <si>
    <t>Rozpočtovaná částka</t>
  </si>
  <si>
    <t>Čerpání</t>
  </si>
  <si>
    <t>Čerpání rozpočtu</t>
  </si>
  <si>
    <t>počet stran: 5</t>
  </si>
  <si>
    <t>ZK-03-2006-78,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</si>
</sst>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  <numFmt numFmtId="166" formatCode="#,##0.000000"/>
    <numFmt numFmtId="167" formatCode="#,##0.000000000"/>
    <numFmt numFmtId="168" formatCode="#,##0.0"/>
    <numFmt numFmtId="169" formatCode="0.000000"/>
    <numFmt numFmtId="170" formatCode="0.E+00"/>
    <numFmt numFmtId="171" formatCode="#,##0.0000000"/>
    <numFmt numFmtId="172" formatCode="0.00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1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Times New Roman"/>
      <family val="1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2" borderId="2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9" fillId="0" borderId="5" xfId="0" applyNumberFormat="1" applyFont="1" applyBorder="1" applyAlignment="1">
      <alignment vertical="center"/>
    </xf>
    <xf numFmtId="0" fontId="18" fillId="0" borderId="0" xfId="0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0" fillId="3" borderId="8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180" wrapText="1"/>
    </xf>
    <xf numFmtId="0" fontId="9" fillId="3" borderId="4" xfId="0" applyFont="1" applyFill="1" applyBorder="1" applyAlignment="1">
      <alignment horizontal="center" vertical="center" textRotation="180" wrapText="1" shrinkToFit="1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2" xfId="0" applyFont="1" applyFill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3" fontId="0" fillId="0" borderId="6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3" borderId="1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4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70" zoomScaleNormal="65" zoomScaleSheetLayoutView="70" workbookViewId="0" topLeftCell="A1">
      <selection activeCell="H3" sqref="H3"/>
    </sheetView>
  </sheetViews>
  <sheetFormatPr defaultColWidth="9.00390625" defaultRowHeight="12.75"/>
  <cols>
    <col min="2" max="2" width="25.625" style="0" customWidth="1"/>
    <col min="3" max="3" width="27.75390625" style="0" customWidth="1"/>
    <col min="4" max="4" width="12.25390625" style="0" customWidth="1"/>
    <col min="5" max="5" width="15.25390625" style="0" customWidth="1"/>
    <col min="6" max="6" width="21.125" style="0" customWidth="1"/>
    <col min="7" max="11" width="15.25390625" style="0" customWidth="1"/>
  </cols>
  <sheetData>
    <row r="1" spans="1:5" ht="18">
      <c r="A1" s="78" t="s">
        <v>72</v>
      </c>
      <c r="E1" t="s">
        <v>161</v>
      </c>
    </row>
    <row r="2" spans="2:5" ht="16.5" thickBot="1">
      <c r="B2" s="33" t="s">
        <v>6</v>
      </c>
      <c r="E2" t="s">
        <v>160</v>
      </c>
    </row>
    <row r="3" spans="1:6" ht="207" customHeight="1">
      <c r="A3" s="80" t="s">
        <v>124</v>
      </c>
      <c r="B3" s="59" t="s">
        <v>0</v>
      </c>
      <c r="C3" s="59" t="s">
        <v>1</v>
      </c>
      <c r="D3" s="59" t="s">
        <v>2</v>
      </c>
      <c r="E3" s="60" t="s">
        <v>141</v>
      </c>
      <c r="F3" s="68" t="s">
        <v>143</v>
      </c>
    </row>
    <row r="4" spans="1:6" ht="40.5" customHeight="1">
      <c r="A4" s="83">
        <v>44990260</v>
      </c>
      <c r="B4" s="21" t="s">
        <v>107</v>
      </c>
      <c r="C4" s="21" t="s">
        <v>104</v>
      </c>
      <c r="D4" s="84" t="s">
        <v>7</v>
      </c>
      <c r="E4" s="65">
        <v>59612</v>
      </c>
      <c r="F4" s="85" t="s">
        <v>145</v>
      </c>
    </row>
    <row r="5" spans="1:6" ht="43.5" customHeight="1">
      <c r="A5" s="34">
        <v>44990260</v>
      </c>
      <c r="B5" s="21" t="s">
        <v>107</v>
      </c>
      <c r="C5" s="21" t="s">
        <v>8</v>
      </c>
      <c r="D5" s="84" t="s">
        <v>7</v>
      </c>
      <c r="E5" s="65">
        <v>198886</v>
      </c>
      <c r="F5" s="85" t="s">
        <v>145</v>
      </c>
    </row>
    <row r="6" spans="1:6" ht="51.75" customHeight="1">
      <c r="A6" s="34">
        <v>44990260</v>
      </c>
      <c r="B6" s="21" t="s">
        <v>107</v>
      </c>
      <c r="C6" s="21" t="s">
        <v>9</v>
      </c>
      <c r="D6" s="84" t="s">
        <v>7</v>
      </c>
      <c r="E6" s="65">
        <v>135445</v>
      </c>
      <c r="F6" s="85" t="s">
        <v>145</v>
      </c>
    </row>
    <row r="7" spans="1:6" ht="30" customHeight="1">
      <c r="A7" s="34">
        <v>15060233</v>
      </c>
      <c r="B7" s="21" t="s">
        <v>108</v>
      </c>
      <c r="C7" s="22" t="s">
        <v>105</v>
      </c>
      <c r="D7" s="54" t="s">
        <v>7</v>
      </c>
      <c r="E7" s="65">
        <v>78474</v>
      </c>
      <c r="F7" s="85" t="s">
        <v>145</v>
      </c>
    </row>
    <row r="8" spans="1:6" ht="61.5" customHeight="1">
      <c r="A8" s="34">
        <v>44990260</v>
      </c>
      <c r="B8" s="21" t="s">
        <v>106</v>
      </c>
      <c r="C8" s="21" t="s">
        <v>10</v>
      </c>
      <c r="D8" s="84" t="s">
        <v>7</v>
      </c>
      <c r="E8" s="65">
        <v>169615</v>
      </c>
      <c r="F8" s="85" t="s">
        <v>145</v>
      </c>
    </row>
    <row r="9" spans="1:6" ht="39.75" customHeight="1">
      <c r="A9" s="34">
        <v>44990260</v>
      </c>
      <c r="B9" s="21" t="s">
        <v>106</v>
      </c>
      <c r="C9" s="21" t="s">
        <v>21</v>
      </c>
      <c r="D9" s="84" t="s">
        <v>7</v>
      </c>
      <c r="E9" s="65">
        <v>77770</v>
      </c>
      <c r="F9" s="85" t="s">
        <v>145</v>
      </c>
    </row>
    <row r="10" spans="1:6" ht="40.5" customHeight="1">
      <c r="A10" s="34">
        <v>60128640</v>
      </c>
      <c r="B10" s="22" t="s">
        <v>11</v>
      </c>
      <c r="C10" s="22" t="s">
        <v>12</v>
      </c>
      <c r="D10" s="84" t="s">
        <v>7</v>
      </c>
      <c r="E10" s="65">
        <v>217648</v>
      </c>
      <c r="F10" s="85" t="s">
        <v>144</v>
      </c>
    </row>
    <row r="11" spans="1:6" ht="75.75" customHeight="1">
      <c r="A11" s="34">
        <v>15060306</v>
      </c>
      <c r="B11" s="22" t="s">
        <v>13</v>
      </c>
      <c r="C11" s="22" t="s">
        <v>110</v>
      </c>
      <c r="D11" s="84" t="s">
        <v>7</v>
      </c>
      <c r="E11" s="65">
        <v>541708</v>
      </c>
      <c r="F11" s="85" t="s">
        <v>144</v>
      </c>
    </row>
    <row r="12" spans="1:6" ht="51" customHeight="1">
      <c r="A12" s="34">
        <v>26518252</v>
      </c>
      <c r="B12" s="22" t="s">
        <v>99</v>
      </c>
      <c r="C12" s="22" t="s">
        <v>14</v>
      </c>
      <c r="D12" s="54" t="s">
        <v>7</v>
      </c>
      <c r="E12" s="65">
        <v>156457</v>
      </c>
      <c r="F12" s="85" t="s">
        <v>144</v>
      </c>
    </row>
    <row r="13" spans="1:6" ht="51" customHeight="1">
      <c r="A13" s="34">
        <v>47438410</v>
      </c>
      <c r="B13" s="22" t="s">
        <v>11</v>
      </c>
      <c r="C13" s="22" t="s">
        <v>100</v>
      </c>
      <c r="D13" s="54" t="s">
        <v>7</v>
      </c>
      <c r="E13" s="65">
        <v>100000</v>
      </c>
      <c r="F13" s="85" t="s">
        <v>144</v>
      </c>
    </row>
    <row r="14" spans="1:6" ht="51.75" customHeight="1">
      <c r="A14" s="34">
        <v>15060233</v>
      </c>
      <c r="B14" s="21" t="s">
        <v>108</v>
      </c>
      <c r="C14" s="22" t="s">
        <v>101</v>
      </c>
      <c r="D14" s="54" t="s">
        <v>7</v>
      </c>
      <c r="E14" s="65">
        <v>170020</v>
      </c>
      <c r="F14" s="85" t="s">
        <v>145</v>
      </c>
    </row>
    <row r="15" spans="1:6" ht="54" customHeight="1">
      <c r="A15" s="34">
        <v>15060306</v>
      </c>
      <c r="B15" s="22" t="s">
        <v>13</v>
      </c>
      <c r="C15" s="22" t="s">
        <v>15</v>
      </c>
      <c r="D15" s="84" t="s">
        <v>7</v>
      </c>
      <c r="E15" s="65">
        <v>36699</v>
      </c>
      <c r="F15" s="85" t="s">
        <v>144</v>
      </c>
    </row>
    <row r="16" spans="1:6" ht="51.75" customHeight="1">
      <c r="A16" s="34">
        <v>65761979</v>
      </c>
      <c r="B16" s="21" t="s">
        <v>18</v>
      </c>
      <c r="C16" s="21" t="s">
        <v>111</v>
      </c>
      <c r="D16" s="84" t="s">
        <v>7</v>
      </c>
      <c r="E16" s="65">
        <v>25234</v>
      </c>
      <c r="F16" s="85" t="s">
        <v>144</v>
      </c>
    </row>
    <row r="17" spans="1:6" ht="18.75" customHeight="1" thickBot="1">
      <c r="A17" s="93" t="s">
        <v>5</v>
      </c>
      <c r="B17" s="94"/>
      <c r="C17" s="94"/>
      <c r="D17" s="94"/>
      <c r="E17" s="67">
        <f>SUM(E4:E16)</f>
        <v>1967568</v>
      </c>
      <c r="F17" s="56"/>
    </row>
    <row r="18" spans="1:4" ht="18.75" customHeight="1">
      <c r="A18" s="5"/>
      <c r="B18" s="26"/>
      <c r="C18" s="14"/>
      <c r="D18" s="15"/>
    </row>
    <row r="19" spans="1:4" ht="18.75" customHeight="1">
      <c r="A19" s="5"/>
      <c r="B19" s="26"/>
      <c r="C19" s="14"/>
      <c r="D19" s="15"/>
    </row>
    <row r="20" spans="1:4" ht="18.75" customHeight="1">
      <c r="A20" s="5"/>
      <c r="B20" s="26"/>
      <c r="C20" s="14"/>
      <c r="D20" s="15"/>
    </row>
    <row r="21" spans="2:4" ht="18.75" thickBot="1">
      <c r="B21" s="35" t="s">
        <v>16</v>
      </c>
      <c r="C21" s="4"/>
      <c r="D21" s="4"/>
    </row>
    <row r="22" spans="1:6" ht="206.25" customHeight="1">
      <c r="A22" s="80" t="s">
        <v>124</v>
      </c>
      <c r="B22" s="59" t="s">
        <v>0</v>
      </c>
      <c r="C22" s="59" t="s">
        <v>1</v>
      </c>
      <c r="D22" s="59" t="s">
        <v>2</v>
      </c>
      <c r="E22" s="60" t="s">
        <v>141</v>
      </c>
      <c r="F22" s="68" t="s">
        <v>143</v>
      </c>
    </row>
    <row r="23" spans="1:6" ht="51" customHeight="1">
      <c r="A23" s="34">
        <v>29608042</v>
      </c>
      <c r="B23" s="22" t="s">
        <v>19</v>
      </c>
      <c r="C23" s="22" t="s">
        <v>113</v>
      </c>
      <c r="D23" s="54" t="s">
        <v>17</v>
      </c>
      <c r="E23" s="65">
        <v>18708</v>
      </c>
      <c r="F23" s="85" t="s">
        <v>148</v>
      </c>
    </row>
    <row r="24" spans="1:6" ht="37.5" customHeight="1">
      <c r="A24" s="34">
        <v>26304856</v>
      </c>
      <c r="B24" s="22" t="s">
        <v>20</v>
      </c>
      <c r="C24" s="22" t="s">
        <v>112</v>
      </c>
      <c r="D24" s="54" t="s">
        <v>17</v>
      </c>
      <c r="E24" s="65">
        <v>101894</v>
      </c>
      <c r="F24" s="85" t="s">
        <v>148</v>
      </c>
    </row>
    <row r="25" spans="1:6" ht="37.5" customHeight="1">
      <c r="A25" s="34">
        <v>70955751</v>
      </c>
      <c r="B25" s="22" t="s">
        <v>22</v>
      </c>
      <c r="C25" s="22" t="s">
        <v>116</v>
      </c>
      <c r="D25" s="54" t="s">
        <v>23</v>
      </c>
      <c r="E25" s="65">
        <v>2054</v>
      </c>
      <c r="F25" s="85" t="s">
        <v>144</v>
      </c>
    </row>
    <row r="26" spans="1:6" ht="41.25" customHeight="1">
      <c r="A26" s="34">
        <v>26594706</v>
      </c>
      <c r="B26" s="22" t="s">
        <v>24</v>
      </c>
      <c r="C26" s="22" t="s">
        <v>25</v>
      </c>
      <c r="D26" s="54" t="s">
        <v>23</v>
      </c>
      <c r="E26" s="65">
        <v>136344</v>
      </c>
      <c r="F26" s="85" t="s">
        <v>144</v>
      </c>
    </row>
    <row r="27" spans="1:6" ht="30" customHeight="1">
      <c r="A27" s="34">
        <v>15060233</v>
      </c>
      <c r="B27" s="21" t="s">
        <v>108</v>
      </c>
      <c r="C27" s="22" t="s">
        <v>26</v>
      </c>
      <c r="D27" s="54" t="s">
        <v>27</v>
      </c>
      <c r="E27" s="65">
        <v>90931</v>
      </c>
      <c r="F27" s="85" t="s">
        <v>145</v>
      </c>
    </row>
    <row r="28" spans="1:6" ht="42.75" customHeight="1">
      <c r="A28" s="34">
        <v>44990260</v>
      </c>
      <c r="B28" s="21" t="s">
        <v>107</v>
      </c>
      <c r="C28" s="21" t="s">
        <v>28</v>
      </c>
      <c r="D28" s="84" t="s">
        <v>27</v>
      </c>
      <c r="E28" s="65">
        <v>40911</v>
      </c>
      <c r="F28" s="85" t="s">
        <v>145</v>
      </c>
    </row>
    <row r="29" spans="1:6" ht="30" customHeight="1">
      <c r="A29" s="34">
        <v>45659028</v>
      </c>
      <c r="B29" s="22" t="s">
        <v>29</v>
      </c>
      <c r="C29" s="22" t="s">
        <v>114</v>
      </c>
      <c r="D29" s="84" t="s">
        <v>27</v>
      </c>
      <c r="E29" s="65">
        <v>54541</v>
      </c>
      <c r="F29" s="85" t="s">
        <v>144</v>
      </c>
    </row>
    <row r="30" spans="1:6" ht="68.25" customHeight="1">
      <c r="A30" s="34">
        <v>70868832</v>
      </c>
      <c r="B30" s="22" t="s">
        <v>102</v>
      </c>
      <c r="C30" s="22" t="s">
        <v>115</v>
      </c>
      <c r="D30" s="54" t="s">
        <v>27</v>
      </c>
      <c r="E30" s="65">
        <v>34642</v>
      </c>
      <c r="F30" s="85" t="s">
        <v>144</v>
      </c>
    </row>
    <row r="31" spans="1:6" ht="30" customHeight="1">
      <c r="A31" s="34">
        <v>62797549</v>
      </c>
      <c r="B31" s="22" t="s">
        <v>121</v>
      </c>
      <c r="C31" s="22" t="s">
        <v>117</v>
      </c>
      <c r="D31" s="54" t="s">
        <v>27</v>
      </c>
      <c r="E31" s="65">
        <v>64843</v>
      </c>
      <c r="F31" s="85" t="s">
        <v>144</v>
      </c>
    </row>
    <row r="32" spans="1:6" ht="30" customHeight="1">
      <c r="A32" s="37">
        <v>47224541</v>
      </c>
      <c r="B32" s="22" t="s">
        <v>109</v>
      </c>
      <c r="C32" s="22" t="s">
        <v>31</v>
      </c>
      <c r="D32" s="54" t="s">
        <v>27</v>
      </c>
      <c r="E32" s="65">
        <v>16092</v>
      </c>
      <c r="F32" s="85" t="s">
        <v>145</v>
      </c>
    </row>
    <row r="33" spans="1:6" ht="30" customHeight="1">
      <c r="A33" s="34">
        <v>44990260</v>
      </c>
      <c r="B33" s="21" t="s">
        <v>107</v>
      </c>
      <c r="C33" s="22" t="s">
        <v>92</v>
      </c>
      <c r="D33" s="54" t="s">
        <v>33</v>
      </c>
      <c r="E33" s="65">
        <v>21579</v>
      </c>
      <c r="F33" s="85" t="s">
        <v>145</v>
      </c>
    </row>
    <row r="34" spans="1:6" ht="30" customHeight="1">
      <c r="A34" s="34">
        <v>15060233</v>
      </c>
      <c r="B34" s="21" t="s">
        <v>108</v>
      </c>
      <c r="C34" s="22" t="s">
        <v>32</v>
      </c>
      <c r="D34" s="54" t="s">
        <v>33</v>
      </c>
      <c r="E34" s="65">
        <v>103354</v>
      </c>
      <c r="F34" s="85" t="s">
        <v>145</v>
      </c>
    </row>
    <row r="35" spans="1:6" ht="53.25" customHeight="1">
      <c r="A35" s="34">
        <v>70803978</v>
      </c>
      <c r="B35" s="22" t="s">
        <v>103</v>
      </c>
      <c r="C35" s="22" t="s">
        <v>118</v>
      </c>
      <c r="D35" s="84" t="s">
        <v>34</v>
      </c>
      <c r="E35" s="65">
        <v>47078</v>
      </c>
      <c r="F35" s="85" t="s">
        <v>144</v>
      </c>
    </row>
    <row r="36" spans="1:6" ht="41.25" customHeight="1">
      <c r="A36" s="34">
        <v>62797549</v>
      </c>
      <c r="B36" s="22" t="s">
        <v>121</v>
      </c>
      <c r="C36" s="22" t="s">
        <v>119</v>
      </c>
      <c r="D36" s="54" t="s">
        <v>35</v>
      </c>
      <c r="E36" s="65">
        <v>75104</v>
      </c>
      <c r="F36" s="85" t="s">
        <v>144</v>
      </c>
    </row>
    <row r="37" spans="1:6" ht="41.25" customHeight="1">
      <c r="A37" s="34">
        <v>67363610</v>
      </c>
      <c r="B37" s="22" t="s">
        <v>134</v>
      </c>
      <c r="C37" s="22" t="s">
        <v>130</v>
      </c>
      <c r="D37" s="54" t="s">
        <v>33</v>
      </c>
      <c r="E37" s="65">
        <v>116700</v>
      </c>
      <c r="F37" s="85" t="s">
        <v>144</v>
      </c>
    </row>
    <row r="38" spans="1:6" ht="41.25" customHeight="1">
      <c r="A38" s="34">
        <v>67363610</v>
      </c>
      <c r="B38" s="22" t="s">
        <v>134</v>
      </c>
      <c r="C38" s="22" t="s">
        <v>133</v>
      </c>
      <c r="D38" s="54" t="s">
        <v>33</v>
      </c>
      <c r="E38" s="65">
        <v>38900</v>
      </c>
      <c r="F38" s="85" t="s">
        <v>144</v>
      </c>
    </row>
    <row r="39" spans="1:6" ht="21.75" customHeight="1" thickBot="1">
      <c r="A39" s="95" t="s">
        <v>5</v>
      </c>
      <c r="B39" s="94"/>
      <c r="C39" s="94"/>
      <c r="D39" s="94"/>
      <c r="E39" s="67">
        <f>SUM(E23:E38)</f>
        <v>963675</v>
      </c>
      <c r="F39" s="56"/>
    </row>
    <row r="41" spans="2:4" ht="12.75">
      <c r="B41" s="17"/>
      <c r="C41" s="17"/>
      <c r="D41" s="18"/>
    </row>
    <row r="42" spans="2:4" ht="27.75" customHeight="1">
      <c r="B42" s="17"/>
      <c r="C42" s="17"/>
      <c r="D42" s="18"/>
    </row>
    <row r="43" spans="2:4" ht="30" customHeight="1">
      <c r="B43" s="41" t="s">
        <v>78</v>
      </c>
      <c r="C43" s="12"/>
      <c r="D43" s="12"/>
    </row>
    <row r="44" spans="2:4" ht="17.25" customHeight="1">
      <c r="B44" s="3"/>
      <c r="C44" s="13"/>
      <c r="D44" s="13"/>
    </row>
    <row r="45" spans="2:4" ht="12.75" customHeight="1">
      <c r="B45" s="36" t="s">
        <v>62</v>
      </c>
      <c r="C45" s="36" t="s">
        <v>61</v>
      </c>
      <c r="D45" s="13"/>
    </row>
    <row r="46" spans="2:4" ht="25.5" customHeight="1">
      <c r="B46" s="36" t="s">
        <v>79</v>
      </c>
      <c r="C46" s="36" t="s">
        <v>80</v>
      </c>
      <c r="D46" s="13"/>
    </row>
    <row r="47" spans="2:4" ht="18.75" customHeight="1">
      <c r="B47" s="36" t="s">
        <v>40</v>
      </c>
      <c r="C47" s="36" t="s">
        <v>81</v>
      </c>
      <c r="D47" s="13"/>
    </row>
    <row r="48" spans="2:4" ht="18" customHeight="1">
      <c r="B48" s="36" t="s">
        <v>43</v>
      </c>
      <c r="C48" s="36" t="s">
        <v>82</v>
      </c>
      <c r="D48" s="13"/>
    </row>
    <row r="49" spans="2:4" ht="18" customHeight="1">
      <c r="B49" s="36" t="s">
        <v>27</v>
      </c>
      <c r="C49" s="36" t="s">
        <v>30</v>
      </c>
      <c r="D49" s="13"/>
    </row>
    <row r="50" spans="2:4" ht="20.25" customHeight="1">
      <c r="B50" s="36" t="s">
        <v>83</v>
      </c>
      <c r="C50" s="36" t="s">
        <v>74</v>
      </c>
      <c r="D50" s="13"/>
    </row>
    <row r="51" spans="2:4" ht="18" customHeight="1">
      <c r="B51" s="36" t="s">
        <v>46</v>
      </c>
      <c r="C51" s="36" t="s">
        <v>84</v>
      </c>
      <c r="D51" s="13"/>
    </row>
    <row r="52" spans="2:4" ht="12.75">
      <c r="B52" s="36" t="s">
        <v>85</v>
      </c>
      <c r="C52" s="36" t="s">
        <v>86</v>
      </c>
      <c r="D52" s="13"/>
    </row>
    <row r="53" spans="2:4" ht="12.75">
      <c r="B53" s="36" t="s">
        <v>33</v>
      </c>
      <c r="C53" s="36" t="s">
        <v>87</v>
      </c>
      <c r="D53" s="13"/>
    </row>
    <row r="54" spans="2:4" ht="12.75">
      <c r="B54" s="36" t="s">
        <v>38</v>
      </c>
      <c r="C54" s="36" t="s">
        <v>88</v>
      </c>
      <c r="D54" s="13"/>
    </row>
    <row r="55" spans="2:4" ht="12.75">
      <c r="B55" s="36" t="s">
        <v>35</v>
      </c>
      <c r="C55" s="36" t="s">
        <v>89</v>
      </c>
      <c r="D55" s="13"/>
    </row>
    <row r="56" spans="2:4" ht="12.75">
      <c r="B56" s="36" t="s">
        <v>34</v>
      </c>
      <c r="C56" s="36" t="s">
        <v>90</v>
      </c>
      <c r="D56" s="13"/>
    </row>
    <row r="57" spans="2:4" ht="12.75">
      <c r="B57" s="36" t="s">
        <v>17</v>
      </c>
      <c r="C57" s="36" t="s">
        <v>91</v>
      </c>
      <c r="D57" s="13"/>
    </row>
    <row r="58" spans="2:4" ht="12.75">
      <c r="B58" s="14"/>
      <c r="C58" s="14"/>
      <c r="D58" s="16"/>
    </row>
    <row r="59" spans="2:4" ht="12.75">
      <c r="B59" s="14"/>
      <c r="C59" s="14"/>
      <c r="D59" s="16"/>
    </row>
    <row r="60" spans="2:4" ht="12.75">
      <c r="B60" s="14"/>
      <c r="C60" s="14"/>
      <c r="D60" s="16"/>
    </row>
    <row r="61" spans="2:4" ht="12.75">
      <c r="B61" s="14"/>
      <c r="C61" s="14"/>
      <c r="D61" s="15"/>
    </row>
    <row r="62" spans="2:4" ht="12.75">
      <c r="B62" s="14"/>
      <c r="C62" s="14"/>
      <c r="D62" s="15"/>
    </row>
    <row r="63" spans="2:4" ht="12.75">
      <c r="B63" s="14"/>
      <c r="C63" s="14"/>
      <c r="D63" s="16"/>
    </row>
  </sheetData>
  <mergeCells count="2">
    <mergeCell ref="A17:D17"/>
    <mergeCell ref="A39:D39"/>
  </mergeCells>
  <printOptions/>
  <pageMargins left="0" right="0" top="0" bottom="0" header="0.5118110236220472" footer="0.5118110236220472"/>
  <pageSetup horizontalDpi="600" verticalDpi="600" orientation="portrait" paperSize="9" scale="70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70" workbookViewId="0" topLeftCell="A1">
      <selection activeCell="O8" sqref="O8"/>
    </sheetView>
  </sheetViews>
  <sheetFormatPr defaultColWidth="9.00390625" defaultRowHeight="12.75"/>
  <cols>
    <col min="1" max="1" width="10.00390625" style="0" customWidth="1"/>
    <col min="2" max="2" width="24.75390625" style="0" customWidth="1"/>
    <col min="3" max="3" width="32.375" style="0" customWidth="1"/>
    <col min="4" max="4" width="7.25390625" style="0" customWidth="1"/>
    <col min="5" max="5" width="12.125" style="0" hidden="1" customWidth="1"/>
    <col min="6" max="6" width="14.125" style="0" hidden="1" customWidth="1"/>
    <col min="7" max="7" width="17.875" style="0" hidden="1" customWidth="1"/>
    <col min="8" max="8" width="13.375" style="0" hidden="1" customWidth="1"/>
    <col min="9" max="9" width="10.375" style="0" hidden="1" customWidth="1"/>
    <col min="10" max="10" width="0" style="0" hidden="1" customWidth="1"/>
    <col min="11" max="11" width="13.00390625" style="0" customWidth="1"/>
    <col min="12" max="12" width="15.875" style="0" customWidth="1"/>
  </cols>
  <sheetData>
    <row r="1" spans="1:6" ht="18.75" thickBot="1">
      <c r="A1" s="1"/>
      <c r="B1" s="97" t="s">
        <v>71</v>
      </c>
      <c r="C1" s="97"/>
      <c r="D1" s="97"/>
      <c r="E1" s="97"/>
      <c r="F1" s="97"/>
    </row>
    <row r="2" spans="1:12" ht="102.75" customHeight="1">
      <c r="A2" s="80" t="s">
        <v>124</v>
      </c>
      <c r="B2" s="59" t="s">
        <v>0</v>
      </c>
      <c r="C2" s="59" t="s">
        <v>1</v>
      </c>
      <c r="D2" s="59" t="s">
        <v>2</v>
      </c>
      <c r="E2" s="69" t="s">
        <v>3</v>
      </c>
      <c r="F2" s="69" t="s">
        <v>4</v>
      </c>
      <c r="G2" s="69" t="s">
        <v>122</v>
      </c>
      <c r="H2" s="69" t="s">
        <v>135</v>
      </c>
      <c r="I2" s="69" t="s">
        <v>123</v>
      </c>
      <c r="J2" s="45"/>
      <c r="K2" s="60" t="s">
        <v>141</v>
      </c>
      <c r="L2" s="68" t="s">
        <v>143</v>
      </c>
    </row>
    <row r="3" spans="1:12" ht="30" customHeight="1">
      <c r="A3" s="39">
        <v>43379729</v>
      </c>
      <c r="B3" s="22" t="s">
        <v>36</v>
      </c>
      <c r="C3" s="22" t="s">
        <v>37</v>
      </c>
      <c r="D3" s="54" t="s">
        <v>38</v>
      </c>
      <c r="E3" s="32">
        <v>5335000</v>
      </c>
      <c r="F3" s="32">
        <v>1309100</v>
      </c>
      <c r="G3" s="32">
        <v>6669300</v>
      </c>
      <c r="H3" s="38">
        <v>1875000</v>
      </c>
      <c r="I3" s="32">
        <v>1463300</v>
      </c>
      <c r="J3" s="43"/>
      <c r="K3" s="77">
        <v>125000</v>
      </c>
      <c r="L3" s="75" t="s">
        <v>144</v>
      </c>
    </row>
    <row r="4" spans="1:12" ht="42.75" customHeight="1">
      <c r="A4" s="39">
        <v>65761758</v>
      </c>
      <c r="B4" s="22" t="s">
        <v>77</v>
      </c>
      <c r="C4" s="22" t="s">
        <v>39</v>
      </c>
      <c r="D4" s="54" t="s">
        <v>17</v>
      </c>
      <c r="E4" s="32">
        <v>3580314</v>
      </c>
      <c r="F4" s="32">
        <v>1911000</v>
      </c>
      <c r="G4" s="32">
        <v>3943426</v>
      </c>
      <c r="H4" s="38">
        <v>2010000</v>
      </c>
      <c r="I4" s="32">
        <v>1586700</v>
      </c>
      <c r="J4" s="43"/>
      <c r="K4" s="77">
        <v>190500</v>
      </c>
      <c r="L4" s="75" t="s">
        <v>146</v>
      </c>
    </row>
    <row r="5" spans="1:12" ht="38.25" customHeight="1">
      <c r="A5" s="39">
        <v>44990260</v>
      </c>
      <c r="B5" s="21" t="s">
        <v>107</v>
      </c>
      <c r="C5" s="21" t="s">
        <v>125</v>
      </c>
      <c r="D5" s="54" t="s">
        <v>40</v>
      </c>
      <c r="E5" s="32">
        <v>2034190</v>
      </c>
      <c r="F5" s="32">
        <v>814700</v>
      </c>
      <c r="G5" s="32">
        <v>2125400</v>
      </c>
      <c r="H5" s="38">
        <v>849500</v>
      </c>
      <c r="I5" s="32">
        <v>675400</v>
      </c>
      <c r="J5" s="43"/>
      <c r="K5" s="77">
        <v>200000</v>
      </c>
      <c r="L5" s="75" t="s">
        <v>147</v>
      </c>
    </row>
    <row r="6" spans="1:12" ht="32.25" customHeight="1">
      <c r="A6" s="39">
        <v>44990260</v>
      </c>
      <c r="B6" s="21" t="s">
        <v>131</v>
      </c>
      <c r="C6" s="21" t="s">
        <v>41</v>
      </c>
      <c r="D6" s="54" t="s">
        <v>40</v>
      </c>
      <c r="E6" s="32">
        <v>1934700</v>
      </c>
      <c r="F6" s="32">
        <v>494000</v>
      </c>
      <c r="G6" s="32">
        <v>2250000</v>
      </c>
      <c r="H6" s="38">
        <v>650000</v>
      </c>
      <c r="I6" s="32">
        <v>531600</v>
      </c>
      <c r="J6" s="43"/>
      <c r="K6" s="77">
        <v>200000</v>
      </c>
      <c r="L6" s="75" t="s">
        <v>147</v>
      </c>
    </row>
    <row r="7" spans="1:12" ht="40.5" customHeight="1">
      <c r="A7" s="39">
        <v>43379729</v>
      </c>
      <c r="B7" s="22" t="s">
        <v>36</v>
      </c>
      <c r="C7" s="22" t="s">
        <v>96</v>
      </c>
      <c r="D7" s="54" t="s">
        <v>40</v>
      </c>
      <c r="E7" s="32">
        <v>1769000</v>
      </c>
      <c r="F7" s="32">
        <v>310900</v>
      </c>
      <c r="G7" s="32">
        <v>1728220</v>
      </c>
      <c r="H7" s="38">
        <v>366000</v>
      </c>
      <c r="I7" s="32">
        <v>292800</v>
      </c>
      <c r="J7" s="43"/>
      <c r="K7" s="77">
        <v>25000</v>
      </c>
      <c r="L7" s="75" t="s">
        <v>146</v>
      </c>
    </row>
    <row r="8" spans="1:12" ht="30" customHeight="1">
      <c r="A8" s="39">
        <v>44990260</v>
      </c>
      <c r="B8" s="21" t="s">
        <v>107</v>
      </c>
      <c r="C8" s="21" t="s">
        <v>42</v>
      </c>
      <c r="D8" s="54" t="s">
        <v>43</v>
      </c>
      <c r="E8" s="32">
        <v>2291600</v>
      </c>
      <c r="F8" s="32">
        <v>925100</v>
      </c>
      <c r="G8" s="32">
        <v>2359100</v>
      </c>
      <c r="H8" s="38">
        <v>1344300</v>
      </c>
      <c r="I8" s="32">
        <v>1005600</v>
      </c>
      <c r="J8" s="43"/>
      <c r="K8" s="77">
        <v>200000</v>
      </c>
      <c r="L8" s="75" t="s">
        <v>147</v>
      </c>
    </row>
    <row r="9" spans="1:12" ht="30" customHeight="1">
      <c r="A9" s="39">
        <v>44990260</v>
      </c>
      <c r="B9" s="21" t="s">
        <v>131</v>
      </c>
      <c r="C9" s="21" t="s">
        <v>126</v>
      </c>
      <c r="D9" s="54" t="s">
        <v>43</v>
      </c>
      <c r="E9" s="32">
        <v>2180900</v>
      </c>
      <c r="F9" s="32">
        <v>675000</v>
      </c>
      <c r="G9" s="32">
        <v>2286100</v>
      </c>
      <c r="H9" s="38">
        <v>700000</v>
      </c>
      <c r="I9" s="32">
        <v>528200</v>
      </c>
      <c r="J9" s="43"/>
      <c r="K9" s="77">
        <v>200000</v>
      </c>
      <c r="L9" s="75" t="s">
        <v>147</v>
      </c>
    </row>
    <row r="10" spans="1:12" ht="44.25" customHeight="1">
      <c r="A10" s="39">
        <v>44990260</v>
      </c>
      <c r="B10" s="21" t="s">
        <v>106</v>
      </c>
      <c r="C10" s="21" t="s">
        <v>44</v>
      </c>
      <c r="D10" s="54" t="s">
        <v>43</v>
      </c>
      <c r="E10" s="32">
        <v>1571060</v>
      </c>
      <c r="F10" s="31">
        <v>0</v>
      </c>
      <c r="G10" s="32">
        <v>1249200</v>
      </c>
      <c r="H10" s="38">
        <v>470000</v>
      </c>
      <c r="I10" s="32">
        <v>327100</v>
      </c>
      <c r="J10" s="43"/>
      <c r="K10" s="77">
        <v>126000</v>
      </c>
      <c r="L10" s="75" t="s">
        <v>147</v>
      </c>
    </row>
    <row r="11" spans="1:12" ht="16.5" customHeight="1" thickBot="1">
      <c r="A11" s="93" t="s">
        <v>5</v>
      </c>
      <c r="B11" s="94"/>
      <c r="C11" s="94"/>
      <c r="D11" s="94"/>
      <c r="E11" s="76">
        <f>SUM(E3:E10)</f>
        <v>20696764</v>
      </c>
      <c r="F11" s="72">
        <f>SUM(F3:F10)</f>
        <v>6439800</v>
      </c>
      <c r="G11" s="72">
        <f>SUM(G3:G10)</f>
        <v>22610746</v>
      </c>
      <c r="H11" s="72">
        <f>SUM(H3:H10)</f>
        <v>8264800</v>
      </c>
      <c r="I11" s="72">
        <f>SUM(I3:I10)</f>
        <v>6410700</v>
      </c>
      <c r="J11" s="44"/>
      <c r="K11" s="57">
        <f>SUM(K3:K10)</f>
        <v>1266500</v>
      </c>
      <c r="L11" s="56"/>
    </row>
    <row r="12" spans="2:9" ht="12.75">
      <c r="B12" s="14"/>
      <c r="C12" s="20"/>
      <c r="D12" s="16"/>
      <c r="E12" s="16"/>
      <c r="F12" s="19"/>
      <c r="G12" s="19"/>
      <c r="H12" s="19"/>
      <c r="I12" s="19"/>
    </row>
    <row r="13" spans="2:9" ht="12.75">
      <c r="B13" s="14"/>
      <c r="C13" s="20"/>
      <c r="D13" s="16"/>
      <c r="E13" s="16"/>
      <c r="F13" s="19"/>
      <c r="G13" s="19"/>
      <c r="H13" s="19"/>
      <c r="I13" s="19"/>
    </row>
    <row r="14" spans="2:9" ht="18.75" thickBot="1">
      <c r="B14" s="98" t="s">
        <v>98</v>
      </c>
      <c r="C14" s="99"/>
      <c r="D14" s="8"/>
      <c r="E14" s="8"/>
      <c r="F14" s="9"/>
      <c r="G14" s="10"/>
      <c r="H14" s="10"/>
      <c r="I14" s="11"/>
    </row>
    <row r="15" spans="1:12" ht="92.25" customHeight="1">
      <c r="A15" s="80" t="s">
        <v>124</v>
      </c>
      <c r="B15" s="81" t="s">
        <v>0</v>
      </c>
      <c r="C15" s="81" t="s">
        <v>1</v>
      </c>
      <c r="D15" s="59" t="s">
        <v>2</v>
      </c>
      <c r="E15" s="69" t="s">
        <v>3</v>
      </c>
      <c r="F15" s="69" t="s">
        <v>4</v>
      </c>
      <c r="G15" s="69" t="s">
        <v>122</v>
      </c>
      <c r="H15" s="69" t="s">
        <v>135</v>
      </c>
      <c r="I15" s="69" t="s">
        <v>123</v>
      </c>
      <c r="J15" s="70" t="s">
        <v>137</v>
      </c>
      <c r="K15" s="60" t="s">
        <v>141</v>
      </c>
      <c r="L15" s="68" t="s">
        <v>143</v>
      </c>
    </row>
    <row r="16" spans="1:12" ht="36" customHeight="1">
      <c r="A16" s="40">
        <v>70870896</v>
      </c>
      <c r="B16" s="22" t="s">
        <v>97</v>
      </c>
      <c r="C16" s="22" t="s">
        <v>127</v>
      </c>
      <c r="D16" s="54" t="s">
        <v>17</v>
      </c>
      <c r="E16" s="32">
        <v>1388388</v>
      </c>
      <c r="F16" s="32">
        <v>736700</v>
      </c>
      <c r="G16" s="32">
        <v>1954745</v>
      </c>
      <c r="H16" s="32">
        <v>1351086</v>
      </c>
      <c r="I16" s="32">
        <v>1037600</v>
      </c>
      <c r="J16" s="32" t="e">
        <f>IF((#REF!-#REF!)&gt;0,#REF!-#REF!,0)</f>
        <v>#REF!</v>
      </c>
      <c r="K16" s="79">
        <v>2209</v>
      </c>
      <c r="L16" s="48" t="s">
        <v>144</v>
      </c>
    </row>
    <row r="17" spans="1:12" ht="30" customHeight="1">
      <c r="A17" s="40">
        <v>44990260</v>
      </c>
      <c r="B17" s="21" t="s">
        <v>131</v>
      </c>
      <c r="C17" s="21" t="s">
        <v>45</v>
      </c>
      <c r="D17" s="54" t="s">
        <v>46</v>
      </c>
      <c r="E17" s="32">
        <v>1885000</v>
      </c>
      <c r="F17" s="32">
        <v>571700</v>
      </c>
      <c r="G17" s="32">
        <v>1551500</v>
      </c>
      <c r="H17" s="32">
        <v>750000</v>
      </c>
      <c r="I17" s="32">
        <v>0</v>
      </c>
      <c r="J17" s="32" t="e">
        <f>IF((#REF!-#REF!)&gt;0,#REF!-#REF!,0)</f>
        <v>#REF!</v>
      </c>
      <c r="K17" s="79">
        <v>58581</v>
      </c>
      <c r="L17" s="48" t="s">
        <v>145</v>
      </c>
    </row>
    <row r="18" spans="1:12" ht="30" customHeight="1">
      <c r="A18" s="40">
        <v>44990260</v>
      </c>
      <c r="B18" s="21" t="s">
        <v>131</v>
      </c>
      <c r="C18" s="21" t="s">
        <v>47</v>
      </c>
      <c r="D18" s="54" t="s">
        <v>43</v>
      </c>
      <c r="E18" s="32">
        <v>2168000</v>
      </c>
      <c r="F18" s="32">
        <v>739700</v>
      </c>
      <c r="G18" s="32">
        <v>2560200</v>
      </c>
      <c r="H18" s="32">
        <v>950000</v>
      </c>
      <c r="I18" s="32">
        <v>622100</v>
      </c>
      <c r="J18" s="32" t="e">
        <f>IF((#REF!-#REF!)&gt;0,#REF!-#REF!,0)</f>
        <v>#REF!</v>
      </c>
      <c r="K18" s="79">
        <v>58862</v>
      </c>
      <c r="L18" s="48" t="s">
        <v>153</v>
      </c>
    </row>
    <row r="19" spans="1:12" ht="35.25" customHeight="1">
      <c r="A19" s="40">
        <v>44990260</v>
      </c>
      <c r="B19" s="21" t="s">
        <v>106</v>
      </c>
      <c r="C19" s="21" t="s">
        <v>48</v>
      </c>
      <c r="D19" s="54" t="s">
        <v>43</v>
      </c>
      <c r="E19" s="32">
        <v>1436260</v>
      </c>
      <c r="F19" s="32">
        <v>649600</v>
      </c>
      <c r="G19" s="32">
        <v>1532500</v>
      </c>
      <c r="H19" s="32">
        <v>870000</v>
      </c>
      <c r="I19" s="32">
        <v>625200</v>
      </c>
      <c r="J19" s="32" t="e">
        <f>IF((#REF!-#REF!)&gt;0,#REF!-#REF!,0)</f>
        <v>#REF!</v>
      </c>
      <c r="K19" s="79">
        <v>32102</v>
      </c>
      <c r="L19" s="48" t="s">
        <v>153</v>
      </c>
    </row>
    <row r="20" spans="1:12" ht="30" customHeight="1">
      <c r="A20" s="40">
        <v>44990260</v>
      </c>
      <c r="B20" s="21" t="s">
        <v>107</v>
      </c>
      <c r="C20" s="21" t="s">
        <v>128</v>
      </c>
      <c r="D20" s="54" t="s">
        <v>43</v>
      </c>
      <c r="E20" s="32">
        <v>1368490</v>
      </c>
      <c r="F20" s="32">
        <v>723900</v>
      </c>
      <c r="G20" s="32">
        <v>1383500</v>
      </c>
      <c r="H20" s="32">
        <v>927430</v>
      </c>
      <c r="I20" s="32">
        <v>585300</v>
      </c>
      <c r="J20" s="32" t="e">
        <f>IF((#REF!-#REF!)&gt;0,#REF!-#REF!,0)</f>
        <v>#REF!</v>
      </c>
      <c r="K20" s="79">
        <v>26641</v>
      </c>
      <c r="L20" s="48" t="s">
        <v>153</v>
      </c>
    </row>
    <row r="21" spans="1:12" ht="30" customHeight="1">
      <c r="A21" s="40">
        <v>47224444</v>
      </c>
      <c r="B21" s="22" t="s">
        <v>132</v>
      </c>
      <c r="C21" s="21" t="s">
        <v>49</v>
      </c>
      <c r="D21" s="54" t="s">
        <v>43</v>
      </c>
      <c r="E21" s="32">
        <v>863792</v>
      </c>
      <c r="F21" s="32">
        <v>370300</v>
      </c>
      <c r="G21" s="32">
        <v>916000</v>
      </c>
      <c r="H21" s="32">
        <v>621000</v>
      </c>
      <c r="I21" s="32">
        <v>489600</v>
      </c>
      <c r="J21" s="32" t="e">
        <f>IF((#REF!-#REF!)&gt;0,#REF!-#REF!,0)</f>
        <v>#REF!</v>
      </c>
      <c r="K21" s="79">
        <v>21212</v>
      </c>
      <c r="L21" s="48" t="s">
        <v>153</v>
      </c>
    </row>
    <row r="22" spans="1:12" ht="30" customHeight="1">
      <c r="A22" s="40">
        <v>47224541</v>
      </c>
      <c r="B22" s="22" t="s">
        <v>109</v>
      </c>
      <c r="C22" s="21" t="s">
        <v>50</v>
      </c>
      <c r="D22" s="54" t="s">
        <v>23</v>
      </c>
      <c r="E22" s="32">
        <v>530745</v>
      </c>
      <c r="F22" s="32">
        <v>287400</v>
      </c>
      <c r="G22" s="32">
        <v>524020</v>
      </c>
      <c r="H22" s="32">
        <v>340613</v>
      </c>
      <c r="I22" s="32">
        <v>268600</v>
      </c>
      <c r="J22" s="32" t="e">
        <f>IF((#REF!-#REF!)&gt;0,#REF!-#REF!,0)</f>
        <v>#REF!</v>
      </c>
      <c r="K22" s="79">
        <v>26224</v>
      </c>
      <c r="L22" s="48" t="s">
        <v>145</v>
      </c>
    </row>
    <row r="23" spans="1:12" ht="30" customHeight="1">
      <c r="A23" s="40">
        <v>15060233</v>
      </c>
      <c r="B23" s="21" t="s">
        <v>108</v>
      </c>
      <c r="C23" s="22" t="s">
        <v>51</v>
      </c>
      <c r="D23" s="54" t="s">
        <v>23</v>
      </c>
      <c r="E23" s="32">
        <v>740702</v>
      </c>
      <c r="F23" s="32">
        <v>366600</v>
      </c>
      <c r="G23" s="32">
        <v>897271</v>
      </c>
      <c r="H23" s="32">
        <v>602600</v>
      </c>
      <c r="I23" s="32">
        <v>475100</v>
      </c>
      <c r="J23" s="32" t="e">
        <f>IF((#REF!-#REF!)&gt;0,#REF!-#REF!,0)</f>
        <v>#REF!</v>
      </c>
      <c r="K23" s="79">
        <v>33421</v>
      </c>
      <c r="L23" s="48" t="s">
        <v>145</v>
      </c>
    </row>
    <row r="24" spans="1:12" ht="30" customHeight="1">
      <c r="A24" s="40">
        <v>45659028</v>
      </c>
      <c r="B24" s="22" t="s">
        <v>29</v>
      </c>
      <c r="C24" s="22" t="s">
        <v>52</v>
      </c>
      <c r="D24" s="54" t="s">
        <v>23</v>
      </c>
      <c r="E24" s="32">
        <v>734417</v>
      </c>
      <c r="F24" s="32">
        <v>367400</v>
      </c>
      <c r="G24" s="32">
        <v>731396</v>
      </c>
      <c r="H24" s="32">
        <v>486976</v>
      </c>
      <c r="I24" s="32">
        <v>376100</v>
      </c>
      <c r="J24" s="32" t="e">
        <f>IF((#REF!-#REF!)&gt;0,#REF!-#REF!,0)</f>
        <v>#REF!</v>
      </c>
      <c r="K24" s="79">
        <v>33142</v>
      </c>
      <c r="L24" s="48" t="s">
        <v>144</v>
      </c>
    </row>
    <row r="25" spans="1:12" ht="30" customHeight="1">
      <c r="A25" s="40">
        <v>45659028</v>
      </c>
      <c r="B25" s="22" t="s">
        <v>29</v>
      </c>
      <c r="C25" s="22" t="s">
        <v>53</v>
      </c>
      <c r="D25" s="54" t="s">
        <v>23</v>
      </c>
      <c r="E25" s="32">
        <v>2220861</v>
      </c>
      <c r="F25" s="32">
        <v>1262200</v>
      </c>
      <c r="G25" s="32">
        <v>2129093</v>
      </c>
      <c r="H25" s="32">
        <v>1360047</v>
      </c>
      <c r="I25" s="32">
        <v>982600</v>
      </c>
      <c r="J25" s="32" t="e">
        <f>IF((#REF!-#REF!)&gt;0,#REF!-#REF!,0)</f>
        <v>#REF!</v>
      </c>
      <c r="K25" s="79">
        <v>96869</v>
      </c>
      <c r="L25" s="48" t="s">
        <v>144</v>
      </c>
    </row>
    <row r="26" spans="1:12" ht="30" customHeight="1">
      <c r="A26" s="40">
        <v>66597064</v>
      </c>
      <c r="B26" s="22" t="s">
        <v>54</v>
      </c>
      <c r="C26" s="22" t="s">
        <v>129</v>
      </c>
      <c r="D26" s="54" t="s">
        <v>23</v>
      </c>
      <c r="E26" s="32">
        <v>876800</v>
      </c>
      <c r="F26" s="32">
        <v>296900</v>
      </c>
      <c r="G26" s="32">
        <v>876600</v>
      </c>
      <c r="H26" s="32">
        <v>598000</v>
      </c>
      <c r="I26" s="32">
        <v>471500</v>
      </c>
      <c r="J26" s="32" t="e">
        <f>IF((#REF!-#REF!)&gt;0,#REF!-#REF!,0)</f>
        <v>#REF!</v>
      </c>
      <c r="K26" s="79">
        <v>43702</v>
      </c>
      <c r="L26" s="48" t="s">
        <v>144</v>
      </c>
    </row>
    <row r="27" spans="1:12" ht="30" customHeight="1">
      <c r="A27" s="40">
        <v>70283966</v>
      </c>
      <c r="B27" s="22" t="s">
        <v>55</v>
      </c>
      <c r="C27" s="22" t="s">
        <v>55</v>
      </c>
      <c r="D27" s="54" t="s">
        <v>23</v>
      </c>
      <c r="E27" s="32">
        <v>788510</v>
      </c>
      <c r="F27" s="32">
        <v>371200</v>
      </c>
      <c r="G27" s="32">
        <v>669293</v>
      </c>
      <c r="H27" s="32">
        <v>452000</v>
      </c>
      <c r="I27" s="32">
        <v>312600</v>
      </c>
      <c r="J27" s="32" t="e">
        <f>IF((#REF!-#REF!)&gt;0,#REF!-#REF!,0)</f>
        <v>#REF!</v>
      </c>
      <c r="K27" s="79">
        <v>25132</v>
      </c>
      <c r="L27" s="48" t="s">
        <v>144</v>
      </c>
    </row>
    <row r="28" spans="1:12" ht="13.5" thickBot="1">
      <c r="A28" s="93" t="s">
        <v>5</v>
      </c>
      <c r="B28" s="96"/>
      <c r="C28" s="96"/>
      <c r="D28" s="96"/>
      <c r="E28" s="72">
        <f>SUM(E16:E27)</f>
        <v>15001965</v>
      </c>
      <c r="F28" s="72">
        <f>SUM(F16:F27)</f>
        <v>6743600</v>
      </c>
      <c r="G28" s="72">
        <f>SUM(G16:G27)</f>
        <v>15726118</v>
      </c>
      <c r="H28" s="72">
        <f>SUM(H16:H27)</f>
        <v>9309752</v>
      </c>
      <c r="I28" s="72">
        <f>SUM(I16:I27)</f>
        <v>6246300</v>
      </c>
      <c r="J28" s="71"/>
      <c r="K28" s="74">
        <f>SUM(K16:K27)</f>
        <v>458097</v>
      </c>
      <c r="L28" s="73"/>
    </row>
    <row r="29" spans="1:9" ht="12.75">
      <c r="A29" s="5"/>
      <c r="B29" s="29"/>
      <c r="C29" s="30"/>
      <c r="D29" s="5"/>
      <c r="E29" s="19"/>
      <c r="F29" s="19"/>
      <c r="G29" s="19"/>
      <c r="H29" s="27"/>
      <c r="I29" s="19"/>
    </row>
    <row r="30" spans="2:9" ht="18" customHeight="1">
      <c r="B30" s="49" t="s">
        <v>78</v>
      </c>
      <c r="C30" s="46"/>
      <c r="D30" s="46"/>
      <c r="E30" s="46"/>
      <c r="F30" s="46"/>
      <c r="G30" s="46"/>
      <c r="H30" s="50"/>
      <c r="I30" s="46"/>
    </row>
    <row r="31" spans="2:9" ht="11.25" customHeight="1">
      <c r="B31" s="51" t="s">
        <v>62</v>
      </c>
      <c r="C31" s="51" t="s">
        <v>61</v>
      </c>
      <c r="D31" s="52"/>
      <c r="E31" s="52"/>
      <c r="F31" s="46"/>
      <c r="G31" s="46"/>
      <c r="H31" s="46"/>
      <c r="I31" s="46"/>
    </row>
    <row r="32" spans="2:9" ht="9.75" customHeight="1">
      <c r="B32" s="51" t="s">
        <v>79</v>
      </c>
      <c r="C32" s="51" t="s">
        <v>80</v>
      </c>
      <c r="D32" s="46"/>
      <c r="E32" s="46"/>
      <c r="F32" s="46"/>
      <c r="G32" s="46"/>
      <c r="H32" s="46"/>
      <c r="I32" s="46"/>
    </row>
    <row r="33" spans="2:9" ht="9.75" customHeight="1">
      <c r="B33" s="51" t="s">
        <v>40</v>
      </c>
      <c r="C33" s="51" t="s">
        <v>81</v>
      </c>
      <c r="D33" s="53"/>
      <c r="E33" s="53"/>
      <c r="F33" s="101"/>
      <c r="G33" s="101"/>
      <c r="H33" s="101"/>
      <c r="I33" s="46"/>
    </row>
    <row r="34" spans="2:9" ht="9.75" customHeight="1">
      <c r="B34" s="51" t="s">
        <v>43</v>
      </c>
      <c r="C34" s="51" t="s">
        <v>82</v>
      </c>
      <c r="D34" s="53"/>
      <c r="E34" s="53"/>
      <c r="F34" s="100"/>
      <c r="G34" s="100"/>
      <c r="H34" s="100"/>
      <c r="I34" s="47"/>
    </row>
    <row r="35" spans="2:9" ht="9.75" customHeight="1">
      <c r="B35" s="51" t="s">
        <v>27</v>
      </c>
      <c r="C35" s="51" t="s">
        <v>30</v>
      </c>
      <c r="D35" s="53"/>
      <c r="E35" s="53"/>
      <c r="F35" s="100"/>
      <c r="G35" s="100"/>
      <c r="H35" s="100"/>
      <c r="I35" s="47"/>
    </row>
    <row r="36" spans="2:9" ht="9.75" customHeight="1">
      <c r="B36" s="51" t="s">
        <v>83</v>
      </c>
      <c r="C36" s="51" t="s">
        <v>74</v>
      </c>
      <c r="D36" s="53"/>
      <c r="E36" s="53"/>
      <c r="F36" s="100"/>
      <c r="G36" s="100"/>
      <c r="H36" s="100"/>
      <c r="I36" s="47"/>
    </row>
    <row r="37" spans="2:9" ht="9.75" customHeight="1">
      <c r="B37" s="51" t="s">
        <v>46</v>
      </c>
      <c r="C37" s="51" t="s">
        <v>84</v>
      </c>
      <c r="D37" s="53"/>
      <c r="E37" s="53"/>
      <c r="F37" s="100"/>
      <c r="G37" s="100"/>
      <c r="H37" s="100"/>
      <c r="I37" s="47"/>
    </row>
    <row r="38" spans="2:9" ht="9.75" customHeight="1">
      <c r="B38" s="51" t="s">
        <v>85</v>
      </c>
      <c r="C38" s="51" t="s">
        <v>86</v>
      </c>
      <c r="D38" s="53"/>
      <c r="E38" s="53"/>
      <c r="F38" s="100"/>
      <c r="G38" s="100"/>
      <c r="H38" s="100"/>
      <c r="I38" s="47"/>
    </row>
    <row r="39" spans="2:9" ht="9.75" customHeight="1">
      <c r="B39" s="51" t="s">
        <v>33</v>
      </c>
      <c r="C39" s="51" t="s">
        <v>87</v>
      </c>
      <c r="D39" s="46"/>
      <c r="E39" s="46"/>
      <c r="F39" s="100"/>
      <c r="G39" s="100"/>
      <c r="H39" s="100"/>
      <c r="I39" s="46"/>
    </row>
    <row r="40" spans="2:9" ht="9.75" customHeight="1">
      <c r="B40" s="51" t="s">
        <v>38</v>
      </c>
      <c r="C40" s="51" t="s">
        <v>88</v>
      </c>
      <c r="D40" s="46"/>
      <c r="E40" s="46"/>
      <c r="F40" s="100"/>
      <c r="G40" s="100"/>
      <c r="H40" s="100"/>
      <c r="I40" s="46"/>
    </row>
    <row r="41" spans="2:9" ht="9.75" customHeight="1">
      <c r="B41" s="51" t="s">
        <v>35</v>
      </c>
      <c r="C41" s="51" t="s">
        <v>89</v>
      </c>
      <c r="D41" s="46"/>
      <c r="E41" s="46"/>
      <c r="F41" s="46"/>
      <c r="G41" s="46"/>
      <c r="H41" s="46"/>
      <c r="I41" s="46"/>
    </row>
    <row r="42" spans="2:9" ht="9.75" customHeight="1">
      <c r="B42" s="51" t="s">
        <v>34</v>
      </c>
      <c r="C42" s="51" t="s">
        <v>90</v>
      </c>
      <c r="D42" s="46"/>
      <c r="E42" s="46"/>
      <c r="F42" s="46"/>
      <c r="G42" s="46"/>
      <c r="H42" s="46"/>
      <c r="I42" s="46"/>
    </row>
    <row r="43" spans="2:9" ht="9.75" customHeight="1">
      <c r="B43" s="51" t="s">
        <v>17</v>
      </c>
      <c r="C43" s="51" t="s">
        <v>91</v>
      </c>
      <c r="D43" s="46"/>
      <c r="E43" s="46"/>
      <c r="F43" s="46"/>
      <c r="G43" s="46"/>
      <c r="H43" s="46"/>
      <c r="I43" s="46"/>
    </row>
    <row r="44" spans="2:9" ht="9.75" customHeight="1">
      <c r="B44" s="51" t="s">
        <v>94</v>
      </c>
      <c r="C44" s="51" t="s">
        <v>95</v>
      </c>
      <c r="D44" s="46"/>
      <c r="E44" s="46"/>
      <c r="F44" s="46"/>
      <c r="G44" s="46"/>
      <c r="H44" s="46"/>
      <c r="I44" s="46"/>
    </row>
    <row r="45" spans="4:5" ht="12.75">
      <c r="D45" s="13"/>
      <c r="E45" s="13"/>
    </row>
    <row r="46" spans="4:5" ht="12.75">
      <c r="D46" s="13"/>
      <c r="E46" s="13"/>
    </row>
    <row r="47" spans="4:5" ht="12.75">
      <c r="D47" s="13"/>
      <c r="E47" s="13"/>
    </row>
    <row r="48" spans="4:5" ht="12.75">
      <c r="D48" s="13"/>
      <c r="E48" s="13"/>
    </row>
    <row r="49" spans="4:5" ht="12.75">
      <c r="D49" s="13"/>
      <c r="E49" s="13"/>
    </row>
    <row r="50" spans="4:5" ht="12.75">
      <c r="D50" s="13"/>
      <c r="E50" s="13"/>
    </row>
    <row r="51" spans="4:5" ht="12.75">
      <c r="D51" s="13"/>
      <c r="E51" s="13"/>
    </row>
    <row r="52" spans="4:5" ht="12.75">
      <c r="D52" s="13"/>
      <c r="E52" s="13"/>
    </row>
  </sheetData>
  <mergeCells count="12">
    <mergeCell ref="F40:H40"/>
    <mergeCell ref="F33:H33"/>
    <mergeCell ref="F39:H39"/>
    <mergeCell ref="F34:H34"/>
    <mergeCell ref="F35:H35"/>
    <mergeCell ref="F36:H36"/>
    <mergeCell ref="F37:H37"/>
    <mergeCell ref="F38:H38"/>
    <mergeCell ref="A11:D11"/>
    <mergeCell ref="A28:D28"/>
    <mergeCell ref="B1:F1"/>
    <mergeCell ref="B14:C14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3"/>
  <rowBreaks count="1" manualBreakCount="1">
    <brk id="53" min="1" max="23" man="1"/>
  </rowBreaks>
  <legacyDrawing r:id="rId2"/>
  <oleObjects>
    <oleObject progId="Word.Document.8" shapeId="21515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workbookViewId="0" topLeftCell="A1">
      <selection activeCell="A3" sqref="A3:C3"/>
    </sheetView>
  </sheetViews>
  <sheetFormatPr defaultColWidth="9.00390625" defaultRowHeight="12.75"/>
  <cols>
    <col min="2" max="2" width="21.125" style="0" customWidth="1"/>
    <col min="3" max="3" width="22.125" style="0" customWidth="1"/>
    <col min="4" max="4" width="13.75390625" style="0" customWidth="1"/>
    <col min="5" max="5" width="18.00390625" style="0" customWidth="1"/>
  </cols>
  <sheetData>
    <row r="1" ht="18">
      <c r="B1" s="42" t="s">
        <v>73</v>
      </c>
    </row>
    <row r="2" ht="13.5" thickBot="1"/>
    <row r="3" spans="1:5" ht="87" customHeight="1">
      <c r="A3" s="80" t="s">
        <v>124</v>
      </c>
      <c r="B3" s="59" t="s">
        <v>0</v>
      </c>
      <c r="C3" s="59" t="s">
        <v>1</v>
      </c>
      <c r="D3" s="60" t="s">
        <v>141</v>
      </c>
      <c r="E3" s="68" t="s">
        <v>143</v>
      </c>
    </row>
    <row r="4" spans="1:5" ht="30" customHeight="1">
      <c r="A4" s="25">
        <v>839345</v>
      </c>
      <c r="B4" s="63" t="s">
        <v>56</v>
      </c>
      <c r="C4" s="64" t="s">
        <v>57</v>
      </c>
      <c r="D4" s="65">
        <v>680000</v>
      </c>
      <c r="E4" s="55" t="s">
        <v>142</v>
      </c>
    </row>
    <row r="5" spans="1:5" ht="30" customHeight="1">
      <c r="A5" s="23">
        <v>394190</v>
      </c>
      <c r="B5" s="63" t="s">
        <v>58</v>
      </c>
      <c r="C5" s="64" t="s">
        <v>120</v>
      </c>
      <c r="D5" s="65">
        <v>395000</v>
      </c>
      <c r="E5" s="55" t="s">
        <v>142</v>
      </c>
    </row>
    <row r="6" spans="1:5" ht="30" customHeight="1">
      <c r="A6" s="24">
        <v>73633399</v>
      </c>
      <c r="B6" s="66" t="s">
        <v>59</v>
      </c>
      <c r="C6" s="64" t="s">
        <v>60</v>
      </c>
      <c r="D6" s="65">
        <v>165000</v>
      </c>
      <c r="E6" s="55" t="s">
        <v>142</v>
      </c>
    </row>
    <row r="7" spans="1:5" ht="17.25" customHeight="1" thickBot="1">
      <c r="A7" s="93" t="s">
        <v>5</v>
      </c>
      <c r="B7" s="94"/>
      <c r="C7" s="94"/>
      <c r="D7" s="67">
        <f>SUM(D4:D6)</f>
        <v>1240000</v>
      </c>
      <c r="E7" s="56"/>
    </row>
  </sheetData>
  <mergeCells count="1">
    <mergeCell ref="A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5"/>
  <sheetViews>
    <sheetView view="pageBreakPreview" zoomScale="70" zoomScaleNormal="75" zoomScaleSheetLayoutView="70" workbookViewId="0" topLeftCell="A1">
      <selection activeCell="E10" sqref="E10"/>
    </sheetView>
  </sheetViews>
  <sheetFormatPr defaultColWidth="9.00390625" defaultRowHeight="12.75"/>
  <cols>
    <col min="1" max="1" width="9.375" style="0" customWidth="1"/>
    <col min="2" max="2" width="20.00390625" style="0" customWidth="1"/>
    <col min="3" max="3" width="18.625" style="0" customWidth="1"/>
    <col min="4" max="4" width="6.875" style="0" customWidth="1"/>
    <col min="5" max="5" width="16.75390625" style="0" customWidth="1"/>
    <col min="6" max="6" width="18.125" style="0" customWidth="1"/>
  </cols>
  <sheetData>
    <row r="3" ht="18">
      <c r="B3" s="42" t="s">
        <v>61</v>
      </c>
    </row>
    <row r="4" ht="13.5" thickBot="1"/>
    <row r="5" spans="1:6" ht="66" customHeight="1">
      <c r="A5" s="58" t="s">
        <v>124</v>
      </c>
      <c r="B5" s="59" t="s">
        <v>0</v>
      </c>
      <c r="C5" s="59" t="s">
        <v>1</v>
      </c>
      <c r="D5" s="59" t="s">
        <v>2</v>
      </c>
      <c r="E5" s="60" t="s">
        <v>141</v>
      </c>
      <c r="F5" s="68" t="s">
        <v>143</v>
      </c>
    </row>
    <row r="6" spans="1:6" ht="38.25" customHeight="1">
      <c r="A6" s="28">
        <v>15060233</v>
      </c>
      <c r="B6" s="21" t="s">
        <v>108</v>
      </c>
      <c r="C6" s="22" t="s">
        <v>63</v>
      </c>
      <c r="D6" s="54" t="s">
        <v>62</v>
      </c>
      <c r="E6" s="82">
        <v>170921</v>
      </c>
      <c r="F6" s="55" t="s">
        <v>138</v>
      </c>
    </row>
    <row r="7" spans="1:6" ht="38.25" customHeight="1">
      <c r="A7" s="28">
        <v>44990260</v>
      </c>
      <c r="B7" s="21" t="s">
        <v>107</v>
      </c>
      <c r="C7" s="22" t="s">
        <v>64</v>
      </c>
      <c r="D7" s="54" t="s">
        <v>62</v>
      </c>
      <c r="E7" s="82">
        <v>195846</v>
      </c>
      <c r="F7" s="55" t="s">
        <v>138</v>
      </c>
    </row>
    <row r="8" spans="1:6" ht="45" customHeight="1">
      <c r="A8" s="40">
        <v>70876339</v>
      </c>
      <c r="B8" s="22" t="s">
        <v>65</v>
      </c>
      <c r="C8" s="22" t="s">
        <v>66</v>
      </c>
      <c r="D8" s="54" t="s">
        <v>62</v>
      </c>
      <c r="E8" s="82">
        <v>119310</v>
      </c>
      <c r="F8" s="55" t="s">
        <v>138</v>
      </c>
    </row>
    <row r="9" spans="1:6" ht="48.75" customHeight="1">
      <c r="A9" s="40">
        <v>26538377</v>
      </c>
      <c r="B9" s="22" t="s">
        <v>75</v>
      </c>
      <c r="C9" s="22" t="s">
        <v>67</v>
      </c>
      <c r="D9" s="54" t="s">
        <v>62</v>
      </c>
      <c r="E9" s="82">
        <v>150842</v>
      </c>
      <c r="F9" s="55" t="s">
        <v>139</v>
      </c>
    </row>
    <row r="10" spans="1:6" ht="34.5" customHeight="1">
      <c r="A10" s="40">
        <v>60554665</v>
      </c>
      <c r="B10" s="22" t="s">
        <v>93</v>
      </c>
      <c r="C10" s="22" t="s">
        <v>68</v>
      </c>
      <c r="D10" s="54" t="s">
        <v>62</v>
      </c>
      <c r="E10" s="82">
        <v>144507</v>
      </c>
      <c r="F10" s="55" t="s">
        <v>139</v>
      </c>
    </row>
    <row r="11" spans="1:6" ht="39.75" customHeight="1">
      <c r="A11" s="40">
        <v>26623242</v>
      </c>
      <c r="B11" s="22" t="s">
        <v>76</v>
      </c>
      <c r="C11" s="22" t="s">
        <v>68</v>
      </c>
      <c r="D11" s="54" t="s">
        <v>62</v>
      </c>
      <c r="E11" s="82">
        <v>132281</v>
      </c>
      <c r="F11" s="55" t="s">
        <v>139</v>
      </c>
    </row>
    <row r="12" spans="1:6" ht="33" customHeight="1">
      <c r="A12" s="40">
        <v>295841</v>
      </c>
      <c r="B12" s="22" t="s">
        <v>69</v>
      </c>
      <c r="C12" s="22" t="s">
        <v>70</v>
      </c>
      <c r="D12" s="54" t="s">
        <v>62</v>
      </c>
      <c r="E12" s="82">
        <v>119876</v>
      </c>
      <c r="F12" s="55" t="s">
        <v>140</v>
      </c>
    </row>
    <row r="13" spans="1:6" ht="45" customHeight="1" thickBot="1">
      <c r="A13" s="105" t="s">
        <v>136</v>
      </c>
      <c r="B13" s="106"/>
      <c r="C13" s="106"/>
      <c r="D13" s="106"/>
      <c r="E13" s="61">
        <f>SUM(E6:E12)</f>
        <v>1033583</v>
      </c>
      <c r="F13" s="62"/>
    </row>
    <row r="14" spans="2:4" ht="12.75">
      <c r="B14" s="6"/>
      <c r="C14" s="7"/>
      <c r="D14" s="8"/>
    </row>
    <row r="15" spans="2:4" ht="13.5" thickBot="1">
      <c r="B15" s="86" t="s">
        <v>159</v>
      </c>
      <c r="C15" s="107"/>
      <c r="D15" s="107"/>
    </row>
    <row r="16" spans="2:5" ht="15" customHeight="1">
      <c r="B16" s="87" t="s">
        <v>149</v>
      </c>
      <c r="C16" s="108" t="s">
        <v>157</v>
      </c>
      <c r="D16" s="108"/>
      <c r="E16" s="88" t="s">
        <v>158</v>
      </c>
    </row>
    <row r="17" spans="2:5" ht="15" customHeight="1">
      <c r="B17" s="89" t="s">
        <v>151</v>
      </c>
      <c r="C17" s="102">
        <v>8020000</v>
      </c>
      <c r="D17" s="102"/>
      <c r="E17" s="90">
        <f>+'DD'!D7</f>
        <v>1240000</v>
      </c>
    </row>
    <row r="18" spans="2:5" ht="24.75" customHeight="1">
      <c r="B18" s="89" t="s">
        <v>150</v>
      </c>
      <c r="C18" s="102">
        <v>6470000</v>
      </c>
      <c r="D18" s="102"/>
      <c r="E18" s="90">
        <f>+'Projekty pro seniory a ZP'!E17+'Projekty pro seniory a ZP'!E39+'Intervenční služby'!K3+'Intervenční služby'!K28-'Intervenční služby'!K18-'Intervenční služby'!K19-'Intervenční služby'!K20-'Intervenční služby'!K21</f>
        <v>3375523</v>
      </c>
    </row>
    <row r="19" spans="2:5" ht="18" customHeight="1">
      <c r="B19" s="89" t="s">
        <v>152</v>
      </c>
      <c r="C19" s="102">
        <v>284000</v>
      </c>
      <c r="D19" s="102"/>
      <c r="E19" s="90">
        <f>+'Intervenční služby'!K18+'Intervenční služby'!K19+'Intervenční služby'!K20+'Intervenční služby'!K21</f>
        <v>138817</v>
      </c>
    </row>
    <row r="20" spans="2:5" ht="22.5" customHeight="1">
      <c r="B20" s="89" t="s">
        <v>154</v>
      </c>
      <c r="C20" s="102">
        <v>1864000</v>
      </c>
      <c r="D20" s="102"/>
      <c r="E20" s="90">
        <f>+E13-E12</f>
        <v>913707</v>
      </c>
    </row>
    <row r="21" spans="2:5" ht="12.75" customHeight="1">
      <c r="B21" s="89" t="s">
        <v>155</v>
      </c>
      <c r="C21" s="102">
        <v>965000</v>
      </c>
      <c r="D21" s="102"/>
      <c r="E21" s="90">
        <f>+E12</f>
        <v>119876</v>
      </c>
    </row>
    <row r="22" spans="2:5" ht="15.75" customHeight="1">
      <c r="B22" s="89" t="s">
        <v>156</v>
      </c>
      <c r="C22" s="102">
        <v>2700000</v>
      </c>
      <c r="D22" s="102"/>
      <c r="E22" s="90">
        <f>+'Intervenční služby'!K11-'Intervenční služby'!K3</f>
        <v>1141500</v>
      </c>
    </row>
    <row r="23" spans="2:5" ht="15.75" customHeight="1" thickBot="1">
      <c r="B23" s="91" t="s">
        <v>5</v>
      </c>
      <c r="C23" s="103">
        <f>+C17+C18+C19+C20+C21+C22</f>
        <v>20303000</v>
      </c>
      <c r="D23" s="104"/>
      <c r="E23" s="92">
        <f>SUM(E17:E22)</f>
        <v>6929423</v>
      </c>
    </row>
    <row r="24" ht="24" customHeight="1">
      <c r="E24" s="2"/>
    </row>
    <row r="25" ht="24.75" customHeight="1">
      <c r="E25" s="2"/>
    </row>
  </sheetData>
  <mergeCells count="10">
    <mergeCell ref="C18:D18"/>
    <mergeCell ref="C23:D23"/>
    <mergeCell ref="C17:D17"/>
    <mergeCell ref="A13:D13"/>
    <mergeCell ref="C15:D15"/>
    <mergeCell ref="C16:D16"/>
    <mergeCell ref="C21:D21"/>
    <mergeCell ref="C22:D22"/>
    <mergeCell ref="C19:D19"/>
    <mergeCell ref="C20:D2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2006-05-11T09:12:55Z</cp:lastPrinted>
  <dcterms:created xsi:type="dcterms:W3CDTF">2005-05-05T07:31:43Z</dcterms:created>
  <dcterms:modified xsi:type="dcterms:W3CDTF">2006-05-23T11:39:24Z</dcterms:modified>
  <cp:category/>
  <cp:version/>
  <cp:contentType/>
  <cp:contentStatus/>
</cp:coreProperties>
</file>