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604" activeTab="0"/>
  </bookViews>
  <sheets>
    <sheet name="ZK-02-2006-83, př. 3a" sheetId="1" r:id="rId1"/>
  </sheets>
  <definedNames/>
  <calcPr fullCalcOnLoad="1"/>
</workbook>
</file>

<file path=xl/sharedStrings.xml><?xml version="1.0" encoding="utf-8"?>
<sst xmlns="http://schemas.openxmlformats.org/spreadsheetml/2006/main" count="392" uniqueCount="310">
  <si>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</si>
  <si>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</si>
  <si>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</si>
  <si>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</si>
  <si>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</si>
  <si>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</si>
  <si>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</si>
  <si>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</si>
  <si>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</si>
  <si>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</si>
  <si>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</si>
  <si>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</si>
  <si>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</si>
  <si>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</si>
  <si>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</si>
  <si>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</si>
  <si>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</si>
  <si>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</si>
  <si>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</si>
  <si>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</si>
  <si>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</si>
  <si>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</si>
  <si>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</si>
  <si>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</si>
  <si>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</si>
  <si>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</si>
  <si>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Rozvoj vesnice (obnova místních částí měst a obcí)</t>
  </si>
  <si>
    <t>Vítejte u nás (cestovní ruch)</t>
  </si>
  <si>
    <t>Volný čas (rozvoj volnočasových aktivit)</t>
  </si>
  <si>
    <t>Nemovité památky (zachování kulturních památek)</t>
  </si>
  <si>
    <t>Regionální kultura (kult. akce - neprofesionální umění)</t>
  </si>
  <si>
    <t>Podaná ruka (nestátní nezisk. org. v oblasti sociální)</t>
  </si>
  <si>
    <t>Škola - centrum vzdělávání (celoživotní vzdělávání)</t>
  </si>
  <si>
    <t>Obce na síti (komunikační infrastruktura)</t>
  </si>
  <si>
    <t>Územní dokumentace (územní rozvoj obcí)</t>
  </si>
  <si>
    <t>ŽP - zdroj bohatství Vysočiny (environmentální výchova)</t>
  </si>
  <si>
    <t>Sport pro všechny (rozvoj volnočasových aktivit)</t>
  </si>
  <si>
    <t>Drobná údržba sportovišť (údržba sport. a TV zařízení)</t>
  </si>
  <si>
    <t>Škola dílnou lidskosti (vzdělávání ped. pracovníků)</t>
  </si>
  <si>
    <t>Obce na síti II. (komunikační infrastruktura)</t>
  </si>
  <si>
    <t>GIS 1 - infrastruktura (rozvoj infrastruktury GIS)</t>
  </si>
  <si>
    <t>GIS 2 - data (budování a integrace bází dat pro GIS)</t>
  </si>
  <si>
    <t>GIS 3 - aplikace (vytváření a implemetace aplikací pro GIS)</t>
  </si>
  <si>
    <t>Zemědělské projekty (projekty v oblasti zemědělství)</t>
  </si>
  <si>
    <t>Vzděláním ke standardům kvality (zvyš. prof. úrovně soc. prac.)</t>
  </si>
  <si>
    <t>Bydlete na venkově (proj. dok. pro bytovou výstavbu)</t>
  </si>
  <si>
    <t>Územní dokumentace II. (dokumenty územního rozvoje)</t>
  </si>
  <si>
    <t>Programy profesního vzdělávání dospělých (rozvoj reg. vzděláv.)</t>
  </si>
  <si>
    <t>(zameření GP)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</si>
  <si>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</si>
  <si>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</si>
  <si>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</si>
  <si>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</si>
  <si>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</si>
  <si>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</si>
  <si>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</si>
  <si>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</si>
  <si>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</si>
  <si>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</si>
  <si>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</si>
  <si>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</si>
  <si>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</si>
  <si>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</si>
  <si>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</si>
  <si>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Volný čas 2003 (rozvoj volnočasových aktivit)</t>
  </si>
  <si>
    <t>Sport pro všechny 2003 (volnočasové aktivity v oblasti TV a sportu)</t>
  </si>
  <si>
    <t>Rozvoj vesnice 2003 (obnova místních částí měst a obcí)</t>
  </si>
  <si>
    <t>Čistá voda (zásobování vodou, čištění odpadních vod)</t>
  </si>
  <si>
    <t>Čistá voda 2003 (zásobování vodou, čištění odpadních vod)</t>
  </si>
  <si>
    <t>Restaurování movitých památek (rest.movitých kulturních památek)</t>
  </si>
  <si>
    <t>Doprovodná infrastruktura CR (budování a modernizace DI CR)</t>
  </si>
  <si>
    <t>Síťování firem na Vysočině (školení pro podporu podnikání v kraji)</t>
  </si>
  <si>
    <t>Sportoviště (výstavba a rekon. sport. a TV zařízení)</t>
  </si>
  <si>
    <t>Výstavba a údržba sportovišť (výstavba a rekon. sport. a TV zařízení)</t>
  </si>
  <si>
    <t>Systém sběru a třídění odpadu (podporu sběru a třídění kom. odpadu)</t>
  </si>
  <si>
    <t>Energ. využívání obnovitel. zdrojů (projekty týkající se obnov. zdrojů E)</t>
  </si>
  <si>
    <t>Protidrogová prevence (podpora specifické prevence)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</si>
  <si>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</si>
  <si>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</si>
  <si>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</si>
  <si>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</si>
  <si>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</si>
  <si>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</si>
  <si>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</si>
  <si>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</si>
  <si>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</si>
  <si>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</si>
  <si>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</si>
  <si>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</si>
  <si>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Rozdělená podpora z FV  (Kč)</t>
  </si>
  <si>
    <t>41.</t>
  </si>
  <si>
    <t>42.</t>
  </si>
  <si>
    <t>43.</t>
  </si>
  <si>
    <t>44.</t>
  </si>
  <si>
    <t>45.</t>
  </si>
  <si>
    <t>46.</t>
  </si>
  <si>
    <t>47.</t>
  </si>
  <si>
    <t>48.</t>
  </si>
  <si>
    <t>Popularizace informačních technologií (rozvoj komunikační infrastruktury)</t>
  </si>
  <si>
    <t>Webové stránky MSP (podpora rozvoje MSP)</t>
  </si>
  <si>
    <t>Webové stránky měst a obcí (rozvoj komunikační infrastruktury)</t>
  </si>
  <si>
    <t>Modernizace ubytovacích zařízení (podpora ubytovacích zařízení pro CR)</t>
  </si>
  <si>
    <t>Vítejte u nás II. (podpora vzniku turistických produktů a prezentací MR)</t>
  </si>
  <si>
    <t>Rozvoj mikroregionů (podpora projektů venkovských mikroregionů)</t>
  </si>
  <si>
    <t>GIS - II (podpora geoinformatické infrastruktury)</t>
  </si>
  <si>
    <t>ŽP - zdroj bohatství Vysočiny 2003 (enviromentální výchova)</t>
  </si>
  <si>
    <t>Celkem (všechny vyhlášené programy)</t>
  </si>
  <si>
    <t>49.</t>
  </si>
  <si>
    <t>50.</t>
  </si>
  <si>
    <t>51.</t>
  </si>
  <si>
    <t>Bydlete na venkově 2003 (projektová dokumetace pro byt. výstavbu)</t>
  </si>
  <si>
    <t>Škola a knihovna - centra vzdělávání (celoživotní vzdělávání)</t>
  </si>
  <si>
    <t>Edice Vysočiny (ediční počiny s vazbou na kulturu, historii a přírodu)</t>
  </si>
  <si>
    <t>Zůstatek</t>
  </si>
  <si>
    <t>v Kč</t>
  </si>
  <si>
    <t>52.</t>
  </si>
  <si>
    <t>53.</t>
  </si>
  <si>
    <t>54.</t>
  </si>
  <si>
    <t>Volný čas 2004 (podpora dlouhodobých volnočasových aktivit)</t>
  </si>
  <si>
    <t>Regionální kultura III. (podpora kult. akcí v oblasti neprofesionálního umění)</t>
  </si>
  <si>
    <t>Fond Vysočiny - statistický přehled grantových programů</t>
  </si>
  <si>
    <t>55.</t>
  </si>
  <si>
    <t>56.</t>
  </si>
  <si>
    <t>57.</t>
  </si>
  <si>
    <t>Jednorázové akce 2004 (jednorázové volnočasové a sportovní aktivity)</t>
  </si>
  <si>
    <t>Sport pro všechny 2004 (dlouhodobé volnočasové aktivity v oblasti TV a sportu)</t>
  </si>
  <si>
    <t>Metropolitní sítě (podpora komunikační infrastruktury orgánů veřejné správy)</t>
  </si>
  <si>
    <t>Krajina Vysočiny (zvyš. retenční schopnosti krajiny)</t>
  </si>
  <si>
    <t>Celkový objem zrealizovaných projektů (Kč)</t>
  </si>
  <si>
    <t>Vlastní podíl úspěšných žadatelů (Kč)</t>
  </si>
  <si>
    <t>Název grantových programů</t>
  </si>
  <si>
    <t>58.</t>
  </si>
  <si>
    <t>59.</t>
  </si>
  <si>
    <t>60.</t>
  </si>
  <si>
    <t>61.</t>
  </si>
  <si>
    <t>před uzávěrkou</t>
  </si>
  <si>
    <t>Bezpečná silnice 2004 (zvýšení bezpečnosti provozu na komunikacích)</t>
  </si>
  <si>
    <t>Veřejná doprava 2004 (zlepš. infrastr. a zvýšení atraktivity veřejné dopravy)</t>
  </si>
  <si>
    <t>Veřejná letiště 2004 (úpravy a modernizace veřejných vnitrostátních letišť)</t>
  </si>
  <si>
    <t xml:space="preserve">Klenotnice Vysočiny 2004 (kult. aktivity v oblasti movitého kult. dědictví muzeí a galerií) </t>
  </si>
  <si>
    <t>vyhodnocených v roce 2002</t>
  </si>
  <si>
    <t>Grantové programy vyhodnocené v roce 2002</t>
  </si>
  <si>
    <t>vyhodnocených v roce 2003</t>
  </si>
  <si>
    <t>Grantové programy vyhodnocené v roce 2003</t>
  </si>
  <si>
    <t>vyhodnocených v roce 2004</t>
  </si>
  <si>
    <t>62.</t>
  </si>
  <si>
    <t>Webové stránky měst a obcí - II (rozvoj komunikační infrastruktury)</t>
  </si>
  <si>
    <t>63.</t>
  </si>
  <si>
    <t>Obce na síti - IV (rozvoj komunikační infrastruktury)</t>
  </si>
  <si>
    <t>64.</t>
  </si>
  <si>
    <t>GIS - III (podpora geoinformatické infrastruktury)</t>
  </si>
  <si>
    <t>65.</t>
  </si>
  <si>
    <t>Sportoviště 2004 (výstavba a rekon. sport. a TV zařízení)</t>
  </si>
  <si>
    <t>66.</t>
  </si>
  <si>
    <t>Tábory 2004 (obnova vybavení letních táborů)</t>
  </si>
  <si>
    <t>67.</t>
  </si>
  <si>
    <t>Cizí jazyky - brána k novému poznání (výuka cizích jazyků)</t>
  </si>
  <si>
    <t>68.</t>
  </si>
  <si>
    <t>Lidské zdroje ve firmách (rozvoj struktur celoživotního vzdělávání)</t>
  </si>
  <si>
    <t>69.</t>
  </si>
  <si>
    <t>Rozvoj vesnice 2004 (obnova místních částí měst a obcí)</t>
  </si>
  <si>
    <t>70.</t>
  </si>
  <si>
    <t>ŽP - zdroj bohatsví Vysočiny 2004 (environmentální výchova, vzdělávání a osvěta)</t>
  </si>
  <si>
    <t>71.</t>
  </si>
  <si>
    <t>Čistá voda 2004 (zásobování vodou, čištění odpadních vod)</t>
  </si>
  <si>
    <t>72.</t>
  </si>
  <si>
    <t>Zemědělské projekty 2004 II. (projekty v oblasti zemědělství)</t>
  </si>
  <si>
    <t>73.</t>
  </si>
  <si>
    <t>Prevence kriminality 2004 (podpora specifikých programů prevence kriminality)</t>
  </si>
  <si>
    <t>74.</t>
  </si>
  <si>
    <t>Vysočina bez bariér (odstraňování bariér z veřejných budov apod.)</t>
  </si>
  <si>
    <t>75.</t>
  </si>
  <si>
    <t>Projektová dokumentace k programu SROP (projektová dokumentace)</t>
  </si>
  <si>
    <t>76.</t>
  </si>
  <si>
    <t>Edice Vysočiny II. (ediční počiny s vazbou na kulturu, historii a přírodu)</t>
  </si>
  <si>
    <t>77.</t>
  </si>
  <si>
    <t>Bydlete na venkově 2004 ((projektová dokumetace pro byt. výstavbu)</t>
  </si>
  <si>
    <t>78.</t>
  </si>
  <si>
    <t>Dopravní výchova 2004 (podpora akcí přispívaj. ke zvýšení bezpeč. na kom.)</t>
  </si>
  <si>
    <t>79.</t>
  </si>
  <si>
    <t>Systém sběru a třídění odpadu 2004 (podporu sběru a třídění kom. odpadu)</t>
  </si>
  <si>
    <t>80.</t>
  </si>
  <si>
    <t>Metropolitní sítě - II (podpora komunik.infrastrukt. orgánů veřejné správy)</t>
  </si>
  <si>
    <t>81.</t>
  </si>
  <si>
    <t>82.</t>
  </si>
  <si>
    <t>83.</t>
  </si>
  <si>
    <t>84.</t>
  </si>
  <si>
    <t>85.</t>
  </si>
  <si>
    <t>86.</t>
  </si>
  <si>
    <t>Výzkum-vývoj-inovace (podpora výzkumných a vývojových činností MSP)</t>
  </si>
  <si>
    <t>Rozvoj malých podnikatelů (pořízení technologií,výrobních zařízení MP)</t>
  </si>
  <si>
    <t>Certifikace-osvědčení (získání certifikace ISO 14000, EMAS, OHSAS 18001)</t>
  </si>
  <si>
    <t>Vítejte u nás 2004 (podpora vzniku turist. balíčků služeb a ucelených turist. produktů)</t>
  </si>
  <si>
    <t>Doprovodná infrastruktura CR 2004 (budování a modernizace DI CR)</t>
  </si>
  <si>
    <t>Integrace aplikačního vybavení ISVS (rozvoj komunikační infrastruktury)</t>
  </si>
  <si>
    <t>87.</t>
  </si>
  <si>
    <t>Metropolitní sítě III (podpora komunik.infrastrukt. orgánů veřejné správy)</t>
  </si>
  <si>
    <t>88.</t>
  </si>
  <si>
    <t>Vzdělávání seniorů v oblasti ICT (podpora rozvoje informační gramotnosti)</t>
  </si>
  <si>
    <t>89.</t>
  </si>
  <si>
    <t>Krajina Vysočiny 2004 (projekty k zadržení vody v krajině a k péči o přír. prost.)</t>
  </si>
  <si>
    <t>90.</t>
  </si>
  <si>
    <t>Energetické využívání obnovitelných zdrojů 2004 (podpora obnovitel. zdrojů)</t>
  </si>
  <si>
    <t>91.</t>
  </si>
  <si>
    <t>Protidrogová prevence a léčba 2004 - 2005 (podpora specifické prevence)</t>
  </si>
  <si>
    <t>92.</t>
  </si>
  <si>
    <t>93.</t>
  </si>
  <si>
    <t>94.</t>
  </si>
  <si>
    <t>95.</t>
  </si>
  <si>
    <t>96.</t>
  </si>
  <si>
    <t>97.</t>
  </si>
  <si>
    <t>Regionální kultura IV. (podpora kult. akcí v oblasti neprofesionálního umění)</t>
  </si>
  <si>
    <t>Rozvoj vesnice 2004 - II (obnova místních částí měst a obcí)</t>
  </si>
  <si>
    <t>Volný čas 2005 (podpora dlouhodobých volnočasových aktivit)</t>
  </si>
  <si>
    <t>Jednorázové akce 2005 (jednorázové volnočasové a sportovní aktivity)</t>
  </si>
  <si>
    <t>Sport pro všechny 2005 (dlouhodobé volnočasové aktivity v oblasti TV a sportu)</t>
  </si>
  <si>
    <t>Cizí jazyky - brána k novému poznání 2004 - II (výuka cizích jazyků)</t>
  </si>
  <si>
    <t>vyhodnocených v roce 2005</t>
  </si>
  <si>
    <t>GP byl usnesením ZK zrušen</t>
  </si>
  <si>
    <t>Grantové programy vyhodnocené v roce 2004</t>
  </si>
  <si>
    <t>Grantové programy vyhodnocené v roce 2005</t>
  </si>
  <si>
    <t>100.</t>
  </si>
  <si>
    <t>101.</t>
  </si>
  <si>
    <t>102.</t>
  </si>
  <si>
    <t>98.</t>
  </si>
  <si>
    <t>99.</t>
  </si>
  <si>
    <t>Čistá voda 2005 (zásobování vodou, čištění odpadních vod)</t>
  </si>
  <si>
    <t>Sportoviště 2005 (výstavba a údržba sport. a TV zařízení)</t>
  </si>
  <si>
    <t>Tábory 2005 (obnova vybavení letních táborů)</t>
  </si>
  <si>
    <t>Systém sběru a třídění odpadu 2005 (podporu sběru a třídění kom. odpadu)</t>
  </si>
  <si>
    <t>Bezpečná silnice 2005 (zvýšení bezpečnosti provozu na komunikacích)</t>
  </si>
  <si>
    <t>Celkem (všechny vyhodnocené programy)</t>
  </si>
  <si>
    <t>103.</t>
  </si>
  <si>
    <t>104.</t>
  </si>
  <si>
    <t>105.</t>
  </si>
  <si>
    <t>Mezinárodní projekty 2005 (mezinárodní projekty pro děti a mládež)</t>
  </si>
  <si>
    <t>Líbí se nám v knihovně (podpora veřejných knihoven v kraji)</t>
  </si>
  <si>
    <t>Veřejná letiště 2005 (úpravy a modernizace veřejných vnitrostátních letišť)</t>
  </si>
  <si>
    <t>106.</t>
  </si>
  <si>
    <t>Doprovodná infrastruktura CR 2005 (budování a modernizace DI CR)</t>
  </si>
  <si>
    <t>107.</t>
  </si>
  <si>
    <t>Modernizace ubytovacích zařízení 2005 (podpora ubytovacích zařízení pro CR)</t>
  </si>
  <si>
    <t>108.</t>
  </si>
  <si>
    <t>ŽP - zdroj bohatsví Vysočiny 2005 (environmentální výchova, vzdělávání a osvěta)</t>
  </si>
  <si>
    <t>109.</t>
  </si>
  <si>
    <t>Elektronicke podatelny (podpora komunik.infrastrukt. orgánů veřejné správy)</t>
  </si>
  <si>
    <t>110.</t>
  </si>
  <si>
    <t>Veřejně přístupný internet (podpora zvyšování dostupnosti internetu)</t>
  </si>
  <si>
    <t>111.</t>
  </si>
  <si>
    <t>Bydlete na venkově 2005 (projektová dokumetace pro byt. výstavbu)</t>
  </si>
  <si>
    <t>112.</t>
  </si>
  <si>
    <t>Veřejná osobní doprava 2005 (zlepš. infrastr. a zvýšení atraktivity veřejné dopravy)</t>
  </si>
  <si>
    <t>113.</t>
  </si>
  <si>
    <t>Výzkum-vývoj-inovace 2005 (podpora výzkumných a vývojových činností MSP)</t>
  </si>
  <si>
    <t>114.</t>
  </si>
  <si>
    <t>Certifikace-osvědčení 2005 (získání certifikace ISO 9000, 14001, 17799, OHSAS 18001, HACCP, EMAS)</t>
  </si>
  <si>
    <t>115.</t>
  </si>
  <si>
    <t>116.</t>
  </si>
  <si>
    <t>117.</t>
  </si>
  <si>
    <t>118.</t>
  </si>
  <si>
    <t>Metropolitní sítě - IV (podpora komunik.infrastrukt. orgánů veřejné správy)</t>
  </si>
  <si>
    <t>Systém sběru a třídění odpadu 2005/II (podporu sběru a třídění kom. odpadu)</t>
  </si>
  <si>
    <t>Rozvoj malých podnikatelů 2005 (pořízení technologií,výrobních zařízení MP)</t>
  </si>
  <si>
    <t>Edice Vysočiny III. (ediční počiny s vazbou na kulturu, historii a přírodu)</t>
  </si>
  <si>
    <t>119.</t>
  </si>
  <si>
    <t>Prevence kriminality 2005 (podpora specifikých programů prevence kriminality)</t>
  </si>
  <si>
    <t>120.</t>
  </si>
  <si>
    <t>GIS - IV (podpora geoinformatické infrastruktury)</t>
  </si>
  <si>
    <t>121.</t>
  </si>
  <si>
    <t>Rozvoj vesnice 2005 (obnova místních částí měst a obcí)</t>
  </si>
  <si>
    <t>122.</t>
  </si>
  <si>
    <t>Bioodpady 2005 (nakládání s bioodpadem)</t>
  </si>
  <si>
    <t>123.</t>
  </si>
  <si>
    <t>Energetické využívání obnovitelných zdrojů 2005 (podpora obnovitel. zdrojů)</t>
  </si>
  <si>
    <t>124.</t>
  </si>
  <si>
    <t>Sport pro všechny 2006 (dlouhodobé volnočasové aktivity v oblasti TV a sportu)</t>
  </si>
  <si>
    <t>125.</t>
  </si>
  <si>
    <t>Volný čas 2006 (podpora dlouhodobých volnočasových aktivit)</t>
  </si>
  <si>
    <t>126.</t>
  </si>
  <si>
    <t>Webové stránky měst a obcí - III (rozvoj komunikační infrastruktury)</t>
  </si>
  <si>
    <t>127.</t>
  </si>
  <si>
    <t>Bezpečnost ICT (rozvoje bezpečnosti ISVS a komunikační infrastruktury)</t>
  </si>
  <si>
    <t>128.</t>
  </si>
  <si>
    <t>Leader Vysočiny (podpora vzniku a činnosti MAS)</t>
  </si>
  <si>
    <t>Obce na síti III. (rozvoj komunikační infrastruktury) - 1.a 2.kolo</t>
  </si>
  <si>
    <t>Regionální kultura II. (kult. akce - neprofesionální umění) - 1.a 2.kolo</t>
  </si>
  <si>
    <t>129.</t>
  </si>
  <si>
    <t>Krajina Vysočiny 2005 (projekty k zadržení vody v krajině a k péči o přír. prost.)</t>
  </si>
  <si>
    <t>130.</t>
  </si>
  <si>
    <t>Regionální kultura V. (podpora kult. akcí v oblasti neprofesionálního umění)</t>
  </si>
  <si>
    <t>Certifikace ISO (získání certifikace ISO 9000 nebo ISO 14000) - 1.a 2. kolo</t>
  </si>
  <si>
    <t>131.</t>
  </si>
  <si>
    <t>Veřejně přístupný internet II (podpora zvyšování dostupnosti internetu)</t>
  </si>
  <si>
    <t>132.</t>
  </si>
  <si>
    <t>GIS V (podpora geoinformatické infrastruktury)</t>
  </si>
  <si>
    <t>133.</t>
  </si>
  <si>
    <t>Nevyužívané památky (zpracování studií využití kult. památek)</t>
  </si>
  <si>
    <t>vyhodnocených v roce 2006</t>
  </si>
  <si>
    <t>134.</t>
  </si>
  <si>
    <t>Systém sběru a třídění odpadu 2006  (podporu sběru a třídění kom. odpadu)</t>
  </si>
  <si>
    <t>135.</t>
  </si>
  <si>
    <t>Sportoviště 2006 (budování sportovních a TV zařízení)</t>
  </si>
  <si>
    <t>136.</t>
  </si>
  <si>
    <t>Tábory 2006  (obnova vybavení letních táborů)</t>
  </si>
  <si>
    <t>137.</t>
  </si>
  <si>
    <t>Jednorázové akce 2006 (jednorázové volnočasové a sportovní aktivity)</t>
  </si>
  <si>
    <t>vyhodnocuje se</t>
  </si>
  <si>
    <t>*GP označené kurzívou byly vyhlášeny v předchozím roce než byly vyhodnoceny</t>
  </si>
  <si>
    <t>Počet stran: 5</t>
  </si>
  <si>
    <t>ZK-02-2006-83,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</si>
</sst>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b/>
      <sz val="8"/>
      <color indexed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5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/>
    </xf>
    <xf numFmtId="0" fontId="13" fillId="0" borderId="8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10" xfId="0" applyFill="1" applyBorder="1" applyAlignment="1">
      <alignment horizontal="center" vertical="top" textRotation="90" wrapText="1"/>
    </xf>
    <xf numFmtId="0" fontId="0" fillId="2" borderId="9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9" xfId="0" applyFont="1" applyFill="1" applyBorder="1" applyAlignment="1">
      <alignment horizontal="justify" vertical="center" textRotation="90"/>
    </xf>
    <xf numFmtId="0" fontId="1" fillId="2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view="pageBreakPreview" zoomScaleSheetLayoutView="100" workbookViewId="0" topLeftCell="C1">
      <selection activeCell="N1" sqref="N1"/>
    </sheetView>
  </sheetViews>
  <sheetFormatPr defaultColWidth="9.00390625" defaultRowHeight="12.75"/>
  <cols>
    <col min="1" max="1" width="3.75390625" style="69" customWidth="1"/>
    <col min="2" max="2" width="33.625" style="4" customWidth="1"/>
    <col min="3" max="3" width="11.125" style="4" customWidth="1"/>
    <col min="4" max="4" width="4.75390625" style="4" customWidth="1"/>
    <col min="5" max="5" width="4.625" style="4" customWidth="1"/>
    <col min="6" max="6" width="5.00390625" style="4" customWidth="1"/>
    <col min="7" max="7" width="4.87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9.75390625" style="4" customWidth="1"/>
    <col min="14" max="14" width="12.75390625" style="4" customWidth="1"/>
    <col min="15" max="15" width="9.375" style="4" customWidth="1"/>
    <col min="16" max="16" width="4.875" style="60" customWidth="1"/>
    <col min="17" max="17" width="9.125" style="42" customWidth="1"/>
    <col min="18" max="18" width="9.00390625" style="42" customWidth="1"/>
    <col min="19" max="16384" width="9.125" style="42" customWidth="1"/>
  </cols>
  <sheetData>
    <row r="1" spans="1:14" ht="18">
      <c r="A1" s="110" t="s">
        <v>120</v>
      </c>
      <c r="N1" s="109" t="s">
        <v>309</v>
      </c>
    </row>
    <row r="2" ht="15">
      <c r="N2" s="109" t="s">
        <v>308</v>
      </c>
    </row>
    <row r="3" spans="1:16" ht="12.75" customHeight="1">
      <c r="A3" s="2" t="s">
        <v>0</v>
      </c>
      <c r="B3" s="47" t="s">
        <v>130</v>
      </c>
      <c r="C3" s="130" t="s">
        <v>85</v>
      </c>
      <c r="D3" s="133" t="s">
        <v>78</v>
      </c>
      <c r="E3" s="134"/>
      <c r="F3" s="134"/>
      <c r="G3" s="135"/>
      <c r="H3" s="135"/>
      <c r="I3" s="136"/>
      <c r="J3" s="130" t="s">
        <v>87</v>
      </c>
      <c r="K3" s="137" t="s">
        <v>89</v>
      </c>
      <c r="L3" s="122" t="s">
        <v>84</v>
      </c>
      <c r="M3" s="130" t="s">
        <v>129</v>
      </c>
      <c r="N3" s="130" t="s">
        <v>128</v>
      </c>
      <c r="O3" s="35" t="s">
        <v>113</v>
      </c>
      <c r="P3" s="122" t="s">
        <v>86</v>
      </c>
    </row>
    <row r="4" spans="1:16" ht="12.75" customHeight="1">
      <c r="A4" s="46"/>
      <c r="B4" s="46" t="s">
        <v>140</v>
      </c>
      <c r="C4" s="131"/>
      <c r="D4" s="125" t="s">
        <v>77</v>
      </c>
      <c r="E4" s="127" t="s">
        <v>79</v>
      </c>
      <c r="F4" s="127" t="s">
        <v>80</v>
      </c>
      <c r="G4" s="125" t="s">
        <v>82</v>
      </c>
      <c r="H4" s="127" t="s">
        <v>81</v>
      </c>
      <c r="I4" s="128" t="s">
        <v>83</v>
      </c>
      <c r="J4" s="131"/>
      <c r="K4" s="138"/>
      <c r="L4" s="123"/>
      <c r="M4" s="131"/>
      <c r="N4" s="131"/>
      <c r="O4" s="37" t="s">
        <v>114</v>
      </c>
      <c r="P4" s="123"/>
    </row>
    <row r="5" spans="1:16" ht="52.5" customHeight="1">
      <c r="A5" s="70"/>
      <c r="B5" s="45" t="s">
        <v>48</v>
      </c>
      <c r="C5" s="132"/>
      <c r="D5" s="126"/>
      <c r="E5" s="126"/>
      <c r="F5" s="126"/>
      <c r="G5" s="126"/>
      <c r="H5" s="126"/>
      <c r="I5" s="129"/>
      <c r="J5" s="132"/>
      <c r="K5" s="139"/>
      <c r="L5" s="124"/>
      <c r="M5" s="132"/>
      <c r="N5" s="132"/>
      <c r="O5" s="38"/>
      <c r="P5" s="124"/>
    </row>
    <row r="6" spans="1:16" s="40" customFormat="1" ht="12.75">
      <c r="A6" s="3" t="s">
        <v>1</v>
      </c>
      <c r="B6" s="1" t="s">
        <v>26</v>
      </c>
      <c r="C6" s="6">
        <v>5000000</v>
      </c>
      <c r="D6" s="3">
        <v>84</v>
      </c>
      <c r="E6" s="3">
        <v>48</v>
      </c>
      <c r="F6" s="11">
        <f>E6*100/D6</f>
        <v>57.142857142857146</v>
      </c>
      <c r="G6" s="3">
        <v>57</v>
      </c>
      <c r="H6" s="3">
        <v>27</v>
      </c>
      <c r="I6" s="11">
        <f>G6*100/D6</f>
        <v>67.85714285714286</v>
      </c>
      <c r="J6" s="6">
        <v>11082426</v>
      </c>
      <c r="K6" s="6">
        <v>4823611</v>
      </c>
      <c r="L6" s="16">
        <f>K6*100/J6</f>
        <v>43.52486540401894</v>
      </c>
      <c r="M6" s="6">
        <v>4441170</v>
      </c>
      <c r="N6" s="6">
        <f aca="true" t="shared" si="0" ref="N6:N13">K6+M6</f>
        <v>9264781</v>
      </c>
      <c r="O6" s="6">
        <f aca="true" t="shared" si="1" ref="O6:O22">C6-K6</f>
        <v>176389</v>
      </c>
      <c r="P6" s="16">
        <f>K6*100/C6</f>
        <v>96.47222</v>
      </c>
    </row>
    <row r="7" spans="1:16" ht="12.75">
      <c r="A7" s="3" t="s">
        <v>2</v>
      </c>
      <c r="B7" s="1" t="s">
        <v>27</v>
      </c>
      <c r="C7" s="6">
        <v>3000000</v>
      </c>
      <c r="D7" s="3">
        <v>56</v>
      </c>
      <c r="E7" s="3">
        <v>26</v>
      </c>
      <c r="F7" s="11">
        <f aca="true" t="shared" si="2" ref="F7:F26">E7*100/D7</f>
        <v>46.42857142857143</v>
      </c>
      <c r="G7" s="3">
        <v>47</v>
      </c>
      <c r="H7" s="3">
        <v>9</v>
      </c>
      <c r="I7" s="11">
        <f aca="true" t="shared" si="3" ref="I7:I26">G7*100/D7</f>
        <v>83.92857142857143</v>
      </c>
      <c r="J7" s="6">
        <v>7934779</v>
      </c>
      <c r="K7" s="6">
        <v>2999597</v>
      </c>
      <c r="L7" s="16">
        <f aca="true" t="shared" si="4" ref="L7:L25">K7*100/J7</f>
        <v>37.80315746664148</v>
      </c>
      <c r="M7" s="6">
        <v>1446641</v>
      </c>
      <c r="N7" s="6">
        <f t="shared" si="0"/>
        <v>4446238</v>
      </c>
      <c r="O7" s="6">
        <f t="shared" si="1"/>
        <v>403</v>
      </c>
      <c r="P7" s="16">
        <f aca="true" t="shared" si="5" ref="P7:P26">K7*100/C7</f>
        <v>99.98656666666666</v>
      </c>
    </row>
    <row r="8" spans="1:16" ht="12.75">
      <c r="A8" s="3" t="s">
        <v>3</v>
      </c>
      <c r="B8" s="1" t="s">
        <v>32</v>
      </c>
      <c r="C8" s="6">
        <v>500000</v>
      </c>
      <c r="D8" s="3">
        <v>35</v>
      </c>
      <c r="E8" s="3">
        <v>10</v>
      </c>
      <c r="F8" s="11">
        <f t="shared" si="2"/>
        <v>28.571428571428573</v>
      </c>
      <c r="G8" s="3">
        <v>26</v>
      </c>
      <c r="H8" s="3">
        <v>9</v>
      </c>
      <c r="I8" s="11">
        <f t="shared" si="3"/>
        <v>74.28571428571429</v>
      </c>
      <c r="J8" s="6">
        <v>2329593</v>
      </c>
      <c r="K8" s="6">
        <v>500000</v>
      </c>
      <c r="L8" s="16">
        <f t="shared" si="4"/>
        <v>21.462976580029217</v>
      </c>
      <c r="M8" s="6">
        <v>1183431</v>
      </c>
      <c r="N8" s="6">
        <f t="shared" si="0"/>
        <v>1683431</v>
      </c>
      <c r="O8" s="6">
        <f t="shared" si="1"/>
        <v>0</v>
      </c>
      <c r="P8" s="16">
        <f t="shared" si="5"/>
        <v>100</v>
      </c>
    </row>
    <row r="9" spans="1:16" ht="12.75">
      <c r="A9" s="3" t="s">
        <v>4</v>
      </c>
      <c r="B9" s="1" t="s">
        <v>31</v>
      </c>
      <c r="C9" s="6">
        <v>4000000</v>
      </c>
      <c r="D9" s="3">
        <v>55</v>
      </c>
      <c r="E9" s="3">
        <v>34</v>
      </c>
      <c r="F9" s="11">
        <f t="shared" si="2"/>
        <v>61.81818181818182</v>
      </c>
      <c r="G9" s="3">
        <v>46</v>
      </c>
      <c r="H9" s="3">
        <v>9</v>
      </c>
      <c r="I9" s="11">
        <f t="shared" si="3"/>
        <v>83.63636363636364</v>
      </c>
      <c r="J9" s="6">
        <v>10401342</v>
      </c>
      <c r="K9" s="6">
        <v>3725000</v>
      </c>
      <c r="L9" s="16">
        <f t="shared" si="4"/>
        <v>35.812686478340964</v>
      </c>
      <c r="M9" s="6">
        <v>38685963</v>
      </c>
      <c r="N9" s="6">
        <f t="shared" si="0"/>
        <v>42410963</v>
      </c>
      <c r="O9" s="6">
        <f t="shared" si="1"/>
        <v>275000</v>
      </c>
      <c r="P9" s="16">
        <f t="shared" si="5"/>
        <v>93.125</v>
      </c>
    </row>
    <row r="10" spans="1:16" ht="12.75">
      <c r="A10" s="3" t="s">
        <v>5</v>
      </c>
      <c r="B10" s="1" t="s">
        <v>30</v>
      </c>
      <c r="C10" s="6">
        <v>2000000</v>
      </c>
      <c r="D10" s="3">
        <v>83</v>
      </c>
      <c r="E10" s="3">
        <v>59</v>
      </c>
      <c r="F10" s="11">
        <f t="shared" si="2"/>
        <v>71.08433734939759</v>
      </c>
      <c r="G10" s="3">
        <v>64</v>
      </c>
      <c r="H10" s="3">
        <v>19</v>
      </c>
      <c r="I10" s="11">
        <f t="shared" si="3"/>
        <v>77.10843373493977</v>
      </c>
      <c r="J10" s="6">
        <v>2888712</v>
      </c>
      <c r="K10" s="6">
        <v>1821700</v>
      </c>
      <c r="L10" s="16">
        <f t="shared" si="4"/>
        <v>63.06270753193811</v>
      </c>
      <c r="M10" s="49">
        <v>21280358</v>
      </c>
      <c r="N10" s="7">
        <f t="shared" si="0"/>
        <v>23102058</v>
      </c>
      <c r="O10" s="6">
        <f t="shared" si="1"/>
        <v>178300</v>
      </c>
      <c r="P10" s="16">
        <f t="shared" si="5"/>
        <v>91.085</v>
      </c>
    </row>
    <row r="11" spans="1:16" ht="12.75">
      <c r="A11" s="3" t="s">
        <v>6</v>
      </c>
      <c r="B11" s="1" t="s">
        <v>29</v>
      </c>
      <c r="C11" s="6">
        <v>4000000</v>
      </c>
      <c r="D11" s="3">
        <v>79</v>
      </c>
      <c r="E11" s="3">
        <v>26</v>
      </c>
      <c r="F11" s="11">
        <f t="shared" si="2"/>
        <v>32.91139240506329</v>
      </c>
      <c r="G11" s="3">
        <v>54</v>
      </c>
      <c r="H11" s="3">
        <v>25</v>
      </c>
      <c r="I11" s="11">
        <f t="shared" si="3"/>
        <v>68.35443037974683</v>
      </c>
      <c r="J11" s="6">
        <v>18394129</v>
      </c>
      <c r="K11" s="6">
        <v>4000000</v>
      </c>
      <c r="L11" s="16">
        <f t="shared" si="4"/>
        <v>21.74606908541307</v>
      </c>
      <c r="M11" s="49">
        <v>4218827</v>
      </c>
      <c r="N11" s="7">
        <f t="shared" si="0"/>
        <v>8218827</v>
      </c>
      <c r="O11" s="6">
        <f t="shared" si="1"/>
        <v>0</v>
      </c>
      <c r="P11" s="16">
        <f t="shared" si="5"/>
        <v>100</v>
      </c>
    </row>
    <row r="12" spans="1:16" ht="12.75">
      <c r="A12" s="3" t="s">
        <v>7</v>
      </c>
      <c r="B12" s="1" t="s">
        <v>28</v>
      </c>
      <c r="C12" s="6">
        <v>2600000</v>
      </c>
      <c r="D12" s="3">
        <v>89</v>
      </c>
      <c r="E12" s="3">
        <v>36</v>
      </c>
      <c r="F12" s="11">
        <f t="shared" si="2"/>
        <v>40.449438202247194</v>
      </c>
      <c r="G12" s="3">
        <v>41</v>
      </c>
      <c r="H12" s="3">
        <v>48</v>
      </c>
      <c r="I12" s="11">
        <f t="shared" si="3"/>
        <v>46.06741573033708</v>
      </c>
      <c r="J12" s="6">
        <v>4624397</v>
      </c>
      <c r="K12" s="6">
        <v>1966300</v>
      </c>
      <c r="L12" s="16">
        <f t="shared" si="4"/>
        <v>42.52013830127474</v>
      </c>
      <c r="M12" s="6">
        <v>6167264</v>
      </c>
      <c r="N12" s="6">
        <f t="shared" si="0"/>
        <v>8133564</v>
      </c>
      <c r="O12" s="6">
        <f t="shared" si="1"/>
        <v>633700</v>
      </c>
      <c r="P12" s="16">
        <f t="shared" si="5"/>
        <v>75.62692307692308</v>
      </c>
    </row>
    <row r="13" spans="1:16" s="40" customFormat="1" ht="12.75">
      <c r="A13" s="3" t="s">
        <v>8</v>
      </c>
      <c r="B13" s="1" t="s">
        <v>33</v>
      </c>
      <c r="C13" s="6">
        <v>2500000</v>
      </c>
      <c r="D13" s="3">
        <v>85</v>
      </c>
      <c r="E13" s="3">
        <v>75</v>
      </c>
      <c r="F13" s="11">
        <f t="shared" si="2"/>
        <v>88.23529411764706</v>
      </c>
      <c r="G13" s="3">
        <v>78</v>
      </c>
      <c r="H13" s="3">
        <v>7</v>
      </c>
      <c r="I13" s="11">
        <f t="shared" si="3"/>
        <v>91.76470588235294</v>
      </c>
      <c r="J13" s="6">
        <v>1679950</v>
      </c>
      <c r="K13" s="6">
        <v>1517869</v>
      </c>
      <c r="L13" s="16">
        <f t="shared" si="4"/>
        <v>90.35203428673472</v>
      </c>
      <c r="M13" s="6">
        <v>1160089</v>
      </c>
      <c r="N13" s="6">
        <f t="shared" si="0"/>
        <v>2677958</v>
      </c>
      <c r="O13" s="6">
        <f t="shared" si="1"/>
        <v>982131</v>
      </c>
      <c r="P13" s="16">
        <f t="shared" si="5"/>
        <v>60.71476</v>
      </c>
    </row>
    <row r="14" spans="1:16" ht="12.75">
      <c r="A14" s="3" t="s">
        <v>9</v>
      </c>
      <c r="B14" s="1" t="s">
        <v>67</v>
      </c>
      <c r="C14" s="6">
        <v>2000000</v>
      </c>
      <c r="D14" s="3">
        <v>31</v>
      </c>
      <c r="E14" s="3">
        <v>18</v>
      </c>
      <c r="F14" s="11">
        <f t="shared" si="2"/>
        <v>58.064516129032256</v>
      </c>
      <c r="G14" s="3">
        <v>21</v>
      </c>
      <c r="H14" s="3">
        <v>10</v>
      </c>
      <c r="I14" s="11">
        <f t="shared" si="3"/>
        <v>67.74193548387096</v>
      </c>
      <c r="J14" s="6">
        <v>3606050</v>
      </c>
      <c r="K14" s="6">
        <v>1999900</v>
      </c>
      <c r="L14" s="16">
        <f t="shared" si="4"/>
        <v>55.45957488110259</v>
      </c>
      <c r="M14" s="49">
        <v>6508891</v>
      </c>
      <c r="N14" s="7">
        <f>K14+M14</f>
        <v>8508791</v>
      </c>
      <c r="O14" s="6">
        <f t="shared" si="1"/>
        <v>100</v>
      </c>
      <c r="P14" s="16">
        <f t="shared" si="5"/>
        <v>99.995</v>
      </c>
    </row>
    <row r="15" spans="1:16" ht="12.75">
      <c r="A15" s="3" t="s">
        <v>10</v>
      </c>
      <c r="B15" s="1" t="s">
        <v>34</v>
      </c>
      <c r="C15" s="6">
        <v>1200000</v>
      </c>
      <c r="D15" s="13">
        <v>27</v>
      </c>
      <c r="E15" s="13">
        <v>2</v>
      </c>
      <c r="F15" s="11">
        <f t="shared" si="2"/>
        <v>7.407407407407407</v>
      </c>
      <c r="G15" s="13">
        <v>18</v>
      </c>
      <c r="H15" s="13">
        <v>9</v>
      </c>
      <c r="I15" s="11">
        <f t="shared" si="3"/>
        <v>66.66666666666667</v>
      </c>
      <c r="J15" s="6">
        <v>3888517</v>
      </c>
      <c r="K15" s="6">
        <v>373000</v>
      </c>
      <c r="L15" s="16">
        <f t="shared" si="4"/>
        <v>9.592345873761127</v>
      </c>
      <c r="M15" s="6">
        <v>158363</v>
      </c>
      <c r="N15" s="6">
        <v>531363</v>
      </c>
      <c r="O15" s="6">
        <f t="shared" si="1"/>
        <v>827000</v>
      </c>
      <c r="P15" s="16">
        <f t="shared" si="5"/>
        <v>31.083333333333332</v>
      </c>
    </row>
    <row r="16" spans="1:16" ht="12.75">
      <c r="A16" s="3" t="s">
        <v>11</v>
      </c>
      <c r="B16" s="1" t="s">
        <v>35</v>
      </c>
      <c r="C16" s="6">
        <v>2000000</v>
      </c>
      <c r="D16" s="13">
        <v>25</v>
      </c>
      <c r="E16" s="13">
        <v>17</v>
      </c>
      <c r="F16" s="11">
        <f t="shared" si="2"/>
        <v>68</v>
      </c>
      <c r="G16" s="13">
        <v>22</v>
      </c>
      <c r="H16" s="13">
        <v>3</v>
      </c>
      <c r="I16" s="11">
        <f t="shared" si="3"/>
        <v>88</v>
      </c>
      <c r="J16" s="6">
        <v>5801481</v>
      </c>
      <c r="K16" s="6">
        <v>2000000</v>
      </c>
      <c r="L16" s="16">
        <f t="shared" si="4"/>
        <v>34.4739558743707</v>
      </c>
      <c r="M16" s="6">
        <v>2183575</v>
      </c>
      <c r="N16" s="6">
        <f>K16+M16</f>
        <v>4183575</v>
      </c>
      <c r="O16" s="6">
        <f t="shared" si="1"/>
        <v>0</v>
      </c>
      <c r="P16" s="16">
        <f t="shared" si="5"/>
        <v>100</v>
      </c>
    </row>
    <row r="17" spans="1:16" ht="12.75">
      <c r="A17" s="3" t="s">
        <v>12</v>
      </c>
      <c r="B17" s="1" t="s">
        <v>36</v>
      </c>
      <c r="C17" s="6">
        <v>800000</v>
      </c>
      <c r="D17" s="13">
        <v>99</v>
      </c>
      <c r="E17" s="13">
        <v>30</v>
      </c>
      <c r="F17" s="11">
        <f t="shared" si="2"/>
        <v>30.303030303030305</v>
      </c>
      <c r="G17" s="13">
        <v>49</v>
      </c>
      <c r="H17" s="13">
        <v>50</v>
      </c>
      <c r="I17" s="11">
        <f t="shared" si="3"/>
        <v>49.494949494949495</v>
      </c>
      <c r="J17" s="6">
        <v>2821804</v>
      </c>
      <c r="K17" s="6">
        <v>799800</v>
      </c>
      <c r="L17" s="16">
        <f t="shared" si="4"/>
        <v>28.343570283407352</v>
      </c>
      <c r="M17" s="49">
        <v>2023850</v>
      </c>
      <c r="N17" s="7">
        <f>K17+M17</f>
        <v>2823650</v>
      </c>
      <c r="O17" s="6">
        <f t="shared" si="1"/>
        <v>200</v>
      </c>
      <c r="P17" s="16">
        <f t="shared" si="5"/>
        <v>99.975</v>
      </c>
    </row>
    <row r="18" spans="1:16" ht="12.75">
      <c r="A18" s="3" t="s">
        <v>13</v>
      </c>
      <c r="B18" s="1" t="s">
        <v>37</v>
      </c>
      <c r="C18" s="6">
        <v>800000</v>
      </c>
      <c r="D18" s="13">
        <v>153</v>
      </c>
      <c r="E18" s="13">
        <v>38</v>
      </c>
      <c r="F18" s="11">
        <f t="shared" si="2"/>
        <v>24.836601307189543</v>
      </c>
      <c r="G18" s="13">
        <v>77</v>
      </c>
      <c r="H18" s="13">
        <v>76</v>
      </c>
      <c r="I18" s="11">
        <f t="shared" si="3"/>
        <v>50.326797385620914</v>
      </c>
      <c r="J18" s="6">
        <v>3929450</v>
      </c>
      <c r="K18" s="6">
        <v>799850</v>
      </c>
      <c r="L18" s="16">
        <f t="shared" si="4"/>
        <v>20.355266004148163</v>
      </c>
      <c r="M18" s="6">
        <v>1482286</v>
      </c>
      <c r="N18" s="7">
        <f>K18+M18</f>
        <v>2282136</v>
      </c>
      <c r="O18" s="6">
        <f t="shared" si="1"/>
        <v>150</v>
      </c>
      <c r="P18" s="16">
        <f t="shared" si="5"/>
        <v>99.98125</v>
      </c>
    </row>
    <row r="19" spans="1:16" ht="12.75">
      <c r="A19" s="3" t="s">
        <v>14</v>
      </c>
      <c r="B19" s="1" t="s">
        <v>38</v>
      </c>
      <c r="C19" s="6">
        <v>3000000</v>
      </c>
      <c r="D19" s="14">
        <v>33</v>
      </c>
      <c r="E19" s="14">
        <v>16</v>
      </c>
      <c r="F19" s="11">
        <f t="shared" si="2"/>
        <v>48.484848484848484</v>
      </c>
      <c r="G19" s="14">
        <v>24</v>
      </c>
      <c r="H19" s="14">
        <v>9</v>
      </c>
      <c r="I19" s="11">
        <f>G19*100/D19</f>
        <v>72.72727272727273</v>
      </c>
      <c r="J19" s="7">
        <v>6165130</v>
      </c>
      <c r="K19" s="7">
        <v>2694000</v>
      </c>
      <c r="L19" s="16">
        <f t="shared" si="4"/>
        <v>43.697375400032115</v>
      </c>
      <c r="M19" s="7">
        <v>950975</v>
      </c>
      <c r="N19" s="6">
        <f aca="true" t="shared" si="6" ref="N19:N25">K19+M19</f>
        <v>3644975</v>
      </c>
      <c r="O19" s="6">
        <f t="shared" si="1"/>
        <v>306000</v>
      </c>
      <c r="P19" s="16">
        <f t="shared" si="5"/>
        <v>89.8</v>
      </c>
    </row>
    <row r="20" spans="1:16" ht="12.75">
      <c r="A20" s="3" t="s">
        <v>15</v>
      </c>
      <c r="B20" s="1" t="s">
        <v>72</v>
      </c>
      <c r="C20" s="6">
        <v>2400000</v>
      </c>
      <c r="D20" s="14">
        <v>74</v>
      </c>
      <c r="E20" s="14">
        <v>19</v>
      </c>
      <c r="F20" s="11">
        <f t="shared" si="2"/>
        <v>25.675675675675677</v>
      </c>
      <c r="G20" s="14">
        <v>60</v>
      </c>
      <c r="H20" s="14">
        <v>14</v>
      </c>
      <c r="I20" s="11">
        <f t="shared" si="3"/>
        <v>81.08108108108108</v>
      </c>
      <c r="J20" s="7">
        <v>8839001</v>
      </c>
      <c r="K20" s="7">
        <v>2399000</v>
      </c>
      <c r="L20" s="16">
        <f>K20*100/J20</f>
        <v>27.141076237009138</v>
      </c>
      <c r="M20" s="7">
        <v>14385863</v>
      </c>
      <c r="N20" s="6">
        <f t="shared" si="6"/>
        <v>16784863</v>
      </c>
      <c r="O20" s="6">
        <f t="shared" si="1"/>
        <v>1000</v>
      </c>
      <c r="P20" s="16">
        <f>K20*100/C20</f>
        <v>99.95833333333333</v>
      </c>
    </row>
    <row r="21" spans="1:16" ht="12.75">
      <c r="A21" s="3" t="s">
        <v>16</v>
      </c>
      <c r="B21" s="1" t="s">
        <v>39</v>
      </c>
      <c r="C21" s="6">
        <v>982131</v>
      </c>
      <c r="D21" s="14">
        <v>62</v>
      </c>
      <c r="E21" s="14">
        <v>39</v>
      </c>
      <c r="F21" s="11">
        <f t="shared" si="2"/>
        <v>62.903225806451616</v>
      </c>
      <c r="G21" s="14">
        <v>52</v>
      </c>
      <c r="H21" s="14">
        <v>10</v>
      </c>
      <c r="I21" s="11">
        <f t="shared" si="3"/>
        <v>83.87096774193549</v>
      </c>
      <c r="J21" s="7">
        <v>1403790</v>
      </c>
      <c r="K21" s="7">
        <v>874496</v>
      </c>
      <c r="L21" s="16">
        <f t="shared" si="4"/>
        <v>62.295357567727365</v>
      </c>
      <c r="M21" s="7">
        <v>727730</v>
      </c>
      <c r="N21" s="7">
        <f t="shared" si="6"/>
        <v>1602226</v>
      </c>
      <c r="O21" s="6">
        <f t="shared" si="1"/>
        <v>107635</v>
      </c>
      <c r="P21" s="16">
        <f t="shared" si="5"/>
        <v>89.04066769096994</v>
      </c>
    </row>
    <row r="22" spans="1:16" ht="12.75">
      <c r="A22" s="3" t="s">
        <v>17</v>
      </c>
      <c r="B22" s="1" t="s">
        <v>40</v>
      </c>
      <c r="C22" s="6">
        <v>700000</v>
      </c>
      <c r="D22" s="13">
        <v>14</v>
      </c>
      <c r="E22" s="13">
        <v>10</v>
      </c>
      <c r="F22" s="11">
        <f>E22*100/D22</f>
        <v>71.42857142857143</v>
      </c>
      <c r="G22" s="13">
        <v>10</v>
      </c>
      <c r="H22" s="13">
        <v>4</v>
      </c>
      <c r="I22" s="11">
        <f t="shared" si="3"/>
        <v>71.42857142857143</v>
      </c>
      <c r="J22" s="7">
        <v>1096553</v>
      </c>
      <c r="K22" s="6">
        <v>700000</v>
      </c>
      <c r="L22" s="16">
        <f t="shared" si="4"/>
        <v>63.83640371236046</v>
      </c>
      <c r="M22" s="6">
        <v>510379</v>
      </c>
      <c r="N22" s="6">
        <f t="shared" si="6"/>
        <v>1210379</v>
      </c>
      <c r="O22" s="6">
        <f t="shared" si="1"/>
        <v>0</v>
      </c>
      <c r="P22" s="16">
        <f t="shared" si="5"/>
        <v>100</v>
      </c>
    </row>
    <row r="23" spans="1:16" ht="12.75">
      <c r="A23" s="3" t="s">
        <v>18</v>
      </c>
      <c r="B23" s="1" t="s">
        <v>41</v>
      </c>
      <c r="C23" s="6">
        <v>1000000</v>
      </c>
      <c r="D23" s="13">
        <v>12</v>
      </c>
      <c r="E23" s="13">
        <v>10</v>
      </c>
      <c r="F23" s="11">
        <f t="shared" si="2"/>
        <v>83.33333333333333</v>
      </c>
      <c r="G23" s="13">
        <v>11</v>
      </c>
      <c r="H23" s="13">
        <v>1</v>
      </c>
      <c r="I23" s="11">
        <f t="shared" si="3"/>
        <v>91.66666666666667</v>
      </c>
      <c r="J23" s="7">
        <v>865265</v>
      </c>
      <c r="K23" s="6">
        <v>737300</v>
      </c>
      <c r="L23" s="16">
        <f t="shared" si="4"/>
        <v>85.2108891495669</v>
      </c>
      <c r="M23" s="6">
        <v>789200</v>
      </c>
      <c r="N23" s="6">
        <f t="shared" si="6"/>
        <v>1526500</v>
      </c>
      <c r="O23" s="6">
        <f>C23-K23</f>
        <v>262700</v>
      </c>
      <c r="P23" s="16">
        <f t="shared" si="5"/>
        <v>73.73</v>
      </c>
    </row>
    <row r="24" spans="1:16" ht="12.75">
      <c r="A24" s="3" t="s">
        <v>19</v>
      </c>
      <c r="B24" s="1" t="s">
        <v>42</v>
      </c>
      <c r="C24" s="6">
        <v>300000</v>
      </c>
      <c r="D24" s="13">
        <v>10</v>
      </c>
      <c r="E24" s="13">
        <v>9</v>
      </c>
      <c r="F24" s="11">
        <f t="shared" si="2"/>
        <v>90</v>
      </c>
      <c r="G24" s="13">
        <v>9</v>
      </c>
      <c r="H24" s="13">
        <v>1</v>
      </c>
      <c r="I24" s="11">
        <f t="shared" si="3"/>
        <v>90</v>
      </c>
      <c r="J24" s="7">
        <v>300775</v>
      </c>
      <c r="K24" s="6">
        <v>269250</v>
      </c>
      <c r="L24" s="16">
        <f t="shared" si="4"/>
        <v>89.51874324661291</v>
      </c>
      <c r="M24" s="6">
        <v>463412</v>
      </c>
      <c r="N24" s="6">
        <f t="shared" si="6"/>
        <v>732662</v>
      </c>
      <c r="O24" s="6">
        <f>C24-K24</f>
        <v>30750</v>
      </c>
      <c r="P24" s="16">
        <f t="shared" si="5"/>
        <v>89.75</v>
      </c>
    </row>
    <row r="25" spans="1:16" ht="12.75">
      <c r="A25" s="3" t="s">
        <v>20</v>
      </c>
      <c r="B25" s="1" t="s">
        <v>43</v>
      </c>
      <c r="C25" s="6">
        <v>2000000</v>
      </c>
      <c r="D25" s="14">
        <v>31</v>
      </c>
      <c r="E25" s="14">
        <v>22</v>
      </c>
      <c r="F25" s="11">
        <f t="shared" si="2"/>
        <v>70.96774193548387</v>
      </c>
      <c r="G25" s="14">
        <v>22</v>
      </c>
      <c r="H25" s="14">
        <v>9</v>
      </c>
      <c r="I25" s="11">
        <f t="shared" si="3"/>
        <v>70.96774193548387</v>
      </c>
      <c r="J25" s="7">
        <v>2419138</v>
      </c>
      <c r="K25" s="7">
        <v>1701875</v>
      </c>
      <c r="L25" s="16">
        <f t="shared" si="4"/>
        <v>70.35047194496552</v>
      </c>
      <c r="M25" s="7">
        <v>963232</v>
      </c>
      <c r="N25" s="7">
        <f t="shared" si="6"/>
        <v>2665107</v>
      </c>
      <c r="O25" s="6">
        <f>C25-K25</f>
        <v>298125</v>
      </c>
      <c r="P25" s="16">
        <f t="shared" si="5"/>
        <v>85.09375</v>
      </c>
    </row>
    <row r="26" spans="1:16" ht="12.75">
      <c r="A26" s="77" t="s">
        <v>141</v>
      </c>
      <c r="B26" s="10"/>
      <c r="C26" s="8">
        <f>SUM(C6:C25)</f>
        <v>40782131</v>
      </c>
      <c r="D26" s="28">
        <f>SUM(D6:D25)</f>
        <v>1137</v>
      </c>
      <c r="E26" s="15">
        <f>SUM(E6:E25)</f>
        <v>544</v>
      </c>
      <c r="F26" s="23">
        <f t="shared" si="2"/>
        <v>47.845206684256816</v>
      </c>
      <c r="G26" s="15">
        <f>SUM(G6:G25)</f>
        <v>788</v>
      </c>
      <c r="H26" s="15">
        <f>SUM(H6:H25)</f>
        <v>349</v>
      </c>
      <c r="I26" s="23">
        <f t="shared" si="3"/>
        <v>69.3051890941073</v>
      </c>
      <c r="J26" s="9">
        <f>SUM(J6:J25)</f>
        <v>100472282</v>
      </c>
      <c r="K26" s="8">
        <f>SUM(K6:K25)</f>
        <v>36702548</v>
      </c>
      <c r="L26" s="17">
        <f>K26*100/J26</f>
        <v>36.53002327547413</v>
      </c>
      <c r="M26" s="8">
        <f>SUM(M6:M25)</f>
        <v>109731499</v>
      </c>
      <c r="N26" s="8">
        <f>SUM(N6:N25)</f>
        <v>146434047</v>
      </c>
      <c r="O26" s="8">
        <f>C26-K26</f>
        <v>4079583</v>
      </c>
      <c r="P26" s="17">
        <f t="shared" si="5"/>
        <v>89.99664093080374</v>
      </c>
    </row>
    <row r="27" spans="1:16" ht="18" customHeight="1">
      <c r="A27" s="71"/>
      <c r="B27" s="24"/>
      <c r="C27" s="27"/>
      <c r="D27" s="29"/>
      <c r="E27" s="30"/>
      <c r="F27" s="30"/>
      <c r="G27" s="30"/>
      <c r="H27" s="30"/>
      <c r="I27" s="30"/>
      <c r="J27" s="25"/>
      <c r="K27" s="27"/>
      <c r="L27" s="31"/>
      <c r="M27" s="43"/>
      <c r="N27" s="43"/>
      <c r="O27" s="43"/>
      <c r="P27" s="31"/>
    </row>
    <row r="28" spans="1:16" ht="12.75" customHeight="1">
      <c r="A28" s="2" t="s">
        <v>0</v>
      </c>
      <c r="B28" s="47" t="s">
        <v>130</v>
      </c>
      <c r="C28" s="130" t="s">
        <v>85</v>
      </c>
      <c r="D28" s="133" t="s">
        <v>78</v>
      </c>
      <c r="E28" s="134"/>
      <c r="F28" s="134"/>
      <c r="G28" s="135"/>
      <c r="H28" s="135"/>
      <c r="I28" s="136"/>
      <c r="J28" s="130" t="s">
        <v>87</v>
      </c>
      <c r="K28" s="137" t="s">
        <v>88</v>
      </c>
      <c r="L28" s="122" t="s">
        <v>84</v>
      </c>
      <c r="M28" s="130" t="s">
        <v>129</v>
      </c>
      <c r="N28" s="130" t="s">
        <v>128</v>
      </c>
      <c r="O28" s="35" t="s">
        <v>113</v>
      </c>
      <c r="P28" s="122" t="s">
        <v>86</v>
      </c>
    </row>
    <row r="29" spans="1:16" ht="12.75" customHeight="1">
      <c r="A29" s="46"/>
      <c r="B29" s="46" t="s">
        <v>142</v>
      </c>
      <c r="C29" s="131"/>
      <c r="D29" s="125" t="s">
        <v>77</v>
      </c>
      <c r="E29" s="127" t="s">
        <v>79</v>
      </c>
      <c r="F29" s="127" t="s">
        <v>80</v>
      </c>
      <c r="G29" s="125" t="s">
        <v>82</v>
      </c>
      <c r="H29" s="127" t="s">
        <v>81</v>
      </c>
      <c r="I29" s="128" t="s">
        <v>83</v>
      </c>
      <c r="J29" s="131"/>
      <c r="K29" s="138"/>
      <c r="L29" s="123"/>
      <c r="M29" s="131"/>
      <c r="N29" s="131"/>
      <c r="O29" s="37" t="s">
        <v>114</v>
      </c>
      <c r="P29" s="123"/>
    </row>
    <row r="30" spans="1:17" ht="50.25" customHeight="1">
      <c r="A30" s="70"/>
      <c r="B30" s="45" t="s">
        <v>48</v>
      </c>
      <c r="C30" s="132"/>
      <c r="D30" s="126"/>
      <c r="E30" s="126"/>
      <c r="F30" s="126"/>
      <c r="G30" s="126"/>
      <c r="H30" s="126"/>
      <c r="I30" s="129"/>
      <c r="J30" s="132"/>
      <c r="K30" s="139"/>
      <c r="L30" s="124"/>
      <c r="M30" s="132"/>
      <c r="N30" s="132"/>
      <c r="O30" s="38"/>
      <c r="P30" s="124"/>
      <c r="Q30" s="5"/>
    </row>
    <row r="31" spans="1:16" s="50" customFormat="1" ht="12.75">
      <c r="A31" s="89" t="s">
        <v>21</v>
      </c>
      <c r="B31" s="90" t="s">
        <v>44</v>
      </c>
      <c r="C31" s="91">
        <v>800000</v>
      </c>
      <c r="D31" s="92">
        <v>12</v>
      </c>
      <c r="E31" s="93">
        <v>4</v>
      </c>
      <c r="F31" s="94">
        <f aca="true" t="shared" si="7" ref="F31:F36">E31*100/D31</f>
        <v>33.333333333333336</v>
      </c>
      <c r="G31" s="92">
        <v>11</v>
      </c>
      <c r="H31" s="93">
        <v>1</v>
      </c>
      <c r="I31" s="94">
        <f>G31*100/D31</f>
        <v>91.66666666666667</v>
      </c>
      <c r="J31" s="95">
        <v>2201803</v>
      </c>
      <c r="K31" s="95">
        <v>797650</v>
      </c>
      <c r="L31" s="96">
        <f>K31*100/J31</f>
        <v>36.22712840340394</v>
      </c>
      <c r="M31" s="95">
        <v>177220</v>
      </c>
      <c r="N31" s="95">
        <f>K31+M31</f>
        <v>974870</v>
      </c>
      <c r="O31" s="91">
        <f aca="true" t="shared" si="8" ref="O31:O37">C31-K31</f>
        <v>2350</v>
      </c>
      <c r="P31" s="96">
        <f>K31*100/C31</f>
        <v>99.70625</v>
      </c>
    </row>
    <row r="32" spans="1:16" s="50" customFormat="1" ht="12.75">
      <c r="A32" s="89" t="s">
        <v>22</v>
      </c>
      <c r="B32" s="90" t="s">
        <v>45</v>
      </c>
      <c r="C32" s="91">
        <v>1620000</v>
      </c>
      <c r="D32" s="93">
        <v>40</v>
      </c>
      <c r="E32" s="93">
        <v>24</v>
      </c>
      <c r="F32" s="94">
        <f t="shared" si="7"/>
        <v>60</v>
      </c>
      <c r="G32" s="93">
        <v>30</v>
      </c>
      <c r="H32" s="93">
        <v>10</v>
      </c>
      <c r="I32" s="94">
        <f aca="true" t="shared" si="9" ref="I32:I60">G32*100/D32</f>
        <v>75</v>
      </c>
      <c r="J32" s="95">
        <v>2792130</v>
      </c>
      <c r="K32" s="95">
        <v>1611350</v>
      </c>
      <c r="L32" s="96">
        <f aca="true" t="shared" si="10" ref="L32:L60">K32*100/J32</f>
        <v>57.71042179268157</v>
      </c>
      <c r="M32" s="95">
        <v>1308966</v>
      </c>
      <c r="N32" s="95">
        <f>K32+M32</f>
        <v>2920316</v>
      </c>
      <c r="O32" s="91">
        <f t="shared" si="8"/>
        <v>8650</v>
      </c>
      <c r="P32" s="96">
        <f aca="true" t="shared" si="11" ref="P32:P37">K32*100/C32</f>
        <v>99.46604938271605</v>
      </c>
    </row>
    <row r="33" spans="1:16" s="50" customFormat="1" ht="12.75">
      <c r="A33" s="89" t="s">
        <v>23</v>
      </c>
      <c r="B33" s="90" t="s">
        <v>46</v>
      </c>
      <c r="C33" s="91">
        <v>1700000</v>
      </c>
      <c r="D33" s="92">
        <v>1</v>
      </c>
      <c r="E33" s="93">
        <v>1</v>
      </c>
      <c r="F33" s="94">
        <f t="shared" si="7"/>
        <v>100</v>
      </c>
      <c r="G33" s="92">
        <v>1</v>
      </c>
      <c r="H33" s="93">
        <v>0</v>
      </c>
      <c r="I33" s="94">
        <f t="shared" si="9"/>
        <v>100</v>
      </c>
      <c r="J33" s="97">
        <v>150000</v>
      </c>
      <c r="K33" s="95">
        <v>149625</v>
      </c>
      <c r="L33" s="96">
        <f t="shared" si="10"/>
        <v>99.75</v>
      </c>
      <c r="M33" s="91">
        <v>50375</v>
      </c>
      <c r="N33" s="95">
        <v>200000</v>
      </c>
      <c r="O33" s="91">
        <f t="shared" si="8"/>
        <v>1550375</v>
      </c>
      <c r="P33" s="96">
        <f t="shared" si="11"/>
        <v>8.801470588235293</v>
      </c>
    </row>
    <row r="34" spans="1:16" s="50" customFormat="1" ht="12.75">
      <c r="A34" s="89" t="s">
        <v>24</v>
      </c>
      <c r="B34" s="90" t="s">
        <v>47</v>
      </c>
      <c r="C34" s="91">
        <v>2500000</v>
      </c>
      <c r="D34" s="92">
        <v>10</v>
      </c>
      <c r="E34" s="93">
        <v>8</v>
      </c>
      <c r="F34" s="94">
        <f t="shared" si="7"/>
        <v>80</v>
      </c>
      <c r="G34" s="92">
        <v>9</v>
      </c>
      <c r="H34" s="93">
        <v>1</v>
      </c>
      <c r="I34" s="94">
        <f t="shared" si="9"/>
        <v>90</v>
      </c>
      <c r="J34" s="97">
        <v>2421505</v>
      </c>
      <c r="K34" s="95">
        <v>2178000</v>
      </c>
      <c r="L34" s="96">
        <f t="shared" si="10"/>
        <v>89.9440637124433</v>
      </c>
      <c r="M34" s="91">
        <v>3528830</v>
      </c>
      <c r="N34" s="95">
        <f>K34+M34</f>
        <v>5706830</v>
      </c>
      <c r="O34" s="91">
        <f t="shared" si="8"/>
        <v>322000</v>
      </c>
      <c r="P34" s="96">
        <f t="shared" si="11"/>
        <v>87.12</v>
      </c>
    </row>
    <row r="35" spans="1:17" s="50" customFormat="1" ht="12.75">
      <c r="A35" s="89" t="s">
        <v>25</v>
      </c>
      <c r="B35" s="90" t="s">
        <v>127</v>
      </c>
      <c r="C35" s="91">
        <v>1620000</v>
      </c>
      <c r="D35" s="98">
        <v>3</v>
      </c>
      <c r="E35" s="89">
        <v>2</v>
      </c>
      <c r="F35" s="94">
        <f t="shared" si="7"/>
        <v>66.66666666666667</v>
      </c>
      <c r="G35" s="93">
        <v>2</v>
      </c>
      <c r="H35" s="93">
        <v>1</v>
      </c>
      <c r="I35" s="94">
        <f t="shared" si="9"/>
        <v>66.66666666666667</v>
      </c>
      <c r="J35" s="97">
        <v>109000</v>
      </c>
      <c r="K35" s="95">
        <v>70000</v>
      </c>
      <c r="L35" s="96">
        <f t="shared" si="10"/>
        <v>64.22018348623853</v>
      </c>
      <c r="M35" s="95">
        <v>75000</v>
      </c>
      <c r="N35" s="95">
        <f>K35+M35</f>
        <v>145000</v>
      </c>
      <c r="O35" s="91">
        <f t="shared" si="8"/>
        <v>1550000</v>
      </c>
      <c r="P35" s="96">
        <f t="shared" si="11"/>
        <v>4.320987654320987</v>
      </c>
      <c r="Q35" s="51"/>
    </row>
    <row r="36" spans="1:17" ht="12.75">
      <c r="A36" s="3" t="s">
        <v>49</v>
      </c>
      <c r="B36" s="1" t="s">
        <v>64</v>
      </c>
      <c r="C36" s="6">
        <v>2000000</v>
      </c>
      <c r="D36" s="20">
        <v>136</v>
      </c>
      <c r="E36" s="20">
        <v>39</v>
      </c>
      <c r="F36" s="12">
        <f t="shared" si="7"/>
        <v>28.676470588235293</v>
      </c>
      <c r="G36" s="20">
        <v>99</v>
      </c>
      <c r="H36" s="20">
        <v>37</v>
      </c>
      <c r="I36" s="12">
        <f t="shared" si="9"/>
        <v>72.79411764705883</v>
      </c>
      <c r="J36" s="21">
        <v>7740830</v>
      </c>
      <c r="K36" s="7">
        <v>1998000</v>
      </c>
      <c r="L36" s="84">
        <f t="shared" si="10"/>
        <v>25.81118562221364</v>
      </c>
      <c r="M36" s="7">
        <v>4068887</v>
      </c>
      <c r="N36" s="7">
        <f>K36+M36</f>
        <v>6066887</v>
      </c>
      <c r="O36" s="7">
        <f t="shared" si="8"/>
        <v>2000</v>
      </c>
      <c r="P36" s="84">
        <f t="shared" si="11"/>
        <v>99.9</v>
      </c>
      <c r="Q36" s="22"/>
    </row>
    <row r="37" spans="1:17" ht="12.75">
      <c r="A37" s="3" t="s">
        <v>50</v>
      </c>
      <c r="B37" s="1" t="s">
        <v>65</v>
      </c>
      <c r="C37" s="6">
        <v>2000000</v>
      </c>
      <c r="D37" s="20">
        <v>200</v>
      </c>
      <c r="E37" s="20">
        <v>41</v>
      </c>
      <c r="F37" s="12">
        <f aca="true" t="shared" si="12" ref="F37:F47">E37*100/D37</f>
        <v>20.5</v>
      </c>
      <c r="G37" s="20">
        <v>186</v>
      </c>
      <c r="H37" s="20">
        <v>14</v>
      </c>
      <c r="I37" s="12">
        <f t="shared" si="9"/>
        <v>93</v>
      </c>
      <c r="J37" s="21">
        <v>10453435</v>
      </c>
      <c r="K37" s="7">
        <v>1999000</v>
      </c>
      <c r="L37" s="84">
        <f t="shared" si="10"/>
        <v>19.12290074984921</v>
      </c>
      <c r="M37" s="7">
        <v>3305360</v>
      </c>
      <c r="N37" s="7">
        <f>K37+M37</f>
        <v>5304360</v>
      </c>
      <c r="O37" s="7">
        <f t="shared" si="8"/>
        <v>1000</v>
      </c>
      <c r="P37" s="84">
        <f t="shared" si="11"/>
        <v>99.95</v>
      </c>
      <c r="Q37" s="22"/>
    </row>
    <row r="38" spans="1:17" ht="12.75">
      <c r="A38" s="82" t="s">
        <v>51</v>
      </c>
      <c r="B38" s="1" t="s">
        <v>284</v>
      </c>
      <c r="C38" s="83">
        <v>1300000</v>
      </c>
      <c r="D38" s="20">
        <v>116</v>
      </c>
      <c r="E38" s="20">
        <v>69</v>
      </c>
      <c r="F38" s="12">
        <f t="shared" si="12"/>
        <v>59.48275862068966</v>
      </c>
      <c r="G38" s="20">
        <v>93</v>
      </c>
      <c r="H38" s="20">
        <v>23</v>
      </c>
      <c r="I38" s="12">
        <f t="shared" si="9"/>
        <v>80.17241379310344</v>
      </c>
      <c r="J38" s="21">
        <v>2414139</v>
      </c>
      <c r="K38" s="7">
        <v>1299053</v>
      </c>
      <c r="L38" s="84">
        <f t="shared" si="10"/>
        <v>53.810198998483514</v>
      </c>
      <c r="M38" s="80">
        <v>1321379</v>
      </c>
      <c r="N38" s="80">
        <v>2620432</v>
      </c>
      <c r="O38" s="80">
        <v>947</v>
      </c>
      <c r="P38" s="81">
        <v>99.9</v>
      </c>
      <c r="Q38" s="19"/>
    </row>
    <row r="39" spans="1:17" ht="12.75">
      <c r="A39" s="3" t="s">
        <v>52</v>
      </c>
      <c r="B39" s="1" t="s">
        <v>66</v>
      </c>
      <c r="C39" s="6">
        <v>5000000</v>
      </c>
      <c r="D39" s="20">
        <v>123</v>
      </c>
      <c r="E39" s="20">
        <v>36</v>
      </c>
      <c r="F39" s="12">
        <f t="shared" si="12"/>
        <v>29.26829268292683</v>
      </c>
      <c r="G39" s="20">
        <v>97</v>
      </c>
      <c r="H39" s="20">
        <v>26</v>
      </c>
      <c r="I39" s="12">
        <f t="shared" si="9"/>
        <v>78.86178861788618</v>
      </c>
      <c r="J39" s="21">
        <v>18091387</v>
      </c>
      <c r="K39" s="7">
        <v>4990385</v>
      </c>
      <c r="L39" s="84">
        <f t="shared" si="10"/>
        <v>27.58431401638802</v>
      </c>
      <c r="M39" s="7">
        <v>7251214</v>
      </c>
      <c r="N39" s="7">
        <f aca="true" t="shared" si="13" ref="N39:N45">K39+M39</f>
        <v>12241599</v>
      </c>
      <c r="O39" s="7">
        <f>C39-K39</f>
        <v>9615</v>
      </c>
      <c r="P39" s="61">
        <f>K39*100/C39</f>
        <v>99.8077</v>
      </c>
      <c r="Q39" s="22"/>
    </row>
    <row r="40" spans="1:17" ht="12.75">
      <c r="A40" s="3" t="s">
        <v>53</v>
      </c>
      <c r="B40" s="1" t="s">
        <v>68</v>
      </c>
      <c r="C40" s="6">
        <v>3000000</v>
      </c>
      <c r="D40" s="20">
        <v>75</v>
      </c>
      <c r="E40" s="20">
        <v>41</v>
      </c>
      <c r="F40" s="12">
        <f t="shared" si="12"/>
        <v>54.666666666666664</v>
      </c>
      <c r="G40" s="20">
        <v>42</v>
      </c>
      <c r="H40" s="20">
        <v>33</v>
      </c>
      <c r="I40" s="12">
        <f t="shared" si="9"/>
        <v>56</v>
      </c>
      <c r="J40" s="21">
        <v>8095284</v>
      </c>
      <c r="K40" s="7">
        <v>3000000</v>
      </c>
      <c r="L40" s="84">
        <f t="shared" si="10"/>
        <v>37.05861338527468</v>
      </c>
      <c r="M40" s="7">
        <v>12758747</v>
      </c>
      <c r="N40" s="7">
        <f t="shared" si="13"/>
        <v>15758747</v>
      </c>
      <c r="O40" s="7">
        <f>C40-K40</f>
        <v>0</v>
      </c>
      <c r="P40" s="61">
        <f>K40*100/C40</f>
        <v>100</v>
      </c>
      <c r="Q40" s="22"/>
    </row>
    <row r="41" spans="1:17" ht="12.75">
      <c r="A41" s="82" t="s">
        <v>54</v>
      </c>
      <c r="B41" s="1" t="s">
        <v>290</v>
      </c>
      <c r="C41" s="83">
        <v>2200000</v>
      </c>
      <c r="D41" s="20">
        <v>46</v>
      </c>
      <c r="E41" s="20">
        <v>37</v>
      </c>
      <c r="F41" s="12">
        <f t="shared" si="12"/>
        <v>80.43478260869566</v>
      </c>
      <c r="G41" s="20">
        <v>44</v>
      </c>
      <c r="H41" s="20">
        <v>2</v>
      </c>
      <c r="I41" s="12">
        <f t="shared" si="9"/>
        <v>95.65217391304348</v>
      </c>
      <c r="J41" s="21">
        <v>3190520</v>
      </c>
      <c r="K41" s="7">
        <v>2200000</v>
      </c>
      <c r="L41" s="84">
        <f t="shared" si="10"/>
        <v>68.95427704574803</v>
      </c>
      <c r="M41" s="80">
        <v>5408882</v>
      </c>
      <c r="N41" s="7">
        <f t="shared" si="13"/>
        <v>7608882</v>
      </c>
      <c r="O41" s="80">
        <v>0</v>
      </c>
      <c r="P41" s="81">
        <v>100</v>
      </c>
      <c r="Q41" s="36"/>
    </row>
    <row r="42" spans="1:17" ht="12.75">
      <c r="A42" s="3" t="s">
        <v>55</v>
      </c>
      <c r="B42" s="34" t="s">
        <v>69</v>
      </c>
      <c r="C42" s="32">
        <v>4000000</v>
      </c>
      <c r="D42" s="20">
        <v>12</v>
      </c>
      <c r="E42" s="20">
        <v>9</v>
      </c>
      <c r="F42" s="12">
        <f t="shared" si="12"/>
        <v>75</v>
      </c>
      <c r="G42" s="20">
        <v>9</v>
      </c>
      <c r="H42" s="20">
        <v>3</v>
      </c>
      <c r="I42" s="12">
        <f t="shared" si="9"/>
        <v>75</v>
      </c>
      <c r="J42" s="32">
        <v>1944582</v>
      </c>
      <c r="K42" s="33">
        <v>1654114</v>
      </c>
      <c r="L42" s="84">
        <f t="shared" si="10"/>
        <v>85.06270242139442</v>
      </c>
      <c r="M42" s="7">
        <v>1658681</v>
      </c>
      <c r="N42" s="7">
        <f t="shared" si="13"/>
        <v>3312795</v>
      </c>
      <c r="O42" s="7">
        <f>C42-K42</f>
        <v>2345886</v>
      </c>
      <c r="P42" s="61">
        <f>K42*100/C42</f>
        <v>41.35285</v>
      </c>
      <c r="Q42" s="4"/>
    </row>
    <row r="43" spans="1:17" ht="12.75">
      <c r="A43" s="82" t="s">
        <v>56</v>
      </c>
      <c r="B43" s="1" t="s">
        <v>285</v>
      </c>
      <c r="C43" s="83">
        <v>2500000</v>
      </c>
      <c r="D43" s="20">
        <v>117</v>
      </c>
      <c r="E43" s="20">
        <v>76</v>
      </c>
      <c r="F43" s="12">
        <f t="shared" si="12"/>
        <v>64.95726495726495</v>
      </c>
      <c r="G43" s="20">
        <v>85</v>
      </c>
      <c r="H43" s="20">
        <v>32</v>
      </c>
      <c r="I43" s="12">
        <f t="shared" si="9"/>
        <v>72.64957264957265</v>
      </c>
      <c r="J43" s="21">
        <v>3799839</v>
      </c>
      <c r="K43" s="7">
        <v>2173497</v>
      </c>
      <c r="L43" s="84">
        <f t="shared" si="10"/>
        <v>57.19971293520594</v>
      </c>
      <c r="M43" s="80">
        <v>9887742</v>
      </c>
      <c r="N43" s="7">
        <f t="shared" si="13"/>
        <v>12061239</v>
      </c>
      <c r="O43" s="80">
        <v>326503</v>
      </c>
      <c r="P43" s="81">
        <v>86.9</v>
      </c>
      <c r="Q43" s="4"/>
    </row>
    <row r="44" spans="1:17" ht="12.75">
      <c r="A44" s="3" t="s">
        <v>57</v>
      </c>
      <c r="B44" s="1" t="s">
        <v>76</v>
      </c>
      <c r="C44" s="6">
        <v>1800000</v>
      </c>
      <c r="D44" s="20">
        <v>15</v>
      </c>
      <c r="E44" s="20">
        <v>10</v>
      </c>
      <c r="F44" s="12">
        <f t="shared" si="12"/>
        <v>66.66666666666667</v>
      </c>
      <c r="G44" s="20">
        <v>13</v>
      </c>
      <c r="H44" s="20">
        <v>2</v>
      </c>
      <c r="I44" s="12">
        <f t="shared" si="9"/>
        <v>86.66666666666667</v>
      </c>
      <c r="J44" s="21">
        <v>3190570</v>
      </c>
      <c r="K44" s="7">
        <v>1800000</v>
      </c>
      <c r="L44" s="84">
        <f t="shared" si="10"/>
        <v>56.41625164155621</v>
      </c>
      <c r="M44" s="7">
        <v>17132984</v>
      </c>
      <c r="N44" s="7">
        <f t="shared" si="13"/>
        <v>18932984</v>
      </c>
      <c r="O44" s="7">
        <f>C44-K44</f>
        <v>0</v>
      </c>
      <c r="P44" s="61">
        <f>K44*100/C44</f>
        <v>100</v>
      </c>
      <c r="Q44" s="22"/>
    </row>
    <row r="45" spans="1:17" ht="12.75">
      <c r="A45" s="3" t="s">
        <v>58</v>
      </c>
      <c r="B45" s="1" t="s">
        <v>70</v>
      </c>
      <c r="C45" s="6">
        <v>4000000</v>
      </c>
      <c r="D45" s="20">
        <v>42</v>
      </c>
      <c r="E45" s="20">
        <v>33</v>
      </c>
      <c r="F45" s="12">
        <f t="shared" si="12"/>
        <v>78.57142857142857</v>
      </c>
      <c r="G45" s="20">
        <v>38</v>
      </c>
      <c r="H45" s="20">
        <v>4</v>
      </c>
      <c r="I45" s="12">
        <f>G45*100/D45</f>
        <v>90.47619047619048</v>
      </c>
      <c r="J45" s="21">
        <v>4710163</v>
      </c>
      <c r="K45" s="7">
        <v>3977620</v>
      </c>
      <c r="L45" s="84">
        <f t="shared" si="10"/>
        <v>84.44760828871527</v>
      </c>
      <c r="M45" s="7">
        <v>8175600</v>
      </c>
      <c r="N45" s="7">
        <f t="shared" si="13"/>
        <v>12153220</v>
      </c>
      <c r="O45" s="7">
        <f aca="true" t="shared" si="14" ref="O45:O60">C45-K45</f>
        <v>22380</v>
      </c>
      <c r="P45" s="61">
        <f aca="true" t="shared" si="15" ref="P45:P60">K45*100/C45</f>
        <v>99.4405</v>
      </c>
      <c r="Q45" s="4"/>
    </row>
    <row r="46" spans="1:17" ht="12.75">
      <c r="A46" s="3" t="s">
        <v>59</v>
      </c>
      <c r="B46" s="1" t="s">
        <v>71</v>
      </c>
      <c r="C46" s="6">
        <v>800000</v>
      </c>
      <c r="D46" s="20">
        <v>9</v>
      </c>
      <c r="E46" s="20">
        <v>8</v>
      </c>
      <c r="F46" s="12">
        <f t="shared" si="12"/>
        <v>88.88888888888889</v>
      </c>
      <c r="G46" s="20">
        <v>9</v>
      </c>
      <c r="H46" s="20">
        <v>0</v>
      </c>
      <c r="I46" s="12">
        <f t="shared" si="9"/>
        <v>100</v>
      </c>
      <c r="J46" s="21">
        <v>1119500</v>
      </c>
      <c r="K46" s="7">
        <v>800000</v>
      </c>
      <c r="L46" s="84">
        <f t="shared" si="10"/>
        <v>71.46047342563645</v>
      </c>
      <c r="M46" s="7">
        <v>362700</v>
      </c>
      <c r="N46" s="7">
        <f aca="true" t="shared" si="16" ref="N46:N56">K46+M46</f>
        <v>1162700</v>
      </c>
      <c r="O46" s="7">
        <f t="shared" si="14"/>
        <v>0</v>
      </c>
      <c r="P46" s="61">
        <f t="shared" si="15"/>
        <v>100</v>
      </c>
      <c r="Q46" s="36"/>
    </row>
    <row r="47" spans="1:17" ht="12.75">
      <c r="A47" s="3" t="s">
        <v>60</v>
      </c>
      <c r="B47" s="1" t="s">
        <v>43</v>
      </c>
      <c r="C47" s="6">
        <v>2500000</v>
      </c>
      <c r="D47" s="20">
        <v>34</v>
      </c>
      <c r="E47" s="20">
        <v>31</v>
      </c>
      <c r="F47" s="12">
        <f t="shared" si="12"/>
        <v>91.17647058823529</v>
      </c>
      <c r="G47" s="20">
        <v>31</v>
      </c>
      <c r="H47" s="20">
        <v>3</v>
      </c>
      <c r="I47" s="12">
        <f t="shared" si="9"/>
        <v>91.17647058823529</v>
      </c>
      <c r="J47" s="21">
        <v>2945750</v>
      </c>
      <c r="K47" s="7">
        <v>2500000</v>
      </c>
      <c r="L47" s="84">
        <f t="shared" si="10"/>
        <v>84.86803021301876</v>
      </c>
      <c r="M47" s="7">
        <v>1807500</v>
      </c>
      <c r="N47" s="7">
        <f t="shared" si="16"/>
        <v>4307500</v>
      </c>
      <c r="O47" s="7">
        <f t="shared" si="14"/>
        <v>0</v>
      </c>
      <c r="P47" s="61">
        <f t="shared" si="15"/>
        <v>100</v>
      </c>
      <c r="Q47" s="4"/>
    </row>
    <row r="48" spans="1:17" ht="12.75">
      <c r="A48" s="3" t="s">
        <v>61</v>
      </c>
      <c r="B48" s="1" t="s">
        <v>73</v>
      </c>
      <c r="C48" s="6">
        <v>2000000</v>
      </c>
      <c r="D48" s="20">
        <v>165</v>
      </c>
      <c r="E48" s="20">
        <v>17</v>
      </c>
      <c r="F48" s="12">
        <f aca="true" t="shared" si="17" ref="F48:F53">E48*100/D48</f>
        <v>10.303030303030303</v>
      </c>
      <c r="G48" s="20">
        <v>137</v>
      </c>
      <c r="H48" s="20">
        <v>28</v>
      </c>
      <c r="I48" s="12">
        <f t="shared" si="9"/>
        <v>83.03030303030303</v>
      </c>
      <c r="J48" s="21">
        <v>17821919</v>
      </c>
      <c r="K48" s="7">
        <v>2000000</v>
      </c>
      <c r="L48" s="84">
        <f t="shared" si="10"/>
        <v>11.222136067389824</v>
      </c>
      <c r="M48" s="7">
        <v>5886309</v>
      </c>
      <c r="N48" s="7">
        <f t="shared" si="16"/>
        <v>7886309</v>
      </c>
      <c r="O48" s="7">
        <f t="shared" si="14"/>
        <v>0</v>
      </c>
      <c r="P48" s="61">
        <f t="shared" si="15"/>
        <v>100</v>
      </c>
      <c r="Q48" s="4"/>
    </row>
    <row r="49" spans="1:17" ht="12.75">
      <c r="A49" s="3" t="s">
        <v>62</v>
      </c>
      <c r="B49" s="1" t="s">
        <v>74</v>
      </c>
      <c r="C49" s="6">
        <v>1600000</v>
      </c>
      <c r="D49" s="20">
        <v>53</v>
      </c>
      <c r="E49" s="20">
        <v>32</v>
      </c>
      <c r="F49" s="12">
        <f t="shared" si="17"/>
        <v>60.37735849056604</v>
      </c>
      <c r="G49" s="20">
        <v>43</v>
      </c>
      <c r="H49" s="20">
        <v>10</v>
      </c>
      <c r="I49" s="12">
        <f t="shared" si="9"/>
        <v>81.13207547169812</v>
      </c>
      <c r="J49" s="21">
        <v>5197737</v>
      </c>
      <c r="K49" s="7">
        <v>1599826</v>
      </c>
      <c r="L49" s="84">
        <f>K49*100/J49</f>
        <v>30.779279521068496</v>
      </c>
      <c r="M49" s="7">
        <v>6418907</v>
      </c>
      <c r="N49" s="7">
        <f t="shared" si="16"/>
        <v>8018733</v>
      </c>
      <c r="O49" s="7">
        <f t="shared" si="14"/>
        <v>174</v>
      </c>
      <c r="P49" s="61">
        <f t="shared" si="15"/>
        <v>99.989125</v>
      </c>
      <c r="Q49" s="4"/>
    </row>
    <row r="50" spans="1:17" ht="12.75">
      <c r="A50" s="3" t="s">
        <v>63</v>
      </c>
      <c r="B50" s="1" t="s">
        <v>75</v>
      </c>
      <c r="C50" s="6">
        <v>1600000</v>
      </c>
      <c r="D50" s="20">
        <v>23</v>
      </c>
      <c r="E50" s="20">
        <v>17</v>
      </c>
      <c r="F50" s="12">
        <f t="shared" si="17"/>
        <v>73.91304347826087</v>
      </c>
      <c r="G50" s="20">
        <v>23</v>
      </c>
      <c r="H50" s="20">
        <v>0</v>
      </c>
      <c r="I50" s="12">
        <f t="shared" si="9"/>
        <v>100</v>
      </c>
      <c r="J50" s="21">
        <v>2301372</v>
      </c>
      <c r="K50" s="7">
        <v>1382512</v>
      </c>
      <c r="L50" s="84">
        <f t="shared" si="10"/>
        <v>60.07338231281166</v>
      </c>
      <c r="M50" s="7">
        <v>1035608</v>
      </c>
      <c r="N50" s="7">
        <f t="shared" si="16"/>
        <v>2418120</v>
      </c>
      <c r="O50" s="7">
        <f t="shared" si="14"/>
        <v>217488</v>
      </c>
      <c r="P50" s="61">
        <f t="shared" si="15"/>
        <v>86.407</v>
      </c>
      <c r="Q50" s="4"/>
    </row>
    <row r="51" spans="1:17" ht="12.75">
      <c r="A51" s="3" t="s">
        <v>90</v>
      </c>
      <c r="B51" s="1" t="s">
        <v>98</v>
      </c>
      <c r="C51" s="6">
        <v>600000</v>
      </c>
      <c r="D51" s="20">
        <v>23</v>
      </c>
      <c r="E51" s="20">
        <v>14</v>
      </c>
      <c r="F51" s="12">
        <f t="shared" si="17"/>
        <v>60.869565217391305</v>
      </c>
      <c r="G51" s="20">
        <v>16</v>
      </c>
      <c r="H51" s="20">
        <v>7</v>
      </c>
      <c r="I51" s="12">
        <f t="shared" si="9"/>
        <v>69.56521739130434</v>
      </c>
      <c r="J51" s="21">
        <v>1359402</v>
      </c>
      <c r="K51" s="7">
        <v>539753</v>
      </c>
      <c r="L51" s="84">
        <f t="shared" si="10"/>
        <v>39.70517918908461</v>
      </c>
      <c r="M51" s="7">
        <v>859502</v>
      </c>
      <c r="N51" s="7">
        <f t="shared" si="16"/>
        <v>1399255</v>
      </c>
      <c r="O51" s="7">
        <f>C51-K51</f>
        <v>60247</v>
      </c>
      <c r="P51" s="61">
        <f t="shared" si="15"/>
        <v>89.95883333333333</v>
      </c>
      <c r="Q51" s="36"/>
    </row>
    <row r="52" spans="1:17" ht="12.75">
      <c r="A52" s="3" t="s">
        <v>91</v>
      </c>
      <c r="B52" s="1" t="s">
        <v>99</v>
      </c>
      <c r="C52" s="6">
        <v>500000</v>
      </c>
      <c r="D52" s="20">
        <v>72</v>
      </c>
      <c r="E52" s="20">
        <v>43</v>
      </c>
      <c r="F52" s="12">
        <f t="shared" si="17"/>
        <v>59.72222222222222</v>
      </c>
      <c r="G52" s="20">
        <v>51</v>
      </c>
      <c r="H52" s="20">
        <v>21</v>
      </c>
      <c r="I52" s="12">
        <f t="shared" si="9"/>
        <v>70.83333333333333</v>
      </c>
      <c r="J52" s="21">
        <v>1007428</v>
      </c>
      <c r="K52" s="7">
        <v>492463</v>
      </c>
      <c r="L52" s="84">
        <f t="shared" si="10"/>
        <v>48.883195622913</v>
      </c>
      <c r="M52" s="7">
        <v>857076</v>
      </c>
      <c r="N52" s="7">
        <f t="shared" si="16"/>
        <v>1349539</v>
      </c>
      <c r="O52" s="7">
        <f t="shared" si="14"/>
        <v>7537</v>
      </c>
      <c r="P52" s="61">
        <f t="shared" si="15"/>
        <v>98.4926</v>
      </c>
      <c r="Q52" s="36"/>
    </row>
    <row r="53" spans="1:17" ht="12.75">
      <c r="A53" s="3" t="s">
        <v>92</v>
      </c>
      <c r="B53" s="1" t="s">
        <v>100</v>
      </c>
      <c r="C53" s="6">
        <v>500000</v>
      </c>
      <c r="D53" s="20">
        <v>67</v>
      </c>
      <c r="E53" s="20">
        <v>55</v>
      </c>
      <c r="F53" s="12">
        <f t="shared" si="17"/>
        <v>82.08955223880596</v>
      </c>
      <c r="G53" s="20">
        <v>62</v>
      </c>
      <c r="H53" s="20">
        <v>5</v>
      </c>
      <c r="I53" s="12">
        <f t="shared" si="9"/>
        <v>92.53731343283582</v>
      </c>
      <c r="J53" s="21">
        <v>733384</v>
      </c>
      <c r="K53" s="7">
        <v>484053</v>
      </c>
      <c r="L53" s="84">
        <f t="shared" si="10"/>
        <v>66.00266708845571</v>
      </c>
      <c r="M53" s="7">
        <v>778613</v>
      </c>
      <c r="N53" s="7">
        <f t="shared" si="16"/>
        <v>1262666</v>
      </c>
      <c r="O53" s="7">
        <f t="shared" si="14"/>
        <v>15947</v>
      </c>
      <c r="P53" s="61">
        <f t="shared" si="15"/>
        <v>96.8106</v>
      </c>
      <c r="Q53" s="36"/>
    </row>
    <row r="54" spans="1:17" ht="12.75">
      <c r="A54" s="3" t="s">
        <v>93</v>
      </c>
      <c r="B54" s="1" t="s">
        <v>101</v>
      </c>
      <c r="C54" s="6">
        <v>3000000</v>
      </c>
      <c r="D54" s="20">
        <v>47</v>
      </c>
      <c r="E54" s="20">
        <v>20</v>
      </c>
      <c r="F54" s="12">
        <f aca="true" t="shared" si="18" ref="F54:F61">E54*100/D54</f>
        <v>42.5531914893617</v>
      </c>
      <c r="G54" s="20">
        <v>39</v>
      </c>
      <c r="H54" s="20">
        <v>8</v>
      </c>
      <c r="I54" s="12">
        <f t="shared" si="9"/>
        <v>82.97872340425532</v>
      </c>
      <c r="J54" s="21">
        <v>7504265</v>
      </c>
      <c r="K54" s="7">
        <v>2934699</v>
      </c>
      <c r="L54" s="84">
        <f t="shared" si="10"/>
        <v>39.10708110654408</v>
      </c>
      <c r="M54" s="7">
        <v>12974184</v>
      </c>
      <c r="N54" s="7">
        <f t="shared" si="16"/>
        <v>15908883</v>
      </c>
      <c r="O54" s="7">
        <f t="shared" si="14"/>
        <v>65301</v>
      </c>
      <c r="P54" s="61">
        <f t="shared" si="15"/>
        <v>97.8233</v>
      </c>
      <c r="Q54" s="36"/>
    </row>
    <row r="55" spans="1:17" ht="12.75">
      <c r="A55" s="3" t="s">
        <v>94</v>
      </c>
      <c r="B55" s="1" t="s">
        <v>102</v>
      </c>
      <c r="C55" s="6">
        <v>3000000</v>
      </c>
      <c r="D55" s="20">
        <v>41</v>
      </c>
      <c r="E55" s="20">
        <v>26</v>
      </c>
      <c r="F55" s="12">
        <f t="shared" si="18"/>
        <v>63.41463414634146</v>
      </c>
      <c r="G55" s="20">
        <v>37</v>
      </c>
      <c r="H55" s="20">
        <v>4</v>
      </c>
      <c r="I55" s="12">
        <f t="shared" si="9"/>
        <v>90.2439024390244</v>
      </c>
      <c r="J55" s="21">
        <v>4494871</v>
      </c>
      <c r="K55" s="7">
        <v>2151100</v>
      </c>
      <c r="L55" s="84">
        <f t="shared" si="10"/>
        <v>47.856768303250526</v>
      </c>
      <c r="M55" s="7">
        <v>3851957</v>
      </c>
      <c r="N55" s="7">
        <f t="shared" si="16"/>
        <v>6003057</v>
      </c>
      <c r="O55" s="7">
        <f t="shared" si="14"/>
        <v>848900</v>
      </c>
      <c r="P55" s="61">
        <f>K55*100/C55</f>
        <v>71.70333333333333</v>
      </c>
      <c r="Q55" s="36"/>
    </row>
    <row r="56" spans="1:17" ht="12.75">
      <c r="A56" s="3" t="s">
        <v>95</v>
      </c>
      <c r="B56" s="1" t="s">
        <v>103</v>
      </c>
      <c r="C56" s="6">
        <v>5000000</v>
      </c>
      <c r="D56" s="20">
        <v>35</v>
      </c>
      <c r="E56" s="20">
        <v>15</v>
      </c>
      <c r="F56" s="12">
        <f t="shared" si="18"/>
        <v>42.857142857142854</v>
      </c>
      <c r="G56" s="20">
        <v>33</v>
      </c>
      <c r="H56" s="20">
        <v>2</v>
      </c>
      <c r="I56" s="12">
        <f t="shared" si="9"/>
        <v>94.28571428571429</v>
      </c>
      <c r="J56" s="21">
        <v>11324075</v>
      </c>
      <c r="K56" s="7">
        <v>4742000</v>
      </c>
      <c r="L56" s="84">
        <f t="shared" si="10"/>
        <v>41.87538496521791</v>
      </c>
      <c r="M56" s="7">
        <v>6724863</v>
      </c>
      <c r="N56" s="7">
        <f t="shared" si="16"/>
        <v>11466863</v>
      </c>
      <c r="O56" s="7">
        <f>C56-K56</f>
        <v>258000</v>
      </c>
      <c r="P56" s="61">
        <f t="shared" si="15"/>
        <v>94.84</v>
      </c>
      <c r="Q56" s="36"/>
    </row>
    <row r="57" spans="1:17" ht="12.75">
      <c r="A57" s="3" t="s">
        <v>96</v>
      </c>
      <c r="B57" s="1" t="s">
        <v>104</v>
      </c>
      <c r="C57" s="6">
        <v>3500000</v>
      </c>
      <c r="D57" s="20">
        <v>46</v>
      </c>
      <c r="E57" s="20">
        <v>32</v>
      </c>
      <c r="F57" s="12">
        <f t="shared" si="18"/>
        <v>69.56521739130434</v>
      </c>
      <c r="G57" s="20">
        <v>32</v>
      </c>
      <c r="H57" s="20">
        <v>14</v>
      </c>
      <c r="I57" s="12">
        <f t="shared" si="9"/>
        <v>69.56521739130434</v>
      </c>
      <c r="J57" s="21">
        <v>3622208</v>
      </c>
      <c r="K57" s="7">
        <v>2526397</v>
      </c>
      <c r="L57" s="84">
        <f t="shared" si="10"/>
        <v>69.74743029665883</v>
      </c>
      <c r="M57" s="49">
        <v>2774832</v>
      </c>
      <c r="N57" s="7">
        <f>K57+M57</f>
        <v>5301229</v>
      </c>
      <c r="O57" s="7">
        <f t="shared" si="14"/>
        <v>973603</v>
      </c>
      <c r="P57" s="61">
        <f t="shared" si="15"/>
        <v>72.18277142857143</v>
      </c>
      <c r="Q57" s="36"/>
    </row>
    <row r="58" spans="1:17" ht="12.75">
      <c r="A58" s="3" t="s">
        <v>97</v>
      </c>
      <c r="B58" s="1" t="s">
        <v>105</v>
      </c>
      <c r="C58" s="6">
        <v>1500000</v>
      </c>
      <c r="D58" s="20">
        <v>28</v>
      </c>
      <c r="E58" s="20">
        <v>19</v>
      </c>
      <c r="F58" s="12">
        <f t="shared" si="18"/>
        <v>67.85714285714286</v>
      </c>
      <c r="G58" s="20">
        <v>20</v>
      </c>
      <c r="H58" s="20">
        <v>8</v>
      </c>
      <c r="I58" s="12">
        <f t="shared" si="9"/>
        <v>71.42857142857143</v>
      </c>
      <c r="J58" s="21">
        <v>2783324</v>
      </c>
      <c r="K58" s="7">
        <v>1452200</v>
      </c>
      <c r="L58" s="84">
        <f t="shared" si="10"/>
        <v>52.17502525756973</v>
      </c>
      <c r="M58" s="7">
        <v>852090</v>
      </c>
      <c r="N58" s="7">
        <v>2304290</v>
      </c>
      <c r="O58" s="7">
        <f t="shared" si="14"/>
        <v>47800</v>
      </c>
      <c r="P58" s="61">
        <f t="shared" si="15"/>
        <v>96.81333333333333</v>
      </c>
      <c r="Q58" s="36"/>
    </row>
    <row r="59" spans="1:17" s="40" customFormat="1" ht="12.75">
      <c r="A59" s="3" t="s">
        <v>107</v>
      </c>
      <c r="B59" s="1" t="s">
        <v>112</v>
      </c>
      <c r="C59" s="6">
        <v>2000000</v>
      </c>
      <c r="D59" s="39">
        <v>82</v>
      </c>
      <c r="E59" s="3">
        <v>32</v>
      </c>
      <c r="F59" s="12">
        <f t="shared" si="18"/>
        <v>39.02439024390244</v>
      </c>
      <c r="G59" s="20">
        <v>60</v>
      </c>
      <c r="H59" s="20">
        <v>22</v>
      </c>
      <c r="I59" s="12">
        <f t="shared" si="9"/>
        <v>73.17073170731707</v>
      </c>
      <c r="J59" s="21">
        <v>6605635</v>
      </c>
      <c r="K59" s="7">
        <v>2000000</v>
      </c>
      <c r="L59" s="84">
        <f t="shared" si="10"/>
        <v>30.2771800137307</v>
      </c>
      <c r="M59" s="49">
        <v>3063874</v>
      </c>
      <c r="N59" s="7">
        <f>K59+M59</f>
        <v>5063874</v>
      </c>
      <c r="O59" s="7">
        <f t="shared" si="14"/>
        <v>0</v>
      </c>
      <c r="P59" s="61">
        <f t="shared" si="15"/>
        <v>100</v>
      </c>
      <c r="Q59" s="36"/>
    </row>
    <row r="60" spans="1:17" s="41" customFormat="1" ht="12.75">
      <c r="A60" s="3" t="s">
        <v>108</v>
      </c>
      <c r="B60" s="1" t="s">
        <v>111</v>
      </c>
      <c r="C60" s="6">
        <v>1000000</v>
      </c>
      <c r="D60" s="39">
        <v>33</v>
      </c>
      <c r="E60" s="3">
        <v>16</v>
      </c>
      <c r="F60" s="12">
        <f t="shared" si="18"/>
        <v>48.484848484848484</v>
      </c>
      <c r="G60" s="20">
        <v>28</v>
      </c>
      <c r="H60" s="20">
        <v>5</v>
      </c>
      <c r="I60" s="12">
        <f t="shared" si="9"/>
        <v>84.84848484848484</v>
      </c>
      <c r="J60" s="21">
        <v>2171830</v>
      </c>
      <c r="K60" s="7">
        <v>980200</v>
      </c>
      <c r="L60" s="84">
        <f t="shared" si="10"/>
        <v>45.13244590967064</v>
      </c>
      <c r="M60" s="49">
        <v>510843</v>
      </c>
      <c r="N60" s="7">
        <f>K60+M60</f>
        <v>1491043</v>
      </c>
      <c r="O60" s="7">
        <f t="shared" si="14"/>
        <v>19800</v>
      </c>
      <c r="P60" s="61">
        <f t="shared" si="15"/>
        <v>98.02</v>
      </c>
      <c r="Q60" s="36"/>
    </row>
    <row r="61" spans="1:16" ht="12.75">
      <c r="A61" s="118" t="s">
        <v>143</v>
      </c>
      <c r="B61" s="140"/>
      <c r="C61" s="8">
        <f>SUM(C31:C60)</f>
        <v>65140000</v>
      </c>
      <c r="D61" s="15">
        <f>SUM(D31:D60)</f>
        <v>1706</v>
      </c>
      <c r="E61" s="58">
        <f>SUM(E31:E60)</f>
        <v>807</v>
      </c>
      <c r="F61" s="23">
        <f t="shared" si="18"/>
        <v>47.30363423212192</v>
      </c>
      <c r="G61" s="15">
        <f>SUM(G31:G60)</f>
        <v>1380</v>
      </c>
      <c r="H61" s="58">
        <f>SUM(H31:H60)</f>
        <v>326</v>
      </c>
      <c r="I61" s="23">
        <f>G61*100/D61</f>
        <v>80.89097303634232</v>
      </c>
      <c r="J61" s="9">
        <f>SUM(J31:J60)</f>
        <v>142297887</v>
      </c>
      <c r="K61" s="8">
        <f>SUM(K31:K60)</f>
        <v>56483497</v>
      </c>
      <c r="L61" s="17">
        <f>K61*100/J61</f>
        <v>39.69384099146883</v>
      </c>
      <c r="M61" s="8">
        <f>SUM(M31:M60)</f>
        <v>124868725</v>
      </c>
      <c r="N61" s="8">
        <f>SUM(N31:N60)</f>
        <v>181352222</v>
      </c>
      <c r="O61" s="8">
        <f>SUM(O31:O60)</f>
        <v>8656503</v>
      </c>
      <c r="P61" s="62">
        <f>K61*100/C61</f>
        <v>86.71092569849554</v>
      </c>
    </row>
    <row r="62" spans="1:16" ht="16.5" customHeight="1">
      <c r="A62" s="111"/>
      <c r="B62" s="5"/>
      <c r="C62" s="112"/>
      <c r="D62" s="113"/>
      <c r="E62" s="113"/>
      <c r="F62" s="113"/>
      <c r="G62" s="113"/>
      <c r="H62" s="113"/>
      <c r="I62" s="114"/>
      <c r="J62" s="115"/>
      <c r="K62" s="116"/>
      <c r="L62" s="113"/>
      <c r="M62" s="114"/>
      <c r="N62" s="114"/>
      <c r="O62" s="114"/>
      <c r="P62" s="117"/>
    </row>
    <row r="63" spans="1:16" ht="12.75" customHeight="1">
      <c r="A63" s="2" t="s">
        <v>0</v>
      </c>
      <c r="B63" s="47" t="s">
        <v>130</v>
      </c>
      <c r="C63" s="130" t="s">
        <v>85</v>
      </c>
      <c r="D63" s="133" t="s">
        <v>78</v>
      </c>
      <c r="E63" s="134"/>
      <c r="F63" s="134"/>
      <c r="G63" s="135"/>
      <c r="H63" s="135"/>
      <c r="I63" s="136"/>
      <c r="J63" s="130" t="s">
        <v>87</v>
      </c>
      <c r="K63" s="137" t="s">
        <v>88</v>
      </c>
      <c r="L63" s="122" t="s">
        <v>84</v>
      </c>
      <c r="M63" s="130" t="s">
        <v>129</v>
      </c>
      <c r="N63" s="130" t="s">
        <v>128</v>
      </c>
      <c r="O63" s="35" t="s">
        <v>113</v>
      </c>
      <c r="P63" s="122" t="s">
        <v>86</v>
      </c>
    </row>
    <row r="64" spans="1:16" ht="12.75" customHeight="1">
      <c r="A64" s="46"/>
      <c r="B64" s="46" t="s">
        <v>144</v>
      </c>
      <c r="C64" s="131"/>
      <c r="D64" s="125" t="s">
        <v>77</v>
      </c>
      <c r="E64" s="127" t="s">
        <v>79</v>
      </c>
      <c r="F64" s="127" t="s">
        <v>80</v>
      </c>
      <c r="G64" s="125" t="s">
        <v>82</v>
      </c>
      <c r="H64" s="127" t="s">
        <v>81</v>
      </c>
      <c r="I64" s="128" t="s">
        <v>83</v>
      </c>
      <c r="J64" s="131"/>
      <c r="K64" s="138"/>
      <c r="L64" s="123"/>
      <c r="M64" s="131"/>
      <c r="N64" s="131"/>
      <c r="O64" s="37" t="s">
        <v>114</v>
      </c>
      <c r="P64" s="123"/>
    </row>
    <row r="65" spans="1:17" ht="50.25" customHeight="1">
      <c r="A65" s="70"/>
      <c r="B65" s="45" t="s">
        <v>48</v>
      </c>
      <c r="C65" s="132"/>
      <c r="D65" s="126"/>
      <c r="E65" s="126"/>
      <c r="F65" s="126"/>
      <c r="G65" s="126"/>
      <c r="H65" s="126"/>
      <c r="I65" s="129"/>
      <c r="J65" s="132"/>
      <c r="K65" s="139"/>
      <c r="L65" s="124"/>
      <c r="M65" s="132"/>
      <c r="N65" s="132"/>
      <c r="O65" s="38"/>
      <c r="P65" s="124"/>
      <c r="Q65" s="5"/>
    </row>
    <row r="66" spans="1:17" s="51" customFormat="1" ht="12" customHeight="1">
      <c r="A66" s="89" t="s">
        <v>109</v>
      </c>
      <c r="B66" s="90" t="s">
        <v>110</v>
      </c>
      <c r="C66" s="91">
        <v>1610000</v>
      </c>
      <c r="D66" s="92">
        <v>41</v>
      </c>
      <c r="E66" s="89">
        <v>26</v>
      </c>
      <c r="F66" s="99">
        <f>E66*100/D66</f>
        <v>63.41463414634146</v>
      </c>
      <c r="G66" s="92">
        <v>26</v>
      </c>
      <c r="H66" s="92">
        <v>15</v>
      </c>
      <c r="I66" s="94">
        <f>G66*100/D66</f>
        <v>63.41463414634146</v>
      </c>
      <c r="J66" s="97">
        <v>3194618</v>
      </c>
      <c r="K66" s="95">
        <v>1607720</v>
      </c>
      <c r="L66" s="100">
        <f>K66*100/J66</f>
        <v>50.32589185937098</v>
      </c>
      <c r="M66" s="95">
        <v>2351511</v>
      </c>
      <c r="N66" s="95">
        <v>3959231</v>
      </c>
      <c r="O66" s="95">
        <f>C66-K66</f>
        <v>2280</v>
      </c>
      <c r="P66" s="101">
        <f>K66*100/C66</f>
        <v>99.8583850931677</v>
      </c>
      <c r="Q66" s="52"/>
    </row>
    <row r="67" spans="1:17" s="54" customFormat="1" ht="11.25">
      <c r="A67" s="89" t="s">
        <v>115</v>
      </c>
      <c r="B67" s="90" t="s">
        <v>118</v>
      </c>
      <c r="C67" s="91">
        <v>2400000</v>
      </c>
      <c r="D67" s="92">
        <v>108</v>
      </c>
      <c r="E67" s="89">
        <v>47</v>
      </c>
      <c r="F67" s="99">
        <f aca="true" t="shared" si="19" ref="F67:F102">E67*100/D67</f>
        <v>43.51851851851852</v>
      </c>
      <c r="G67" s="92">
        <v>87</v>
      </c>
      <c r="H67" s="92">
        <v>21</v>
      </c>
      <c r="I67" s="94">
        <f aca="true" t="shared" si="20" ref="I67:I102">G67*100/D67</f>
        <v>80.55555555555556</v>
      </c>
      <c r="J67" s="97">
        <v>6824195</v>
      </c>
      <c r="K67" s="95">
        <v>2400000</v>
      </c>
      <c r="L67" s="100">
        <f aca="true" t="shared" si="21" ref="L67:L102">K67*100/J67</f>
        <v>35.16898330132712</v>
      </c>
      <c r="M67" s="95">
        <v>5082286</v>
      </c>
      <c r="N67" s="95">
        <f aca="true" t="shared" si="22" ref="N67:N72">K67+M67</f>
        <v>7482286</v>
      </c>
      <c r="O67" s="95">
        <f>C67-K67</f>
        <v>0</v>
      </c>
      <c r="P67" s="101">
        <f aca="true" t="shared" si="23" ref="P67:P102">K67*100/C67</f>
        <v>100</v>
      </c>
      <c r="Q67" s="53"/>
    </row>
    <row r="68" spans="1:17" s="57" customFormat="1" ht="12.75">
      <c r="A68" s="89" t="s">
        <v>116</v>
      </c>
      <c r="B68" s="90" t="s">
        <v>119</v>
      </c>
      <c r="C68" s="91">
        <v>2500000</v>
      </c>
      <c r="D68" s="92">
        <v>123</v>
      </c>
      <c r="E68" s="89">
        <v>68</v>
      </c>
      <c r="F68" s="99">
        <f t="shared" si="19"/>
        <v>55.28455284552845</v>
      </c>
      <c r="G68" s="92">
        <v>82</v>
      </c>
      <c r="H68" s="92">
        <v>41</v>
      </c>
      <c r="I68" s="94">
        <f t="shared" si="20"/>
        <v>66.66666666666667</v>
      </c>
      <c r="J68" s="97">
        <v>4208095</v>
      </c>
      <c r="K68" s="95">
        <v>2195045</v>
      </c>
      <c r="L68" s="100">
        <f t="shared" si="21"/>
        <v>52.16243929854245</v>
      </c>
      <c r="M68" s="95">
        <v>10350388</v>
      </c>
      <c r="N68" s="95">
        <f t="shared" si="22"/>
        <v>12545433</v>
      </c>
      <c r="O68" s="95">
        <v>304955</v>
      </c>
      <c r="P68" s="101">
        <f t="shared" si="23"/>
        <v>87.8018</v>
      </c>
      <c r="Q68" s="56"/>
    </row>
    <row r="69" spans="1:17" s="50" customFormat="1" ht="12.75">
      <c r="A69" s="89" t="s">
        <v>117</v>
      </c>
      <c r="B69" s="90" t="s">
        <v>43</v>
      </c>
      <c r="C69" s="91">
        <v>2130000</v>
      </c>
      <c r="D69" s="92">
        <v>45</v>
      </c>
      <c r="E69" s="89">
        <v>42</v>
      </c>
      <c r="F69" s="99">
        <f t="shared" si="19"/>
        <v>93.33333333333333</v>
      </c>
      <c r="G69" s="92">
        <v>42</v>
      </c>
      <c r="H69" s="92">
        <v>3</v>
      </c>
      <c r="I69" s="94">
        <f t="shared" si="20"/>
        <v>93.33333333333333</v>
      </c>
      <c r="J69" s="97">
        <v>3398600</v>
      </c>
      <c r="K69" s="95">
        <v>2130000</v>
      </c>
      <c r="L69" s="100">
        <f t="shared" si="21"/>
        <v>62.67286529747543</v>
      </c>
      <c r="M69" s="95">
        <v>2860000</v>
      </c>
      <c r="N69" s="95">
        <f t="shared" si="22"/>
        <v>4990000</v>
      </c>
      <c r="O69" s="95">
        <v>0</v>
      </c>
      <c r="P69" s="101">
        <f t="shared" si="23"/>
        <v>100</v>
      </c>
      <c r="Q69" s="55"/>
    </row>
    <row r="70" spans="1:17" s="57" customFormat="1" ht="12.75">
      <c r="A70" s="89" t="s">
        <v>121</v>
      </c>
      <c r="B70" s="90" t="s">
        <v>124</v>
      </c>
      <c r="C70" s="91">
        <v>1000000</v>
      </c>
      <c r="D70" s="93">
        <v>105</v>
      </c>
      <c r="E70" s="102">
        <v>58</v>
      </c>
      <c r="F70" s="99">
        <f t="shared" si="19"/>
        <v>55.23809523809524</v>
      </c>
      <c r="G70" s="92">
        <v>64</v>
      </c>
      <c r="H70" s="92">
        <v>41</v>
      </c>
      <c r="I70" s="94">
        <f t="shared" si="20"/>
        <v>60.95238095238095</v>
      </c>
      <c r="J70" s="97">
        <v>2435333</v>
      </c>
      <c r="K70" s="95">
        <v>1000000</v>
      </c>
      <c r="L70" s="100">
        <f t="shared" si="21"/>
        <v>41.06214632660092</v>
      </c>
      <c r="M70" s="95">
        <v>4000444</v>
      </c>
      <c r="N70" s="95">
        <f t="shared" si="22"/>
        <v>5000444</v>
      </c>
      <c r="O70" s="95">
        <v>0</v>
      </c>
      <c r="P70" s="101">
        <f t="shared" si="23"/>
        <v>100</v>
      </c>
      <c r="Q70" s="56"/>
    </row>
    <row r="71" spans="1:17" s="57" customFormat="1" ht="12.75">
      <c r="A71" s="89" t="s">
        <v>122</v>
      </c>
      <c r="B71" s="90" t="s">
        <v>125</v>
      </c>
      <c r="C71" s="91">
        <v>3000000</v>
      </c>
      <c r="D71" s="92">
        <v>89</v>
      </c>
      <c r="E71" s="89">
        <v>62</v>
      </c>
      <c r="F71" s="99">
        <f t="shared" si="19"/>
        <v>69.66292134831461</v>
      </c>
      <c r="G71" s="92">
        <v>80</v>
      </c>
      <c r="H71" s="92">
        <v>9</v>
      </c>
      <c r="I71" s="94">
        <f t="shared" si="20"/>
        <v>89.88764044943821</v>
      </c>
      <c r="J71" s="97">
        <v>5074447</v>
      </c>
      <c r="K71" s="95">
        <v>2818000</v>
      </c>
      <c r="L71" s="100">
        <f t="shared" si="21"/>
        <v>55.53314479390562</v>
      </c>
      <c r="M71" s="95">
        <v>10283422</v>
      </c>
      <c r="N71" s="95">
        <f t="shared" si="22"/>
        <v>13101422</v>
      </c>
      <c r="O71" s="95">
        <f>C71-K71</f>
        <v>182000</v>
      </c>
      <c r="P71" s="101">
        <f t="shared" si="23"/>
        <v>93.93333333333334</v>
      </c>
      <c r="Q71" s="56"/>
    </row>
    <row r="72" spans="1:17" s="51" customFormat="1" ht="12" customHeight="1">
      <c r="A72" s="89" t="s">
        <v>123</v>
      </c>
      <c r="B72" s="90" t="s">
        <v>126</v>
      </c>
      <c r="C72" s="91">
        <v>3000000</v>
      </c>
      <c r="D72" s="98">
        <v>21</v>
      </c>
      <c r="E72" s="89">
        <v>10</v>
      </c>
      <c r="F72" s="99">
        <f t="shared" si="19"/>
        <v>47.61904761904762</v>
      </c>
      <c r="G72" s="92">
        <v>20</v>
      </c>
      <c r="H72" s="92">
        <v>1</v>
      </c>
      <c r="I72" s="94">
        <f t="shared" si="20"/>
        <v>95.23809523809524</v>
      </c>
      <c r="J72" s="97">
        <v>6471113</v>
      </c>
      <c r="K72" s="95">
        <v>3000000</v>
      </c>
      <c r="L72" s="100">
        <f t="shared" si="21"/>
        <v>46.35987657764591</v>
      </c>
      <c r="M72" s="95">
        <v>1436216</v>
      </c>
      <c r="N72" s="95">
        <f t="shared" si="22"/>
        <v>4436216</v>
      </c>
      <c r="O72" s="95">
        <v>0</v>
      </c>
      <c r="P72" s="101">
        <f t="shared" si="23"/>
        <v>100</v>
      </c>
      <c r="Q72" s="52"/>
    </row>
    <row r="73" spans="1:16" s="41" customFormat="1" ht="12.75">
      <c r="A73" s="3" t="s">
        <v>131</v>
      </c>
      <c r="B73" s="1" t="s">
        <v>136</v>
      </c>
      <c r="C73" s="21">
        <v>1500000</v>
      </c>
      <c r="D73" s="3">
        <v>54</v>
      </c>
      <c r="E73" s="3">
        <v>39</v>
      </c>
      <c r="F73" s="11">
        <f t="shared" si="19"/>
        <v>72.22222222222223</v>
      </c>
      <c r="G73" s="3">
        <v>44</v>
      </c>
      <c r="H73" s="3">
        <v>10</v>
      </c>
      <c r="I73" s="12">
        <f t="shared" si="20"/>
        <v>81.48148148148148</v>
      </c>
      <c r="J73" s="21">
        <v>2429523</v>
      </c>
      <c r="K73" s="21">
        <v>1499769</v>
      </c>
      <c r="L73" s="61">
        <f t="shared" si="21"/>
        <v>61.731006456823</v>
      </c>
      <c r="M73" s="21">
        <v>3803321</v>
      </c>
      <c r="N73" s="21">
        <f aca="true" t="shared" si="24" ref="N73:N83">K73+M73</f>
        <v>5303090</v>
      </c>
      <c r="O73" s="21">
        <f aca="true" t="shared" si="25" ref="O73:O83">C73-K73</f>
        <v>231</v>
      </c>
      <c r="P73" s="61">
        <f t="shared" si="23"/>
        <v>99.9846</v>
      </c>
    </row>
    <row r="74" spans="1:16" s="41" customFormat="1" ht="12.75">
      <c r="A74" s="3" t="s">
        <v>132</v>
      </c>
      <c r="B74" s="1" t="s">
        <v>137</v>
      </c>
      <c r="C74" s="21">
        <v>2000000</v>
      </c>
      <c r="D74" s="3">
        <v>72</v>
      </c>
      <c r="E74" s="3">
        <v>30</v>
      </c>
      <c r="F74" s="11">
        <f t="shared" si="19"/>
        <v>41.666666666666664</v>
      </c>
      <c r="G74" s="3">
        <v>43</v>
      </c>
      <c r="H74" s="3">
        <v>29</v>
      </c>
      <c r="I74" s="12">
        <f t="shared" si="20"/>
        <v>59.72222222222222</v>
      </c>
      <c r="J74" s="6">
        <v>7766280</v>
      </c>
      <c r="K74" s="6">
        <v>2000000</v>
      </c>
      <c r="L74" s="61">
        <f t="shared" si="21"/>
        <v>25.752355052869586</v>
      </c>
      <c r="M74" s="6">
        <v>7090833</v>
      </c>
      <c r="N74" s="21">
        <f t="shared" si="24"/>
        <v>9090833</v>
      </c>
      <c r="O74" s="21">
        <f t="shared" si="25"/>
        <v>0</v>
      </c>
      <c r="P74" s="61">
        <f t="shared" si="23"/>
        <v>100</v>
      </c>
    </row>
    <row r="75" spans="1:16" s="41" customFormat="1" ht="12.75">
      <c r="A75" s="3" t="s">
        <v>133</v>
      </c>
      <c r="B75" s="1" t="s">
        <v>138</v>
      </c>
      <c r="C75" s="21">
        <v>1500000</v>
      </c>
      <c r="D75" s="3">
        <v>14</v>
      </c>
      <c r="E75" s="3">
        <v>6</v>
      </c>
      <c r="F75" s="11">
        <f t="shared" si="19"/>
        <v>42.857142857142854</v>
      </c>
      <c r="G75" s="3">
        <v>10</v>
      </c>
      <c r="H75" s="3">
        <v>4</v>
      </c>
      <c r="I75" s="12">
        <f t="shared" si="20"/>
        <v>71.42857142857143</v>
      </c>
      <c r="J75" s="21">
        <v>2836480</v>
      </c>
      <c r="K75" s="32">
        <v>1500000</v>
      </c>
      <c r="L75" s="61">
        <f t="shared" si="21"/>
        <v>52.882445848375454</v>
      </c>
      <c r="M75" s="32">
        <v>3227829</v>
      </c>
      <c r="N75" s="21">
        <f t="shared" si="24"/>
        <v>4727829</v>
      </c>
      <c r="O75" s="21">
        <f t="shared" si="25"/>
        <v>0</v>
      </c>
      <c r="P75" s="61">
        <f t="shared" si="23"/>
        <v>100</v>
      </c>
    </row>
    <row r="76" spans="1:18" s="48" customFormat="1" ht="12.75">
      <c r="A76" s="3" t="s">
        <v>134</v>
      </c>
      <c r="B76" s="1" t="s">
        <v>139</v>
      </c>
      <c r="C76" s="21">
        <v>2500000</v>
      </c>
      <c r="D76" s="3">
        <v>45</v>
      </c>
      <c r="E76" s="3">
        <v>34</v>
      </c>
      <c r="F76" s="11">
        <f t="shared" si="19"/>
        <v>75.55555555555556</v>
      </c>
      <c r="G76" s="3">
        <v>40</v>
      </c>
      <c r="H76" s="3">
        <v>5</v>
      </c>
      <c r="I76" s="12">
        <f t="shared" si="20"/>
        <v>88.88888888888889</v>
      </c>
      <c r="J76" s="21">
        <v>6574231</v>
      </c>
      <c r="K76" s="21">
        <v>2500000</v>
      </c>
      <c r="L76" s="61">
        <f t="shared" si="21"/>
        <v>38.027261287289726</v>
      </c>
      <c r="M76" s="21">
        <v>6486831</v>
      </c>
      <c r="N76" s="21">
        <f t="shared" si="24"/>
        <v>8986831</v>
      </c>
      <c r="O76" s="21">
        <f t="shared" si="25"/>
        <v>0</v>
      </c>
      <c r="P76" s="61">
        <f t="shared" si="23"/>
        <v>100</v>
      </c>
      <c r="R76" s="74"/>
    </row>
    <row r="77" spans="1:18" s="48" customFormat="1" ht="12.75">
      <c r="A77" s="3" t="s">
        <v>145</v>
      </c>
      <c r="B77" s="1" t="s">
        <v>146</v>
      </c>
      <c r="C77" s="21">
        <v>500000</v>
      </c>
      <c r="D77" s="3">
        <v>39</v>
      </c>
      <c r="E77" s="3">
        <v>32</v>
      </c>
      <c r="F77" s="11">
        <f t="shared" si="19"/>
        <v>82.05128205128206</v>
      </c>
      <c r="G77" s="3">
        <v>32</v>
      </c>
      <c r="H77" s="3">
        <v>7</v>
      </c>
      <c r="I77" s="12">
        <f t="shared" si="20"/>
        <v>82.05128205128206</v>
      </c>
      <c r="J77" s="21">
        <v>292508</v>
      </c>
      <c r="K77" s="21">
        <v>245708</v>
      </c>
      <c r="L77" s="61">
        <f t="shared" si="21"/>
        <v>84.0004375948692</v>
      </c>
      <c r="M77" s="21">
        <v>311086</v>
      </c>
      <c r="N77" s="21">
        <f t="shared" si="24"/>
        <v>556794</v>
      </c>
      <c r="O77" s="21">
        <f t="shared" si="25"/>
        <v>254292</v>
      </c>
      <c r="P77" s="61">
        <f t="shared" si="23"/>
        <v>49.1416</v>
      </c>
      <c r="R77" s="74"/>
    </row>
    <row r="78" spans="1:18" s="41" customFormat="1" ht="12.75">
      <c r="A78" s="3" t="s">
        <v>147</v>
      </c>
      <c r="B78" s="1" t="s">
        <v>148</v>
      </c>
      <c r="C78" s="21">
        <v>300000</v>
      </c>
      <c r="D78" s="3">
        <v>28</v>
      </c>
      <c r="E78" s="3">
        <v>18</v>
      </c>
      <c r="F78" s="11">
        <f t="shared" si="19"/>
        <v>64.28571428571429</v>
      </c>
      <c r="G78" s="3">
        <v>18</v>
      </c>
      <c r="H78" s="3">
        <v>10</v>
      </c>
      <c r="I78" s="12">
        <f t="shared" si="20"/>
        <v>64.28571428571429</v>
      </c>
      <c r="J78" s="21">
        <v>324397</v>
      </c>
      <c r="K78" s="21">
        <v>168697</v>
      </c>
      <c r="L78" s="61">
        <f t="shared" si="21"/>
        <v>52.003255270548124</v>
      </c>
      <c r="M78" s="21">
        <v>309266</v>
      </c>
      <c r="N78" s="21">
        <f t="shared" si="24"/>
        <v>477963</v>
      </c>
      <c r="O78" s="21">
        <f t="shared" si="25"/>
        <v>131303</v>
      </c>
      <c r="P78" s="61">
        <f t="shared" si="23"/>
        <v>56.23233333333334</v>
      </c>
      <c r="R78" s="75"/>
    </row>
    <row r="79" spans="1:18" s="41" customFormat="1" ht="12.75">
      <c r="A79" s="3" t="s">
        <v>149</v>
      </c>
      <c r="B79" s="1" t="s">
        <v>150</v>
      </c>
      <c r="C79" s="21">
        <v>1500000</v>
      </c>
      <c r="D79" s="3">
        <v>37</v>
      </c>
      <c r="E79" s="3">
        <v>21</v>
      </c>
      <c r="F79" s="11">
        <f t="shared" si="19"/>
        <v>56.75675675675676</v>
      </c>
      <c r="G79" s="3">
        <v>28</v>
      </c>
      <c r="H79" s="3">
        <v>9</v>
      </c>
      <c r="I79" s="12">
        <f t="shared" si="20"/>
        <v>75.67567567567568</v>
      </c>
      <c r="J79" s="21">
        <v>3191023</v>
      </c>
      <c r="K79" s="21">
        <v>1449077</v>
      </c>
      <c r="L79" s="61">
        <f t="shared" si="21"/>
        <v>45.41104843180384</v>
      </c>
      <c r="M79" s="21">
        <v>1613414</v>
      </c>
      <c r="N79" s="21">
        <f t="shared" si="24"/>
        <v>3062491</v>
      </c>
      <c r="O79" s="21">
        <f t="shared" si="25"/>
        <v>50923</v>
      </c>
      <c r="P79" s="61">
        <f t="shared" si="23"/>
        <v>96.60513333333333</v>
      </c>
      <c r="R79" s="75"/>
    </row>
    <row r="80" spans="1:18" s="41" customFormat="1" ht="12.75">
      <c r="A80" s="3" t="s">
        <v>151</v>
      </c>
      <c r="B80" s="1" t="s">
        <v>152</v>
      </c>
      <c r="C80" s="21">
        <v>3000000</v>
      </c>
      <c r="D80" s="3">
        <v>131</v>
      </c>
      <c r="E80" s="3">
        <v>76</v>
      </c>
      <c r="F80" s="11">
        <f>E80*100/D80</f>
        <v>58.01526717557252</v>
      </c>
      <c r="G80" s="3">
        <v>113</v>
      </c>
      <c r="H80" s="3">
        <v>18</v>
      </c>
      <c r="I80" s="12">
        <f t="shared" si="20"/>
        <v>86.25954198473282</v>
      </c>
      <c r="J80" s="21">
        <v>7387652</v>
      </c>
      <c r="K80" s="21">
        <v>3000000</v>
      </c>
      <c r="L80" s="61">
        <f t="shared" si="21"/>
        <v>40.60830152800917</v>
      </c>
      <c r="M80" s="21">
        <v>18390979</v>
      </c>
      <c r="N80" s="21">
        <f t="shared" si="24"/>
        <v>21390979</v>
      </c>
      <c r="O80" s="21">
        <f t="shared" si="25"/>
        <v>0</v>
      </c>
      <c r="P80" s="61">
        <f t="shared" si="23"/>
        <v>100</v>
      </c>
      <c r="R80" s="75"/>
    </row>
    <row r="81" spans="1:16" s="48" customFormat="1" ht="12.75">
      <c r="A81" s="3" t="s">
        <v>153</v>
      </c>
      <c r="B81" s="1" t="s">
        <v>154</v>
      </c>
      <c r="C81" s="21">
        <v>1000000</v>
      </c>
      <c r="D81" s="3">
        <v>32</v>
      </c>
      <c r="E81" s="3">
        <v>26</v>
      </c>
      <c r="F81" s="11">
        <f t="shared" si="19"/>
        <v>81.25</v>
      </c>
      <c r="G81" s="3">
        <v>29</v>
      </c>
      <c r="H81" s="3">
        <v>3</v>
      </c>
      <c r="I81" s="12">
        <f t="shared" si="20"/>
        <v>90.625</v>
      </c>
      <c r="J81" s="21">
        <v>1557620</v>
      </c>
      <c r="K81" s="21">
        <v>1000000</v>
      </c>
      <c r="L81" s="61">
        <f t="shared" si="21"/>
        <v>64.20051103606785</v>
      </c>
      <c r="M81" s="21">
        <v>1329604</v>
      </c>
      <c r="N81" s="21">
        <f t="shared" si="24"/>
        <v>2329604</v>
      </c>
      <c r="O81" s="21">
        <f t="shared" si="25"/>
        <v>0</v>
      </c>
      <c r="P81" s="61">
        <f t="shared" si="23"/>
        <v>100</v>
      </c>
    </row>
    <row r="82" spans="1:16" s="41" customFormat="1" ht="12.75">
      <c r="A82" s="3" t="s">
        <v>155</v>
      </c>
      <c r="B82" s="1" t="s">
        <v>156</v>
      </c>
      <c r="C82" s="21">
        <v>1500000</v>
      </c>
      <c r="D82" s="3">
        <v>30</v>
      </c>
      <c r="E82" s="3">
        <v>21</v>
      </c>
      <c r="F82" s="11">
        <f t="shared" si="19"/>
        <v>70</v>
      </c>
      <c r="G82" s="3">
        <v>23</v>
      </c>
      <c r="H82" s="3">
        <v>7</v>
      </c>
      <c r="I82" s="12">
        <f t="shared" si="20"/>
        <v>76.66666666666667</v>
      </c>
      <c r="J82" s="21">
        <v>1811861</v>
      </c>
      <c r="K82" s="21">
        <v>956900</v>
      </c>
      <c r="L82" s="61">
        <f t="shared" si="21"/>
        <v>52.81310210882623</v>
      </c>
      <c r="M82" s="21">
        <v>782803</v>
      </c>
      <c r="N82" s="21">
        <f t="shared" si="24"/>
        <v>1739703</v>
      </c>
      <c r="O82" s="21">
        <f t="shared" si="25"/>
        <v>543100</v>
      </c>
      <c r="P82" s="61">
        <f t="shared" si="23"/>
        <v>63.79333333333334</v>
      </c>
    </row>
    <row r="83" spans="1:16" s="41" customFormat="1" ht="12.75">
      <c r="A83" s="3" t="s">
        <v>157</v>
      </c>
      <c r="B83" s="1" t="s">
        <v>158</v>
      </c>
      <c r="C83" s="21">
        <v>600000</v>
      </c>
      <c r="D83" s="3">
        <v>10</v>
      </c>
      <c r="E83" s="3">
        <v>5</v>
      </c>
      <c r="F83" s="11">
        <f t="shared" si="19"/>
        <v>50</v>
      </c>
      <c r="G83" s="3">
        <v>5</v>
      </c>
      <c r="H83" s="3">
        <v>5</v>
      </c>
      <c r="I83" s="12">
        <f t="shared" si="20"/>
        <v>50</v>
      </c>
      <c r="J83" s="21">
        <v>1381818</v>
      </c>
      <c r="K83" s="21">
        <v>600000</v>
      </c>
      <c r="L83" s="61">
        <f t="shared" si="21"/>
        <v>43.4210583448761</v>
      </c>
      <c r="M83" s="21">
        <v>898174</v>
      </c>
      <c r="N83" s="21">
        <f t="shared" si="24"/>
        <v>1498174</v>
      </c>
      <c r="O83" s="21">
        <f t="shared" si="25"/>
        <v>0</v>
      </c>
      <c r="P83" s="61">
        <f t="shared" si="23"/>
        <v>100</v>
      </c>
    </row>
    <row r="84" spans="1:16" s="48" customFormat="1" ht="12.75">
      <c r="A84" s="3" t="s">
        <v>159</v>
      </c>
      <c r="B84" s="1" t="s">
        <v>160</v>
      </c>
      <c r="C84" s="21">
        <v>3500000</v>
      </c>
      <c r="D84" s="3">
        <v>81</v>
      </c>
      <c r="E84" s="3">
        <v>32</v>
      </c>
      <c r="F84" s="11">
        <f t="shared" si="19"/>
        <v>39.50617283950617</v>
      </c>
      <c r="G84" s="3">
        <v>59</v>
      </c>
      <c r="H84" s="3">
        <v>22</v>
      </c>
      <c r="I84" s="12">
        <f t="shared" si="20"/>
        <v>72.8395061728395</v>
      </c>
      <c r="J84" s="21">
        <v>10230011</v>
      </c>
      <c r="K84" s="21">
        <v>3500000</v>
      </c>
      <c r="L84" s="61">
        <f t="shared" si="21"/>
        <v>34.213061940989114</v>
      </c>
      <c r="M84" s="21">
        <v>5234644</v>
      </c>
      <c r="N84" s="21">
        <f aca="true" t="shared" si="26" ref="N84:N94">K84+M84</f>
        <v>8734644</v>
      </c>
      <c r="O84" s="21">
        <f aca="true" t="shared" si="27" ref="O84:O94">C84-K84</f>
        <v>0</v>
      </c>
      <c r="P84" s="61">
        <f t="shared" si="23"/>
        <v>100</v>
      </c>
    </row>
    <row r="85" spans="1:16" s="41" customFormat="1" ht="12.75">
      <c r="A85" s="3" t="s">
        <v>161</v>
      </c>
      <c r="B85" s="1" t="s">
        <v>162</v>
      </c>
      <c r="C85" s="21">
        <v>1900000</v>
      </c>
      <c r="D85" s="3">
        <v>23</v>
      </c>
      <c r="E85" s="3">
        <v>18</v>
      </c>
      <c r="F85" s="11">
        <f t="shared" si="19"/>
        <v>78.26086956521739</v>
      </c>
      <c r="G85" s="3">
        <v>19</v>
      </c>
      <c r="H85" s="3">
        <v>4</v>
      </c>
      <c r="I85" s="12">
        <f t="shared" si="20"/>
        <v>82.6086956521739</v>
      </c>
      <c r="J85" s="21">
        <v>2353244</v>
      </c>
      <c r="K85" s="21">
        <v>1759794</v>
      </c>
      <c r="L85" s="61">
        <f t="shared" si="21"/>
        <v>74.78162060542809</v>
      </c>
      <c r="M85" s="21">
        <v>1476151</v>
      </c>
      <c r="N85" s="21">
        <f t="shared" si="26"/>
        <v>3235945</v>
      </c>
      <c r="O85" s="21">
        <f t="shared" si="27"/>
        <v>140206</v>
      </c>
      <c r="P85" s="61">
        <f t="shared" si="23"/>
        <v>92.62073684210526</v>
      </c>
    </row>
    <row r="86" spans="1:16" s="41" customFormat="1" ht="12.75">
      <c r="A86" s="3" t="s">
        <v>163</v>
      </c>
      <c r="B86" s="1" t="s">
        <v>164</v>
      </c>
      <c r="C86" s="21">
        <v>3800000</v>
      </c>
      <c r="D86" s="3">
        <v>61</v>
      </c>
      <c r="E86" s="3">
        <v>12</v>
      </c>
      <c r="F86" s="11">
        <f t="shared" si="19"/>
        <v>19.672131147540984</v>
      </c>
      <c r="G86" s="3">
        <v>50</v>
      </c>
      <c r="H86" s="3">
        <v>11</v>
      </c>
      <c r="I86" s="12">
        <f t="shared" si="20"/>
        <v>81.9672131147541</v>
      </c>
      <c r="J86" s="21">
        <v>10322198</v>
      </c>
      <c r="K86" s="21">
        <v>3800000</v>
      </c>
      <c r="L86" s="61">
        <f t="shared" si="21"/>
        <v>36.81386464394502</v>
      </c>
      <c r="M86" s="21">
        <v>6557800</v>
      </c>
      <c r="N86" s="21">
        <f t="shared" si="26"/>
        <v>10357800</v>
      </c>
      <c r="O86" s="21">
        <f t="shared" si="27"/>
        <v>0</v>
      </c>
      <c r="P86" s="61">
        <f t="shared" si="23"/>
        <v>100</v>
      </c>
    </row>
    <row r="87" spans="1:16" s="41" customFormat="1" ht="12.75">
      <c r="A87" s="3" t="s">
        <v>165</v>
      </c>
      <c r="B87" s="1" t="s">
        <v>166</v>
      </c>
      <c r="C87" s="21">
        <v>2500000</v>
      </c>
      <c r="D87" s="76" t="s">
        <v>218</v>
      </c>
      <c r="E87" s="3"/>
      <c r="F87" s="11"/>
      <c r="G87" s="3"/>
      <c r="H87" s="3"/>
      <c r="I87" s="12"/>
      <c r="J87" s="21"/>
      <c r="K87" s="21"/>
      <c r="L87" s="61"/>
      <c r="M87" s="21"/>
      <c r="N87" s="21"/>
      <c r="O87" s="21"/>
      <c r="P87" s="61"/>
    </row>
    <row r="88" spans="1:16" s="41" customFormat="1" ht="12.75">
      <c r="A88" s="3" t="s">
        <v>167</v>
      </c>
      <c r="B88" s="1" t="s">
        <v>168</v>
      </c>
      <c r="C88" s="21">
        <v>1200000</v>
      </c>
      <c r="D88" s="3">
        <v>21</v>
      </c>
      <c r="E88" s="3">
        <v>16</v>
      </c>
      <c r="F88" s="11">
        <f t="shared" si="19"/>
        <v>76.19047619047619</v>
      </c>
      <c r="G88" s="3">
        <v>17</v>
      </c>
      <c r="H88" s="3">
        <v>4</v>
      </c>
      <c r="I88" s="12">
        <f t="shared" si="20"/>
        <v>80.95238095238095</v>
      </c>
      <c r="J88" s="21">
        <v>1332369</v>
      </c>
      <c r="K88" s="21">
        <v>808500</v>
      </c>
      <c r="L88" s="61">
        <f t="shared" si="21"/>
        <v>60.681387813736286</v>
      </c>
      <c r="M88" s="21">
        <v>3492193</v>
      </c>
      <c r="N88" s="21">
        <f t="shared" si="26"/>
        <v>4300693</v>
      </c>
      <c r="O88" s="21">
        <f t="shared" si="27"/>
        <v>391500</v>
      </c>
      <c r="P88" s="61">
        <f t="shared" si="23"/>
        <v>67.375</v>
      </c>
    </row>
    <row r="89" spans="1:16" s="41" customFormat="1" ht="12.75">
      <c r="A89" s="3" t="s">
        <v>169</v>
      </c>
      <c r="B89" s="1" t="s">
        <v>170</v>
      </c>
      <c r="C89" s="21">
        <v>4000000</v>
      </c>
      <c r="D89" s="3">
        <v>43</v>
      </c>
      <c r="E89" s="3">
        <v>37</v>
      </c>
      <c r="F89" s="11">
        <f t="shared" si="19"/>
        <v>86.04651162790698</v>
      </c>
      <c r="G89" s="3">
        <v>41</v>
      </c>
      <c r="H89" s="3">
        <v>2</v>
      </c>
      <c r="I89" s="12">
        <f t="shared" si="20"/>
        <v>95.34883720930233</v>
      </c>
      <c r="J89" s="21">
        <v>6457998</v>
      </c>
      <c r="K89" s="21">
        <v>3997000</v>
      </c>
      <c r="L89" s="61">
        <f t="shared" si="21"/>
        <v>61.89224586319166</v>
      </c>
      <c r="M89" s="21">
        <v>21359332</v>
      </c>
      <c r="N89" s="21">
        <f t="shared" si="26"/>
        <v>25356332</v>
      </c>
      <c r="O89" s="21">
        <f t="shared" si="27"/>
        <v>3000</v>
      </c>
      <c r="P89" s="61">
        <f t="shared" si="23"/>
        <v>99.925</v>
      </c>
    </row>
    <row r="90" spans="1:16" s="41" customFormat="1" ht="12.75">
      <c r="A90" s="3" t="s">
        <v>171</v>
      </c>
      <c r="B90" s="1" t="s">
        <v>172</v>
      </c>
      <c r="C90" s="21">
        <v>1200000</v>
      </c>
      <c r="D90" s="3">
        <v>19</v>
      </c>
      <c r="E90" s="3">
        <v>11</v>
      </c>
      <c r="F90" s="11">
        <f t="shared" si="19"/>
        <v>57.89473684210526</v>
      </c>
      <c r="G90" s="3">
        <v>13</v>
      </c>
      <c r="H90" s="3">
        <v>6</v>
      </c>
      <c r="I90" s="12">
        <f t="shared" si="20"/>
        <v>68.42105263157895</v>
      </c>
      <c r="J90" s="21">
        <v>1032205</v>
      </c>
      <c r="K90" s="21">
        <v>536485</v>
      </c>
      <c r="L90" s="61">
        <f t="shared" si="21"/>
        <v>51.974656197170134</v>
      </c>
      <c r="M90" s="21">
        <v>550685</v>
      </c>
      <c r="N90" s="21">
        <f t="shared" si="26"/>
        <v>1087170</v>
      </c>
      <c r="O90" s="21">
        <f t="shared" si="27"/>
        <v>663515</v>
      </c>
      <c r="P90" s="61">
        <f t="shared" si="23"/>
        <v>44.70708333333334</v>
      </c>
    </row>
    <row r="91" spans="1:16" s="41" customFormat="1" ht="12.75">
      <c r="A91" s="3" t="s">
        <v>173</v>
      </c>
      <c r="B91" s="1" t="s">
        <v>174</v>
      </c>
      <c r="C91" s="21">
        <v>2000000</v>
      </c>
      <c r="D91" s="3">
        <v>55</v>
      </c>
      <c r="E91" s="3">
        <v>30</v>
      </c>
      <c r="F91" s="11">
        <f t="shared" si="19"/>
        <v>54.54545454545455</v>
      </c>
      <c r="G91" s="3">
        <v>45</v>
      </c>
      <c r="H91" s="3">
        <v>10</v>
      </c>
      <c r="I91" s="12">
        <f t="shared" si="20"/>
        <v>81.81818181818181</v>
      </c>
      <c r="J91" s="21">
        <v>3387748</v>
      </c>
      <c r="K91" s="21">
        <v>1996314</v>
      </c>
      <c r="L91" s="61">
        <f t="shared" si="21"/>
        <v>58.92746449854003</v>
      </c>
      <c r="M91" s="21">
        <v>4658801</v>
      </c>
      <c r="N91" s="21">
        <f t="shared" si="26"/>
        <v>6655115</v>
      </c>
      <c r="O91" s="21">
        <f t="shared" si="27"/>
        <v>3686</v>
      </c>
      <c r="P91" s="61">
        <f t="shared" si="23"/>
        <v>99.8157</v>
      </c>
    </row>
    <row r="92" spans="1:16" s="41" customFormat="1" ht="12.75">
      <c r="A92" s="3" t="s">
        <v>175</v>
      </c>
      <c r="B92" s="1" t="s">
        <v>176</v>
      </c>
      <c r="C92" s="21">
        <v>1605360</v>
      </c>
      <c r="D92" s="3">
        <v>38</v>
      </c>
      <c r="E92" s="3">
        <v>25</v>
      </c>
      <c r="F92" s="11">
        <f>E92*100/D92</f>
        <v>65.78947368421052</v>
      </c>
      <c r="G92" s="3">
        <v>25</v>
      </c>
      <c r="H92" s="3">
        <v>13</v>
      </c>
      <c r="I92" s="12">
        <f t="shared" si="20"/>
        <v>65.78947368421052</v>
      </c>
      <c r="J92" s="21">
        <v>2666375</v>
      </c>
      <c r="K92" s="21">
        <v>1604478</v>
      </c>
      <c r="L92" s="61">
        <f t="shared" si="21"/>
        <v>60.17450658665791</v>
      </c>
      <c r="M92" s="21">
        <v>1285838</v>
      </c>
      <c r="N92" s="21">
        <f t="shared" si="26"/>
        <v>2890316</v>
      </c>
      <c r="O92" s="21">
        <f t="shared" si="27"/>
        <v>882</v>
      </c>
      <c r="P92" s="61">
        <f t="shared" si="23"/>
        <v>99.94505905217521</v>
      </c>
    </row>
    <row r="93" spans="1:16" s="41" customFormat="1" ht="12.75">
      <c r="A93" s="3" t="s">
        <v>177</v>
      </c>
      <c r="B93" s="1" t="s">
        <v>178</v>
      </c>
      <c r="C93" s="21">
        <v>600000</v>
      </c>
      <c r="D93" s="3">
        <v>5</v>
      </c>
      <c r="E93" s="3">
        <v>4</v>
      </c>
      <c r="F93" s="11">
        <f t="shared" si="19"/>
        <v>80</v>
      </c>
      <c r="G93" s="3">
        <v>4</v>
      </c>
      <c r="H93" s="3">
        <v>1</v>
      </c>
      <c r="I93" s="12">
        <f t="shared" si="20"/>
        <v>80</v>
      </c>
      <c r="J93" s="21">
        <v>405975</v>
      </c>
      <c r="K93" s="21">
        <v>380000</v>
      </c>
      <c r="L93" s="61">
        <f t="shared" si="21"/>
        <v>93.6018227723382</v>
      </c>
      <c r="M93" s="21">
        <v>445041</v>
      </c>
      <c r="N93" s="21">
        <f t="shared" si="26"/>
        <v>825041</v>
      </c>
      <c r="O93" s="21">
        <f t="shared" si="27"/>
        <v>220000</v>
      </c>
      <c r="P93" s="61">
        <f t="shared" si="23"/>
        <v>63.333333333333336</v>
      </c>
    </row>
    <row r="94" spans="1:16" s="41" customFormat="1" ht="12.75">
      <c r="A94" s="3" t="s">
        <v>179</v>
      </c>
      <c r="B94" s="1" t="s">
        <v>180</v>
      </c>
      <c r="C94" s="21">
        <v>5450000</v>
      </c>
      <c r="D94" s="3">
        <v>127</v>
      </c>
      <c r="E94" s="3">
        <v>106</v>
      </c>
      <c r="F94" s="11">
        <f t="shared" si="19"/>
        <v>83.46456692913385</v>
      </c>
      <c r="G94" s="3">
        <v>112</v>
      </c>
      <c r="H94" s="3">
        <v>15</v>
      </c>
      <c r="I94" s="12">
        <f t="shared" si="20"/>
        <v>88.18897637795276</v>
      </c>
      <c r="J94" s="21">
        <v>10396593</v>
      </c>
      <c r="K94" s="21">
        <v>5438846</v>
      </c>
      <c r="L94" s="61">
        <f t="shared" si="21"/>
        <v>52.31373393187557</v>
      </c>
      <c r="M94" s="21">
        <v>5380511</v>
      </c>
      <c r="N94" s="21">
        <f t="shared" si="26"/>
        <v>10819357</v>
      </c>
      <c r="O94" s="21">
        <f t="shared" si="27"/>
        <v>11154</v>
      </c>
      <c r="P94" s="61">
        <f t="shared" si="23"/>
        <v>99.79533944954129</v>
      </c>
    </row>
    <row r="95" spans="1:16" s="41" customFormat="1" ht="12.75">
      <c r="A95" s="3" t="s">
        <v>181</v>
      </c>
      <c r="B95" s="1" t="s">
        <v>182</v>
      </c>
      <c r="C95" s="21">
        <v>3000000</v>
      </c>
      <c r="D95" s="3">
        <v>22</v>
      </c>
      <c r="E95" s="3">
        <v>7</v>
      </c>
      <c r="F95" s="11">
        <f t="shared" si="19"/>
        <v>31.818181818181817</v>
      </c>
      <c r="G95" s="3">
        <v>16</v>
      </c>
      <c r="H95" s="3">
        <v>6</v>
      </c>
      <c r="I95" s="12">
        <f t="shared" si="20"/>
        <v>72.72727272727273</v>
      </c>
      <c r="J95" s="21">
        <v>6869270</v>
      </c>
      <c r="K95" s="21">
        <v>2957153</v>
      </c>
      <c r="L95" s="61">
        <f t="shared" si="21"/>
        <v>43.049013941801675</v>
      </c>
      <c r="M95" s="21">
        <v>1453975</v>
      </c>
      <c r="N95" s="21">
        <f aca="true" t="shared" si="28" ref="N95:N101">K95+M95</f>
        <v>4411128</v>
      </c>
      <c r="O95" s="21">
        <f aca="true" t="shared" si="29" ref="O95:O101">C95-K95</f>
        <v>42847</v>
      </c>
      <c r="P95" s="61">
        <f t="shared" si="23"/>
        <v>98.57176666666666</v>
      </c>
    </row>
    <row r="96" spans="1:16" s="41" customFormat="1" ht="12.75">
      <c r="A96" s="3" t="s">
        <v>183</v>
      </c>
      <c r="B96" s="1" t="s">
        <v>189</v>
      </c>
      <c r="C96" s="21">
        <v>2765600</v>
      </c>
      <c r="D96" s="3">
        <v>12</v>
      </c>
      <c r="E96" s="3">
        <v>11</v>
      </c>
      <c r="F96" s="11">
        <f t="shared" si="19"/>
        <v>91.66666666666667</v>
      </c>
      <c r="G96" s="3">
        <v>12</v>
      </c>
      <c r="H96" s="3">
        <v>0</v>
      </c>
      <c r="I96" s="12">
        <f t="shared" si="20"/>
        <v>100</v>
      </c>
      <c r="J96" s="21">
        <v>3012291</v>
      </c>
      <c r="K96" s="21">
        <v>2463550</v>
      </c>
      <c r="L96" s="61">
        <f t="shared" si="21"/>
        <v>81.78326728725744</v>
      </c>
      <c r="M96" s="21">
        <v>3605837</v>
      </c>
      <c r="N96" s="21">
        <f t="shared" si="28"/>
        <v>6069387</v>
      </c>
      <c r="O96" s="21">
        <f t="shared" si="29"/>
        <v>302050</v>
      </c>
      <c r="P96" s="61">
        <f t="shared" si="23"/>
        <v>89.07831935203934</v>
      </c>
    </row>
    <row r="97" spans="1:16" s="41" customFormat="1" ht="12.75">
      <c r="A97" s="3" t="s">
        <v>184</v>
      </c>
      <c r="B97" s="1" t="s">
        <v>190</v>
      </c>
      <c r="C97" s="21">
        <v>3808160</v>
      </c>
      <c r="D97" s="3">
        <v>112</v>
      </c>
      <c r="E97" s="3">
        <v>34</v>
      </c>
      <c r="F97" s="11">
        <f t="shared" si="19"/>
        <v>30.357142857142858</v>
      </c>
      <c r="G97" s="3">
        <v>96</v>
      </c>
      <c r="H97" s="3">
        <v>16</v>
      </c>
      <c r="I97" s="12">
        <f t="shared" si="20"/>
        <v>85.71428571428571</v>
      </c>
      <c r="J97" s="21">
        <v>17021784</v>
      </c>
      <c r="K97" s="21">
        <v>3808160</v>
      </c>
      <c r="L97" s="61">
        <f t="shared" si="21"/>
        <v>22.372273082539408</v>
      </c>
      <c r="M97" s="21">
        <v>11508027</v>
      </c>
      <c r="N97" s="21">
        <f t="shared" si="28"/>
        <v>15316187</v>
      </c>
      <c r="O97" s="21">
        <f t="shared" si="29"/>
        <v>0</v>
      </c>
      <c r="P97" s="61">
        <f t="shared" si="23"/>
        <v>100</v>
      </c>
    </row>
    <row r="98" spans="1:16" s="41" customFormat="1" ht="12.75">
      <c r="A98" s="3" t="s">
        <v>185</v>
      </c>
      <c r="B98" s="1" t="s">
        <v>191</v>
      </c>
      <c r="C98" s="21">
        <v>2200000</v>
      </c>
      <c r="D98" s="3">
        <v>10</v>
      </c>
      <c r="E98" s="3">
        <v>9</v>
      </c>
      <c r="F98" s="11">
        <f t="shared" si="19"/>
        <v>90</v>
      </c>
      <c r="G98" s="3">
        <v>10</v>
      </c>
      <c r="H98" s="3">
        <v>0</v>
      </c>
      <c r="I98" s="12">
        <f t="shared" si="20"/>
        <v>100</v>
      </c>
      <c r="J98" s="21">
        <v>629450</v>
      </c>
      <c r="K98" s="21">
        <v>589450</v>
      </c>
      <c r="L98" s="61">
        <f t="shared" si="21"/>
        <v>93.6452458495512</v>
      </c>
      <c r="M98" s="21">
        <v>949920</v>
      </c>
      <c r="N98" s="21">
        <f t="shared" si="28"/>
        <v>1539370</v>
      </c>
      <c r="O98" s="21">
        <f t="shared" si="29"/>
        <v>1610550</v>
      </c>
      <c r="P98" s="61">
        <f t="shared" si="23"/>
        <v>26.793181818181818</v>
      </c>
    </row>
    <row r="99" spans="1:16" s="41" customFormat="1" ht="12.75">
      <c r="A99" s="3" t="s">
        <v>186</v>
      </c>
      <c r="B99" s="1" t="s">
        <v>192</v>
      </c>
      <c r="C99" s="21">
        <v>2000000</v>
      </c>
      <c r="D99" s="3">
        <v>3</v>
      </c>
      <c r="E99" s="3">
        <v>2</v>
      </c>
      <c r="F99" s="11">
        <f t="shared" si="19"/>
        <v>66.66666666666667</v>
      </c>
      <c r="G99" s="3">
        <v>2</v>
      </c>
      <c r="H99" s="3">
        <v>1</v>
      </c>
      <c r="I99" s="12">
        <f t="shared" si="20"/>
        <v>66.66666666666667</v>
      </c>
      <c r="J99" s="21">
        <v>103866</v>
      </c>
      <c r="K99" s="21">
        <v>68600</v>
      </c>
      <c r="L99" s="61">
        <f t="shared" si="21"/>
        <v>66.04663701307454</v>
      </c>
      <c r="M99" s="21">
        <v>102900</v>
      </c>
      <c r="N99" s="21">
        <f t="shared" si="28"/>
        <v>171500</v>
      </c>
      <c r="O99" s="21">
        <f t="shared" si="29"/>
        <v>1931400</v>
      </c>
      <c r="P99" s="61">
        <f t="shared" si="23"/>
        <v>3.43</v>
      </c>
    </row>
    <row r="100" spans="1:16" s="41" customFormat="1" ht="12.75">
      <c r="A100" s="3" t="s">
        <v>187</v>
      </c>
      <c r="B100" s="1" t="s">
        <v>193</v>
      </c>
      <c r="C100" s="21">
        <v>5000000</v>
      </c>
      <c r="D100" s="3">
        <v>34</v>
      </c>
      <c r="E100" s="3">
        <v>28</v>
      </c>
      <c r="F100" s="11">
        <f t="shared" si="19"/>
        <v>82.3529411764706</v>
      </c>
      <c r="G100" s="3">
        <v>31</v>
      </c>
      <c r="H100" s="3">
        <v>3</v>
      </c>
      <c r="I100" s="12">
        <f t="shared" si="20"/>
        <v>91.17647058823529</v>
      </c>
      <c r="J100" s="6">
        <v>4127391</v>
      </c>
      <c r="K100" s="6">
        <v>3631191</v>
      </c>
      <c r="L100" s="61">
        <f t="shared" si="21"/>
        <v>87.97787755024906</v>
      </c>
      <c r="M100" s="6">
        <v>6262092</v>
      </c>
      <c r="N100" s="21">
        <f t="shared" si="28"/>
        <v>9893283</v>
      </c>
      <c r="O100" s="21">
        <f t="shared" si="29"/>
        <v>1368809</v>
      </c>
      <c r="P100" s="61">
        <f t="shared" si="23"/>
        <v>72.62382</v>
      </c>
    </row>
    <row r="101" spans="1:16" s="41" customFormat="1" ht="12.75">
      <c r="A101" s="3" t="s">
        <v>188</v>
      </c>
      <c r="B101" s="1" t="s">
        <v>194</v>
      </c>
      <c r="C101" s="21">
        <v>1000000</v>
      </c>
      <c r="D101" s="3">
        <v>2</v>
      </c>
      <c r="E101" s="3">
        <v>2</v>
      </c>
      <c r="F101" s="11">
        <f t="shared" si="19"/>
        <v>100</v>
      </c>
      <c r="G101" s="3">
        <v>2</v>
      </c>
      <c r="H101" s="3">
        <v>0</v>
      </c>
      <c r="I101" s="12">
        <f t="shared" si="20"/>
        <v>100</v>
      </c>
      <c r="J101" s="21">
        <v>328944</v>
      </c>
      <c r="K101" s="21">
        <v>328944</v>
      </c>
      <c r="L101" s="61">
        <f t="shared" si="21"/>
        <v>100</v>
      </c>
      <c r="M101" s="21">
        <v>369044</v>
      </c>
      <c r="N101" s="21">
        <f t="shared" si="28"/>
        <v>697988</v>
      </c>
      <c r="O101" s="21">
        <f t="shared" si="29"/>
        <v>671056</v>
      </c>
      <c r="P101" s="61">
        <f t="shared" si="23"/>
        <v>32.8944</v>
      </c>
    </row>
    <row r="102" spans="1:16" ht="12.75">
      <c r="A102" s="118" t="s">
        <v>219</v>
      </c>
      <c r="B102" s="119"/>
      <c r="C102" s="8">
        <f>SUM(C66:C101)</f>
        <v>79069120</v>
      </c>
      <c r="D102" s="15">
        <f>SUM(D66:D101)</f>
        <v>1692</v>
      </c>
      <c r="E102" s="15">
        <f>SUM(E66:E101)</f>
        <v>1005</v>
      </c>
      <c r="F102" s="23">
        <f t="shared" si="19"/>
        <v>59.39716312056738</v>
      </c>
      <c r="G102" s="15">
        <f>SUM(G66:G101)</f>
        <v>1340</v>
      </c>
      <c r="H102" s="15">
        <f>SUM(H66:H101)</f>
        <v>352</v>
      </c>
      <c r="I102" s="23">
        <f t="shared" si="20"/>
        <v>79.19621749408984</v>
      </c>
      <c r="J102" s="9">
        <f>SUM(J66:J101)</f>
        <v>147837506</v>
      </c>
      <c r="K102" s="8">
        <f>SUM(K66:K101)</f>
        <v>67739381</v>
      </c>
      <c r="L102" s="85">
        <f t="shared" si="21"/>
        <v>45.82015946616416</v>
      </c>
      <c r="M102" s="8">
        <f>SUM(M66:M101)</f>
        <v>155301198</v>
      </c>
      <c r="N102" s="8">
        <f>SUM(N66:N101)</f>
        <v>223040579</v>
      </c>
      <c r="O102" s="8">
        <f>SUM(O66:O101)</f>
        <v>8829739</v>
      </c>
      <c r="P102" s="62">
        <f t="shared" si="23"/>
        <v>85.67109511273175</v>
      </c>
    </row>
    <row r="103" spans="1:16" s="48" customFormat="1" ht="23.25" customHeight="1">
      <c r="A103" s="72"/>
      <c r="B103" s="65"/>
      <c r="C103" s="66"/>
      <c r="D103" s="65"/>
      <c r="E103" s="65"/>
      <c r="F103" s="65"/>
      <c r="G103" s="65"/>
      <c r="H103" s="65"/>
      <c r="I103" s="67"/>
      <c r="J103" s="66"/>
      <c r="K103" s="66"/>
      <c r="L103" s="67"/>
      <c r="M103" s="66"/>
      <c r="N103" s="65"/>
      <c r="O103" s="65"/>
      <c r="P103" s="68"/>
    </row>
    <row r="104" spans="1:16" ht="12.75" customHeight="1">
      <c r="A104" s="2" t="s">
        <v>0</v>
      </c>
      <c r="B104" s="47" t="s">
        <v>130</v>
      </c>
      <c r="C104" s="130" t="s">
        <v>85</v>
      </c>
      <c r="D104" s="133" t="s">
        <v>78</v>
      </c>
      <c r="E104" s="134"/>
      <c r="F104" s="134"/>
      <c r="G104" s="135"/>
      <c r="H104" s="135"/>
      <c r="I104" s="136"/>
      <c r="J104" s="130" t="s">
        <v>87</v>
      </c>
      <c r="K104" s="137" t="s">
        <v>88</v>
      </c>
      <c r="L104" s="122" t="s">
        <v>84</v>
      </c>
      <c r="M104" s="130" t="s">
        <v>129</v>
      </c>
      <c r="N104" s="130" t="s">
        <v>128</v>
      </c>
      <c r="O104" s="35" t="s">
        <v>113</v>
      </c>
      <c r="P104" s="122" t="s">
        <v>86</v>
      </c>
    </row>
    <row r="105" spans="1:16" ht="12.75" customHeight="1">
      <c r="A105" s="46"/>
      <c r="B105" s="46" t="s">
        <v>217</v>
      </c>
      <c r="C105" s="131"/>
      <c r="D105" s="125" t="s">
        <v>77</v>
      </c>
      <c r="E105" s="127" t="s">
        <v>79</v>
      </c>
      <c r="F105" s="127" t="s">
        <v>80</v>
      </c>
      <c r="G105" s="125" t="s">
        <v>82</v>
      </c>
      <c r="H105" s="127" t="s">
        <v>81</v>
      </c>
      <c r="I105" s="128" t="s">
        <v>83</v>
      </c>
      <c r="J105" s="131"/>
      <c r="K105" s="138"/>
      <c r="L105" s="123"/>
      <c r="M105" s="131"/>
      <c r="N105" s="131"/>
      <c r="O105" s="37" t="s">
        <v>114</v>
      </c>
      <c r="P105" s="123"/>
    </row>
    <row r="106" spans="1:17" ht="50.25" customHeight="1">
      <c r="A106" s="70"/>
      <c r="B106" s="45" t="s">
        <v>48</v>
      </c>
      <c r="C106" s="132"/>
      <c r="D106" s="126"/>
      <c r="E106" s="126"/>
      <c r="F106" s="126"/>
      <c r="G106" s="126"/>
      <c r="H106" s="126"/>
      <c r="I106" s="129"/>
      <c r="J106" s="132"/>
      <c r="K106" s="139"/>
      <c r="L106" s="124"/>
      <c r="M106" s="132"/>
      <c r="N106" s="132"/>
      <c r="O106" s="38"/>
      <c r="P106" s="124"/>
      <c r="Q106" s="5"/>
    </row>
    <row r="107" spans="1:16" s="57" customFormat="1" ht="12.75">
      <c r="A107" s="89" t="s">
        <v>195</v>
      </c>
      <c r="B107" s="90" t="s">
        <v>196</v>
      </c>
      <c r="C107" s="97">
        <v>2200000</v>
      </c>
      <c r="D107" s="89">
        <v>28</v>
      </c>
      <c r="E107" s="89">
        <v>19</v>
      </c>
      <c r="F107" s="99">
        <f>E107*100/D107</f>
        <v>67.85714285714286</v>
      </c>
      <c r="G107" s="89">
        <v>24</v>
      </c>
      <c r="H107" s="89">
        <v>4</v>
      </c>
      <c r="I107" s="99">
        <f>G107*100/D107</f>
        <v>85.71428571428571</v>
      </c>
      <c r="J107" s="97">
        <v>3080025</v>
      </c>
      <c r="K107" s="97">
        <v>2113458</v>
      </c>
      <c r="L107" s="103">
        <f>K107*100/J107</f>
        <v>68.61820926778192</v>
      </c>
      <c r="M107" s="97">
        <v>2548527</v>
      </c>
      <c r="N107" s="97">
        <f>K107+M107</f>
        <v>4661985</v>
      </c>
      <c r="O107" s="97">
        <f>C107-K107</f>
        <v>86542</v>
      </c>
      <c r="P107" s="104">
        <f>K107*100/C107</f>
        <v>96.06627272727273</v>
      </c>
    </row>
    <row r="108" spans="1:16" s="57" customFormat="1" ht="12.75">
      <c r="A108" s="89" t="s">
        <v>197</v>
      </c>
      <c r="B108" s="90" t="s">
        <v>198</v>
      </c>
      <c r="C108" s="97">
        <v>600000</v>
      </c>
      <c r="D108" s="89">
        <v>28</v>
      </c>
      <c r="E108" s="89">
        <v>11</v>
      </c>
      <c r="F108" s="99">
        <f aca="true" t="shared" si="30" ref="F108:F146">E108*100/D108</f>
        <v>39.285714285714285</v>
      </c>
      <c r="G108" s="89">
        <v>23</v>
      </c>
      <c r="H108" s="89">
        <v>5</v>
      </c>
      <c r="I108" s="99">
        <f aca="true" t="shared" si="31" ref="I108:I146">G108*100/D108</f>
        <v>82.14285714285714</v>
      </c>
      <c r="J108" s="97">
        <v>1711103</v>
      </c>
      <c r="K108" s="97">
        <v>595590</v>
      </c>
      <c r="L108" s="103">
        <f aca="true" t="shared" si="32" ref="L108:L146">K108*100/J108</f>
        <v>34.807372788195686</v>
      </c>
      <c r="M108" s="97">
        <v>369892</v>
      </c>
      <c r="N108" s="97">
        <f>K108+M108</f>
        <v>965482</v>
      </c>
      <c r="O108" s="97">
        <f>C108-K108</f>
        <v>4410</v>
      </c>
      <c r="P108" s="104">
        <f aca="true" t="shared" si="33" ref="P108:P146">K108*100/C108</f>
        <v>99.265</v>
      </c>
    </row>
    <row r="109" spans="1:16" s="57" customFormat="1" ht="12.75">
      <c r="A109" s="89" t="s">
        <v>199</v>
      </c>
      <c r="B109" s="90" t="s">
        <v>200</v>
      </c>
      <c r="C109" s="97">
        <v>3410000</v>
      </c>
      <c r="D109" s="89">
        <v>30</v>
      </c>
      <c r="E109" s="89">
        <v>25</v>
      </c>
      <c r="F109" s="99">
        <f t="shared" si="30"/>
        <v>83.33333333333333</v>
      </c>
      <c r="G109" s="89">
        <v>28</v>
      </c>
      <c r="H109" s="89">
        <v>2</v>
      </c>
      <c r="I109" s="99">
        <f t="shared" si="31"/>
        <v>93.33333333333333</v>
      </c>
      <c r="J109" s="97">
        <v>2337619</v>
      </c>
      <c r="K109" s="97">
        <v>1814119</v>
      </c>
      <c r="L109" s="103">
        <f t="shared" si="32"/>
        <v>77.60541816266894</v>
      </c>
      <c r="M109" s="97">
        <v>1295883</v>
      </c>
      <c r="N109" s="97">
        <f>K109+M109</f>
        <v>3110002</v>
      </c>
      <c r="O109" s="97">
        <f>C109-K109</f>
        <v>1595881</v>
      </c>
      <c r="P109" s="104">
        <f t="shared" si="33"/>
        <v>53.199970674486806</v>
      </c>
    </row>
    <row r="110" spans="1:16" s="57" customFormat="1" ht="12.75">
      <c r="A110" s="89" t="s">
        <v>201</v>
      </c>
      <c r="B110" s="90" t="s">
        <v>202</v>
      </c>
      <c r="C110" s="97">
        <v>2810000</v>
      </c>
      <c r="D110" s="89">
        <v>23</v>
      </c>
      <c r="E110" s="89">
        <v>19</v>
      </c>
      <c r="F110" s="99">
        <f t="shared" si="30"/>
        <v>82.6086956521739</v>
      </c>
      <c r="G110" s="89">
        <v>22</v>
      </c>
      <c r="H110" s="89">
        <v>1</v>
      </c>
      <c r="I110" s="99">
        <f t="shared" si="31"/>
        <v>95.65217391304348</v>
      </c>
      <c r="J110" s="97">
        <v>2812750</v>
      </c>
      <c r="K110" s="97">
        <v>2095250</v>
      </c>
      <c r="L110" s="103">
        <f t="shared" si="32"/>
        <v>74.49115634165852</v>
      </c>
      <c r="M110" s="97">
        <v>15785450</v>
      </c>
      <c r="N110" s="97">
        <f>K110+M110</f>
        <v>17880700</v>
      </c>
      <c r="O110" s="97">
        <f>C110-K110</f>
        <v>714750</v>
      </c>
      <c r="P110" s="104">
        <f t="shared" si="33"/>
        <v>74.56405693950178</v>
      </c>
    </row>
    <row r="111" spans="1:16" s="57" customFormat="1" ht="12.75">
      <c r="A111" s="89" t="s">
        <v>203</v>
      </c>
      <c r="B111" s="90" t="s">
        <v>204</v>
      </c>
      <c r="C111" s="97">
        <v>3000000</v>
      </c>
      <c r="D111" s="89">
        <v>16</v>
      </c>
      <c r="E111" s="89">
        <v>10</v>
      </c>
      <c r="F111" s="99">
        <f t="shared" si="30"/>
        <v>62.5</v>
      </c>
      <c r="G111" s="89">
        <v>13</v>
      </c>
      <c r="H111" s="89">
        <v>3</v>
      </c>
      <c r="I111" s="99">
        <f t="shared" si="31"/>
        <v>81.25</v>
      </c>
      <c r="J111" s="97">
        <v>4203205</v>
      </c>
      <c r="K111" s="97">
        <v>2936533</v>
      </c>
      <c r="L111" s="103">
        <f t="shared" si="32"/>
        <v>69.86413938887111</v>
      </c>
      <c r="M111" s="97">
        <v>12006481</v>
      </c>
      <c r="N111" s="97">
        <f>K111+M111</f>
        <v>14943014</v>
      </c>
      <c r="O111" s="97">
        <f>C111-K111</f>
        <v>63467</v>
      </c>
      <c r="P111" s="104">
        <f t="shared" si="33"/>
        <v>97.88443333333333</v>
      </c>
    </row>
    <row r="112" spans="1:16" s="57" customFormat="1" ht="12.75">
      <c r="A112" s="89" t="s">
        <v>205</v>
      </c>
      <c r="B112" s="90" t="s">
        <v>211</v>
      </c>
      <c r="C112" s="97">
        <v>2000000</v>
      </c>
      <c r="D112" s="89">
        <v>144</v>
      </c>
      <c r="E112" s="89">
        <v>64</v>
      </c>
      <c r="F112" s="99">
        <f t="shared" si="30"/>
        <v>44.44444444444444</v>
      </c>
      <c r="G112" s="89">
        <v>124</v>
      </c>
      <c r="H112" s="89">
        <v>20</v>
      </c>
      <c r="I112" s="99">
        <f t="shared" si="31"/>
        <v>86.11111111111111</v>
      </c>
      <c r="J112" s="97">
        <v>5106550</v>
      </c>
      <c r="K112" s="97">
        <v>1999980</v>
      </c>
      <c r="L112" s="103">
        <f t="shared" si="32"/>
        <v>39.16499397832196</v>
      </c>
      <c r="M112" s="97">
        <v>10145537</v>
      </c>
      <c r="N112" s="97">
        <f aca="true" t="shared" si="34" ref="N112:N119">K112+M112</f>
        <v>12145517</v>
      </c>
      <c r="O112" s="97">
        <f aca="true" t="shared" si="35" ref="O112:O146">C112-K112</f>
        <v>20</v>
      </c>
      <c r="P112" s="104">
        <f t="shared" si="33"/>
        <v>99.999</v>
      </c>
    </row>
    <row r="113" spans="1:16" s="57" customFormat="1" ht="12.75">
      <c r="A113" s="89" t="s">
        <v>206</v>
      </c>
      <c r="B113" s="90" t="s">
        <v>212</v>
      </c>
      <c r="C113" s="97">
        <v>5000000</v>
      </c>
      <c r="D113" s="89">
        <v>98</v>
      </c>
      <c r="E113" s="89">
        <v>37</v>
      </c>
      <c r="F113" s="99">
        <f t="shared" si="30"/>
        <v>37.755102040816325</v>
      </c>
      <c r="G113" s="89">
        <v>81</v>
      </c>
      <c r="H113" s="89">
        <v>17</v>
      </c>
      <c r="I113" s="99">
        <f t="shared" si="31"/>
        <v>82.65306122448979</v>
      </c>
      <c r="J113" s="97">
        <v>13730714</v>
      </c>
      <c r="K113" s="97">
        <v>5000000</v>
      </c>
      <c r="L113" s="103">
        <f t="shared" si="32"/>
        <v>36.4147123011957</v>
      </c>
      <c r="M113" s="97">
        <v>6641844</v>
      </c>
      <c r="N113" s="97">
        <f t="shared" si="34"/>
        <v>11641844</v>
      </c>
      <c r="O113" s="97">
        <f t="shared" si="35"/>
        <v>0</v>
      </c>
      <c r="P113" s="104">
        <f t="shared" si="33"/>
        <v>100</v>
      </c>
    </row>
    <row r="114" spans="1:16" s="57" customFormat="1" ht="12.75">
      <c r="A114" s="89" t="s">
        <v>207</v>
      </c>
      <c r="B114" s="90" t="s">
        <v>213</v>
      </c>
      <c r="C114" s="97">
        <v>3000000</v>
      </c>
      <c r="D114" s="89">
        <v>113</v>
      </c>
      <c r="E114" s="89">
        <v>57</v>
      </c>
      <c r="F114" s="99">
        <f t="shared" si="30"/>
        <v>50.442477876106196</v>
      </c>
      <c r="G114" s="89">
        <v>90</v>
      </c>
      <c r="H114" s="89">
        <v>23</v>
      </c>
      <c r="I114" s="99">
        <f t="shared" si="31"/>
        <v>79.64601769911505</v>
      </c>
      <c r="J114" s="97">
        <v>6288096</v>
      </c>
      <c r="K114" s="97">
        <v>3000000</v>
      </c>
      <c r="L114" s="103">
        <f t="shared" si="32"/>
        <v>47.70919527946138</v>
      </c>
      <c r="M114" s="97">
        <v>7033621</v>
      </c>
      <c r="N114" s="97">
        <f t="shared" si="34"/>
        <v>10033621</v>
      </c>
      <c r="O114" s="97">
        <f t="shared" si="35"/>
        <v>0</v>
      </c>
      <c r="P114" s="104">
        <f t="shared" si="33"/>
        <v>100</v>
      </c>
    </row>
    <row r="115" spans="1:16" s="57" customFormat="1" ht="12.75">
      <c r="A115" s="89" t="s">
        <v>208</v>
      </c>
      <c r="B115" s="90" t="s">
        <v>214</v>
      </c>
      <c r="C115" s="97">
        <v>1500000</v>
      </c>
      <c r="D115" s="89">
        <v>174</v>
      </c>
      <c r="E115" s="89">
        <v>65</v>
      </c>
      <c r="F115" s="99">
        <f t="shared" si="30"/>
        <v>37.35632183908046</v>
      </c>
      <c r="G115" s="89">
        <v>145</v>
      </c>
      <c r="H115" s="89">
        <v>29</v>
      </c>
      <c r="I115" s="99">
        <f t="shared" si="31"/>
        <v>83.33333333333333</v>
      </c>
      <c r="J115" s="97">
        <v>3851955</v>
      </c>
      <c r="K115" s="97">
        <v>1496871</v>
      </c>
      <c r="L115" s="103">
        <f t="shared" si="32"/>
        <v>38.86003341160528</v>
      </c>
      <c r="M115" s="97">
        <v>4049679</v>
      </c>
      <c r="N115" s="97">
        <f t="shared" si="34"/>
        <v>5546550</v>
      </c>
      <c r="O115" s="97">
        <f t="shared" si="35"/>
        <v>3129</v>
      </c>
      <c r="P115" s="104">
        <f t="shared" si="33"/>
        <v>99.7914</v>
      </c>
    </row>
    <row r="116" spans="1:16" s="57" customFormat="1" ht="12.75">
      <c r="A116" s="89" t="s">
        <v>209</v>
      </c>
      <c r="B116" s="90" t="s">
        <v>215</v>
      </c>
      <c r="C116" s="97">
        <v>2500000</v>
      </c>
      <c r="D116" s="89">
        <v>111</v>
      </c>
      <c r="E116" s="89">
        <v>64</v>
      </c>
      <c r="F116" s="99">
        <f t="shared" si="30"/>
        <v>57.65765765765766</v>
      </c>
      <c r="G116" s="89">
        <v>90</v>
      </c>
      <c r="H116" s="89">
        <v>21</v>
      </c>
      <c r="I116" s="99">
        <f t="shared" si="31"/>
        <v>81.08108108108108</v>
      </c>
      <c r="J116" s="97">
        <v>5763686</v>
      </c>
      <c r="K116" s="97">
        <v>2500000</v>
      </c>
      <c r="L116" s="103">
        <f t="shared" si="32"/>
        <v>43.375020776634955</v>
      </c>
      <c r="M116" s="97">
        <v>13883261</v>
      </c>
      <c r="N116" s="97">
        <f t="shared" si="34"/>
        <v>16383261</v>
      </c>
      <c r="O116" s="97">
        <f t="shared" si="35"/>
        <v>0</v>
      </c>
      <c r="P116" s="104">
        <f t="shared" si="33"/>
        <v>100</v>
      </c>
    </row>
    <row r="117" spans="1:16" s="57" customFormat="1" ht="12.75">
      <c r="A117" s="89" t="s">
        <v>210</v>
      </c>
      <c r="B117" s="90" t="s">
        <v>216</v>
      </c>
      <c r="C117" s="97">
        <v>1000000</v>
      </c>
      <c r="D117" s="89">
        <v>33</v>
      </c>
      <c r="E117" s="89">
        <v>23</v>
      </c>
      <c r="F117" s="99">
        <f t="shared" si="30"/>
        <v>69.6969696969697</v>
      </c>
      <c r="G117" s="89">
        <v>30</v>
      </c>
      <c r="H117" s="89">
        <v>3</v>
      </c>
      <c r="I117" s="99">
        <f t="shared" si="31"/>
        <v>90.9090909090909</v>
      </c>
      <c r="J117" s="97">
        <v>1551580</v>
      </c>
      <c r="K117" s="97">
        <v>1000000</v>
      </c>
      <c r="L117" s="103">
        <f t="shared" si="32"/>
        <v>64.45043117338454</v>
      </c>
      <c r="M117" s="97">
        <v>1396646</v>
      </c>
      <c r="N117" s="97">
        <f t="shared" si="34"/>
        <v>2396646</v>
      </c>
      <c r="O117" s="97">
        <f t="shared" si="35"/>
        <v>0</v>
      </c>
      <c r="P117" s="104">
        <f t="shared" si="33"/>
        <v>100</v>
      </c>
    </row>
    <row r="118" spans="1:16" s="41" customFormat="1" ht="12.75">
      <c r="A118" s="3" t="s">
        <v>224</v>
      </c>
      <c r="B118" s="1" t="s">
        <v>226</v>
      </c>
      <c r="C118" s="21">
        <v>5000000</v>
      </c>
      <c r="D118" s="20">
        <v>73</v>
      </c>
      <c r="E118" s="20">
        <v>21</v>
      </c>
      <c r="F118" s="11">
        <f t="shared" si="30"/>
        <v>28.767123287671232</v>
      </c>
      <c r="G118" s="20">
        <v>66</v>
      </c>
      <c r="H118" s="20">
        <v>7</v>
      </c>
      <c r="I118" s="11">
        <f t="shared" si="31"/>
        <v>90.41095890410959</v>
      </c>
      <c r="J118" s="18">
        <v>12097215</v>
      </c>
      <c r="K118" s="7">
        <v>4987462</v>
      </c>
      <c r="L118" s="64">
        <f t="shared" si="32"/>
        <v>41.2281835116595</v>
      </c>
      <c r="M118" s="7">
        <v>7845566</v>
      </c>
      <c r="N118" s="21">
        <f t="shared" si="34"/>
        <v>12833028</v>
      </c>
      <c r="O118" s="21">
        <f t="shared" si="35"/>
        <v>12538</v>
      </c>
      <c r="P118" s="59">
        <f t="shared" si="33"/>
        <v>99.74924</v>
      </c>
    </row>
    <row r="119" spans="1:16" s="41" customFormat="1" ht="12.75">
      <c r="A119" s="3" t="s">
        <v>225</v>
      </c>
      <c r="B119" s="1" t="s">
        <v>227</v>
      </c>
      <c r="C119" s="21">
        <v>3000000</v>
      </c>
      <c r="D119" s="20">
        <v>139</v>
      </c>
      <c r="E119" s="20">
        <v>62</v>
      </c>
      <c r="F119" s="11">
        <f t="shared" si="30"/>
        <v>44.60431654676259</v>
      </c>
      <c r="G119" s="20">
        <v>109</v>
      </c>
      <c r="H119" s="20">
        <v>30</v>
      </c>
      <c r="I119" s="11">
        <f t="shared" si="31"/>
        <v>78.41726618705036</v>
      </c>
      <c r="J119" s="18">
        <v>7634697</v>
      </c>
      <c r="K119" s="7">
        <v>2792756</v>
      </c>
      <c r="L119" s="64">
        <f t="shared" si="32"/>
        <v>36.57978830070139</v>
      </c>
      <c r="M119" s="7">
        <v>13282524</v>
      </c>
      <c r="N119" s="21">
        <f t="shared" si="34"/>
        <v>16075280</v>
      </c>
      <c r="O119" s="21">
        <f t="shared" si="35"/>
        <v>207244</v>
      </c>
      <c r="P119" s="59">
        <f t="shared" si="33"/>
        <v>93.09186666666666</v>
      </c>
    </row>
    <row r="120" spans="1:16" s="41" customFormat="1" ht="12.75">
      <c r="A120" s="3" t="s">
        <v>221</v>
      </c>
      <c r="B120" s="1" t="s">
        <v>228</v>
      </c>
      <c r="C120" s="21">
        <v>1000000</v>
      </c>
      <c r="D120" s="20">
        <v>24</v>
      </c>
      <c r="E120" s="20">
        <v>21</v>
      </c>
      <c r="F120" s="11">
        <f t="shared" si="30"/>
        <v>87.5</v>
      </c>
      <c r="G120" s="20">
        <v>22</v>
      </c>
      <c r="H120" s="20">
        <v>2</v>
      </c>
      <c r="I120" s="11">
        <f t="shared" si="31"/>
        <v>91.66666666666667</v>
      </c>
      <c r="J120" s="18">
        <v>1173324</v>
      </c>
      <c r="K120" s="7">
        <v>988200</v>
      </c>
      <c r="L120" s="64">
        <f t="shared" si="32"/>
        <v>84.2222608588932</v>
      </c>
      <c r="M120" s="7">
        <v>863220</v>
      </c>
      <c r="N120" s="21">
        <f aca="true" t="shared" si="36" ref="N120:N128">K120+M120</f>
        <v>1851420</v>
      </c>
      <c r="O120" s="21">
        <f t="shared" si="35"/>
        <v>11800</v>
      </c>
      <c r="P120" s="59">
        <f t="shared" si="33"/>
        <v>98.82</v>
      </c>
    </row>
    <row r="121" spans="1:16" s="41" customFormat="1" ht="12.75">
      <c r="A121" s="3" t="s">
        <v>222</v>
      </c>
      <c r="B121" s="1" t="s">
        <v>229</v>
      </c>
      <c r="C121" s="21">
        <v>4500000</v>
      </c>
      <c r="D121" s="20">
        <v>80</v>
      </c>
      <c r="E121" s="20">
        <v>64</v>
      </c>
      <c r="F121" s="11">
        <f t="shared" si="30"/>
        <v>80</v>
      </c>
      <c r="G121" s="20">
        <v>71</v>
      </c>
      <c r="H121" s="20">
        <v>9</v>
      </c>
      <c r="I121" s="11">
        <f t="shared" si="31"/>
        <v>88.75</v>
      </c>
      <c r="J121" s="18">
        <v>5038124</v>
      </c>
      <c r="K121" s="7">
        <v>3582195</v>
      </c>
      <c r="L121" s="64">
        <f t="shared" si="32"/>
        <v>71.1017632753779</v>
      </c>
      <c r="M121" s="7">
        <v>5501489</v>
      </c>
      <c r="N121" s="21">
        <f t="shared" si="36"/>
        <v>9083684</v>
      </c>
      <c r="O121" s="21">
        <f t="shared" si="35"/>
        <v>917805</v>
      </c>
      <c r="P121" s="59">
        <f t="shared" si="33"/>
        <v>79.60433333333333</v>
      </c>
    </row>
    <row r="122" spans="1:16" s="41" customFormat="1" ht="12.75">
      <c r="A122" s="3" t="s">
        <v>223</v>
      </c>
      <c r="B122" s="1" t="s">
        <v>230</v>
      </c>
      <c r="C122" s="21">
        <v>1725000</v>
      </c>
      <c r="D122" s="20">
        <v>54</v>
      </c>
      <c r="E122" s="20">
        <v>43</v>
      </c>
      <c r="F122" s="11">
        <f t="shared" si="30"/>
        <v>79.62962962962963</v>
      </c>
      <c r="G122" s="20">
        <v>44</v>
      </c>
      <c r="H122" s="20">
        <v>10</v>
      </c>
      <c r="I122" s="11">
        <f t="shared" si="31"/>
        <v>81.48148148148148</v>
      </c>
      <c r="J122" s="18">
        <v>1962702</v>
      </c>
      <c r="K122" s="7">
        <v>1350262</v>
      </c>
      <c r="L122" s="64">
        <f t="shared" si="32"/>
        <v>68.79607805973602</v>
      </c>
      <c r="M122" s="7">
        <v>2638878</v>
      </c>
      <c r="N122" s="21">
        <f t="shared" si="36"/>
        <v>3989140</v>
      </c>
      <c r="O122" s="21">
        <f t="shared" si="35"/>
        <v>374738</v>
      </c>
      <c r="P122" s="59">
        <f t="shared" si="33"/>
        <v>78.2760579710145</v>
      </c>
    </row>
    <row r="123" spans="1:16" s="41" customFormat="1" ht="12.75">
      <c r="A123" s="3" t="s">
        <v>232</v>
      </c>
      <c r="B123" s="1" t="s">
        <v>235</v>
      </c>
      <c r="C123" s="21">
        <v>1500000</v>
      </c>
      <c r="D123" s="20">
        <v>28</v>
      </c>
      <c r="E123" s="20">
        <v>25</v>
      </c>
      <c r="F123" s="11">
        <f t="shared" si="30"/>
        <v>89.28571428571429</v>
      </c>
      <c r="G123" s="20">
        <v>26</v>
      </c>
      <c r="H123" s="20">
        <v>2</v>
      </c>
      <c r="I123" s="11">
        <f t="shared" si="31"/>
        <v>92.85714285714286</v>
      </c>
      <c r="J123" s="18">
        <v>1656229</v>
      </c>
      <c r="K123" s="7">
        <v>1397929</v>
      </c>
      <c r="L123" s="64">
        <f t="shared" si="32"/>
        <v>84.40433056056861</v>
      </c>
      <c r="M123" s="7">
        <v>2686704</v>
      </c>
      <c r="N123" s="21">
        <f t="shared" si="36"/>
        <v>4084633</v>
      </c>
      <c r="O123" s="21">
        <f t="shared" si="35"/>
        <v>102071</v>
      </c>
      <c r="P123" s="59">
        <f t="shared" si="33"/>
        <v>93.19526666666667</v>
      </c>
    </row>
    <row r="124" spans="1:16" s="41" customFormat="1" ht="12.75">
      <c r="A124" s="3" t="s">
        <v>233</v>
      </c>
      <c r="B124" s="1" t="s">
        <v>236</v>
      </c>
      <c r="C124" s="21">
        <v>2000000</v>
      </c>
      <c r="D124" s="20">
        <v>119</v>
      </c>
      <c r="E124" s="20">
        <v>66</v>
      </c>
      <c r="F124" s="11">
        <f t="shared" si="30"/>
        <v>55.46218487394958</v>
      </c>
      <c r="G124" s="20">
        <v>105</v>
      </c>
      <c r="H124" s="20">
        <v>14</v>
      </c>
      <c r="I124" s="11">
        <f t="shared" si="31"/>
        <v>88.23529411764706</v>
      </c>
      <c r="J124" s="18">
        <v>3416459</v>
      </c>
      <c r="K124" s="7">
        <v>2000000</v>
      </c>
      <c r="L124" s="64">
        <f t="shared" si="32"/>
        <v>58.54014346432959</v>
      </c>
      <c r="M124" s="7">
        <v>945454</v>
      </c>
      <c r="N124" s="21">
        <f t="shared" si="36"/>
        <v>2945454</v>
      </c>
      <c r="O124" s="21">
        <f t="shared" si="35"/>
        <v>0</v>
      </c>
      <c r="P124" s="59">
        <f t="shared" si="33"/>
        <v>100</v>
      </c>
    </row>
    <row r="125" spans="1:16" s="41" customFormat="1" ht="12.75">
      <c r="A125" s="3" t="s">
        <v>234</v>
      </c>
      <c r="B125" s="1" t="s">
        <v>237</v>
      </c>
      <c r="C125" s="21">
        <v>2000000</v>
      </c>
      <c r="D125" s="20">
        <v>9</v>
      </c>
      <c r="E125" s="20">
        <v>9</v>
      </c>
      <c r="F125" s="11">
        <f t="shared" si="30"/>
        <v>100</v>
      </c>
      <c r="G125" s="20">
        <v>9</v>
      </c>
      <c r="H125" s="20">
        <v>0</v>
      </c>
      <c r="I125" s="11">
        <f t="shared" si="31"/>
        <v>100</v>
      </c>
      <c r="J125" s="18">
        <v>1497700</v>
      </c>
      <c r="K125" s="7">
        <v>1497700</v>
      </c>
      <c r="L125" s="64">
        <f t="shared" si="32"/>
        <v>100</v>
      </c>
      <c r="M125" s="7">
        <v>3707993</v>
      </c>
      <c r="N125" s="21">
        <f t="shared" si="36"/>
        <v>5205693</v>
      </c>
      <c r="O125" s="21">
        <f>C125-K125</f>
        <v>502300</v>
      </c>
      <c r="P125" s="59">
        <f t="shared" si="33"/>
        <v>74.885</v>
      </c>
    </row>
    <row r="126" spans="1:16" s="78" customFormat="1" ht="12.75">
      <c r="A126" s="3" t="s">
        <v>238</v>
      </c>
      <c r="B126" s="1" t="s">
        <v>239</v>
      </c>
      <c r="C126" s="21">
        <v>2500000</v>
      </c>
      <c r="D126" s="20">
        <v>26</v>
      </c>
      <c r="E126" s="20">
        <v>19</v>
      </c>
      <c r="F126" s="11">
        <f t="shared" si="30"/>
        <v>73.07692307692308</v>
      </c>
      <c r="G126" s="20">
        <v>22</v>
      </c>
      <c r="H126" s="20">
        <v>4</v>
      </c>
      <c r="I126" s="11">
        <f t="shared" si="31"/>
        <v>84.61538461538461</v>
      </c>
      <c r="J126" s="18">
        <v>3283067</v>
      </c>
      <c r="K126" s="7">
        <v>2490186</v>
      </c>
      <c r="L126" s="64">
        <f t="shared" si="32"/>
        <v>75.84938108177506</v>
      </c>
      <c r="M126" s="7">
        <v>4906221</v>
      </c>
      <c r="N126" s="21">
        <f t="shared" si="36"/>
        <v>7396407</v>
      </c>
      <c r="O126" s="21">
        <f>C126-K126</f>
        <v>9814</v>
      </c>
      <c r="P126" s="59">
        <f t="shared" si="33"/>
        <v>99.60744</v>
      </c>
    </row>
    <row r="127" spans="1:16" s="78" customFormat="1" ht="12.75">
      <c r="A127" s="3" t="s">
        <v>240</v>
      </c>
      <c r="B127" s="1" t="s">
        <v>241</v>
      </c>
      <c r="C127" s="21">
        <v>4000000</v>
      </c>
      <c r="D127" s="20">
        <v>30</v>
      </c>
      <c r="E127" s="20">
        <v>20</v>
      </c>
      <c r="F127" s="11">
        <f t="shared" si="30"/>
        <v>66.66666666666667</v>
      </c>
      <c r="G127" s="20">
        <v>20</v>
      </c>
      <c r="H127" s="20">
        <v>10</v>
      </c>
      <c r="I127" s="11">
        <f t="shared" si="31"/>
        <v>66.66666666666667</v>
      </c>
      <c r="J127" s="18">
        <v>5252704</v>
      </c>
      <c r="K127" s="7">
        <v>3621035</v>
      </c>
      <c r="L127" s="64">
        <f t="shared" si="32"/>
        <v>68.93658961175045</v>
      </c>
      <c r="M127" s="7">
        <v>10042692</v>
      </c>
      <c r="N127" s="21">
        <f t="shared" si="36"/>
        <v>13663727</v>
      </c>
      <c r="O127" s="21">
        <f>C127-K127</f>
        <v>378965</v>
      </c>
      <c r="P127" s="59">
        <f t="shared" si="33"/>
        <v>90.525875</v>
      </c>
    </row>
    <row r="128" spans="1:16" s="79" customFormat="1" ht="12.75">
      <c r="A128" s="34" t="s">
        <v>242</v>
      </c>
      <c r="B128" s="34" t="s">
        <v>243</v>
      </c>
      <c r="C128" s="32">
        <v>1500000</v>
      </c>
      <c r="D128" s="20">
        <v>38</v>
      </c>
      <c r="E128" s="20">
        <v>32</v>
      </c>
      <c r="F128" s="11">
        <f t="shared" si="30"/>
        <v>84.21052631578948</v>
      </c>
      <c r="G128" s="20">
        <v>34</v>
      </c>
      <c r="H128" s="20">
        <v>4</v>
      </c>
      <c r="I128" s="11">
        <f t="shared" si="31"/>
        <v>89.47368421052632</v>
      </c>
      <c r="J128" s="18">
        <v>2895185</v>
      </c>
      <c r="K128" s="7">
        <v>1500000</v>
      </c>
      <c r="L128" s="64">
        <f t="shared" si="32"/>
        <v>51.81016066330822</v>
      </c>
      <c r="M128" s="7">
        <v>2821630</v>
      </c>
      <c r="N128" s="21">
        <f t="shared" si="36"/>
        <v>4321630</v>
      </c>
      <c r="O128" s="21">
        <f>C128-K128</f>
        <v>0</v>
      </c>
      <c r="P128" s="59">
        <f t="shared" si="33"/>
        <v>100</v>
      </c>
    </row>
    <row r="129" spans="1:16" s="78" customFormat="1" ht="12.75">
      <c r="A129" s="3" t="s">
        <v>244</v>
      </c>
      <c r="B129" s="1" t="s">
        <v>245</v>
      </c>
      <c r="C129" s="21">
        <v>1000000</v>
      </c>
      <c r="D129" s="20">
        <v>40</v>
      </c>
      <c r="E129" s="20">
        <v>32</v>
      </c>
      <c r="F129" s="11">
        <f t="shared" si="30"/>
        <v>80</v>
      </c>
      <c r="G129" s="20">
        <v>33</v>
      </c>
      <c r="H129" s="20">
        <v>7</v>
      </c>
      <c r="I129" s="11">
        <f t="shared" si="31"/>
        <v>82.5</v>
      </c>
      <c r="J129" s="18">
        <v>992128</v>
      </c>
      <c r="K129" s="7">
        <v>851799</v>
      </c>
      <c r="L129" s="64">
        <f t="shared" si="32"/>
        <v>85.85575651528835</v>
      </c>
      <c r="M129" s="7">
        <v>879170</v>
      </c>
      <c r="N129" s="21">
        <f aca="true" t="shared" si="37" ref="N129:N137">K129+M129</f>
        <v>1730969</v>
      </c>
      <c r="O129" s="21">
        <f t="shared" si="35"/>
        <v>148201</v>
      </c>
      <c r="P129" s="59">
        <f t="shared" si="33"/>
        <v>85.1799</v>
      </c>
    </row>
    <row r="130" spans="1:16" s="78" customFormat="1" ht="12.75">
      <c r="A130" s="3" t="s">
        <v>246</v>
      </c>
      <c r="B130" s="1" t="s">
        <v>247</v>
      </c>
      <c r="C130" s="21">
        <v>2000000</v>
      </c>
      <c r="D130" s="20">
        <v>88</v>
      </c>
      <c r="E130" s="20">
        <v>48</v>
      </c>
      <c r="F130" s="11">
        <f t="shared" si="30"/>
        <v>54.54545454545455</v>
      </c>
      <c r="G130" s="20">
        <v>78</v>
      </c>
      <c r="H130" s="20">
        <v>10</v>
      </c>
      <c r="I130" s="11">
        <f t="shared" si="31"/>
        <v>88.63636363636364</v>
      </c>
      <c r="J130" s="18">
        <v>2631935</v>
      </c>
      <c r="K130" s="7">
        <v>1734079</v>
      </c>
      <c r="L130" s="64">
        <f t="shared" si="32"/>
        <v>65.88608761234605</v>
      </c>
      <c r="M130" s="7">
        <v>2067250</v>
      </c>
      <c r="N130" s="21">
        <f t="shared" si="37"/>
        <v>3801329</v>
      </c>
      <c r="O130" s="21">
        <f t="shared" si="35"/>
        <v>265921</v>
      </c>
      <c r="P130" s="59">
        <f t="shared" si="33"/>
        <v>86.70395</v>
      </c>
    </row>
    <row r="131" spans="1:16" s="78" customFormat="1" ht="12.75">
      <c r="A131" s="3" t="s">
        <v>248</v>
      </c>
      <c r="B131" s="1" t="s">
        <v>249</v>
      </c>
      <c r="C131" s="21">
        <v>1501751</v>
      </c>
      <c r="D131" s="20">
        <v>26</v>
      </c>
      <c r="E131" s="20">
        <v>19</v>
      </c>
      <c r="F131" s="11">
        <f t="shared" si="30"/>
        <v>73.07692307692308</v>
      </c>
      <c r="G131" s="20">
        <v>19</v>
      </c>
      <c r="H131" s="20">
        <v>7</v>
      </c>
      <c r="I131" s="11">
        <f t="shared" si="31"/>
        <v>73.07692307692308</v>
      </c>
      <c r="J131" s="18">
        <v>2086837</v>
      </c>
      <c r="K131" s="7">
        <v>1408980</v>
      </c>
      <c r="L131" s="64">
        <f t="shared" si="32"/>
        <v>67.517491783019</v>
      </c>
      <c r="M131" s="7">
        <v>1197060</v>
      </c>
      <c r="N131" s="21">
        <f t="shared" si="37"/>
        <v>2606040</v>
      </c>
      <c r="O131" s="21">
        <f t="shared" si="35"/>
        <v>92771</v>
      </c>
      <c r="P131" s="59">
        <f t="shared" si="33"/>
        <v>93.82247789413825</v>
      </c>
    </row>
    <row r="132" spans="1:16" s="78" customFormat="1" ht="12.75">
      <c r="A132" s="3" t="s">
        <v>250</v>
      </c>
      <c r="B132" s="1" t="s">
        <v>251</v>
      </c>
      <c r="C132" s="21">
        <v>2282000</v>
      </c>
      <c r="D132" s="20">
        <v>37</v>
      </c>
      <c r="E132" s="20">
        <v>25</v>
      </c>
      <c r="F132" s="11">
        <f t="shared" si="30"/>
        <v>67.56756756756756</v>
      </c>
      <c r="G132" s="20">
        <v>26</v>
      </c>
      <c r="H132" s="20">
        <v>11</v>
      </c>
      <c r="I132" s="11">
        <f t="shared" si="31"/>
        <v>70.27027027027027</v>
      </c>
      <c r="J132" s="18">
        <v>2805021</v>
      </c>
      <c r="K132" s="7">
        <v>1799144</v>
      </c>
      <c r="L132" s="64">
        <f t="shared" si="32"/>
        <v>64.14012586715037</v>
      </c>
      <c r="M132" s="7">
        <v>2701331</v>
      </c>
      <c r="N132" s="21">
        <f t="shared" si="37"/>
        <v>4500475</v>
      </c>
      <c r="O132" s="21">
        <f t="shared" si="35"/>
        <v>482856</v>
      </c>
      <c r="P132" s="59">
        <f t="shared" si="33"/>
        <v>78.84066608238388</v>
      </c>
    </row>
    <row r="133" spans="1:16" s="78" customFormat="1" ht="12.75">
      <c r="A133" s="3" t="s">
        <v>252</v>
      </c>
      <c r="B133" s="1" t="s">
        <v>253</v>
      </c>
      <c r="C133" s="21">
        <v>2000000</v>
      </c>
      <c r="D133" s="20">
        <v>7</v>
      </c>
      <c r="E133" s="20">
        <v>7</v>
      </c>
      <c r="F133" s="11">
        <f t="shared" si="30"/>
        <v>100</v>
      </c>
      <c r="G133" s="20">
        <v>7</v>
      </c>
      <c r="H133" s="20">
        <v>0</v>
      </c>
      <c r="I133" s="11">
        <f t="shared" si="31"/>
        <v>100</v>
      </c>
      <c r="J133" s="18">
        <v>1885595</v>
      </c>
      <c r="K133" s="7">
        <v>1786000</v>
      </c>
      <c r="L133" s="64">
        <f t="shared" si="32"/>
        <v>94.71811285032045</v>
      </c>
      <c r="M133" s="7">
        <v>1273250</v>
      </c>
      <c r="N133" s="21">
        <f t="shared" si="37"/>
        <v>3059250</v>
      </c>
      <c r="O133" s="21">
        <f t="shared" si="35"/>
        <v>214000</v>
      </c>
      <c r="P133" s="59">
        <f t="shared" si="33"/>
        <v>89.3</v>
      </c>
    </row>
    <row r="134" spans="1:16" s="78" customFormat="1" ht="12.75">
      <c r="A134" s="3" t="s">
        <v>254</v>
      </c>
      <c r="B134" s="1" t="s">
        <v>255</v>
      </c>
      <c r="C134" s="21">
        <v>2004669</v>
      </c>
      <c r="D134" s="20">
        <v>33</v>
      </c>
      <c r="E134" s="20">
        <v>28</v>
      </c>
      <c r="F134" s="11">
        <f t="shared" si="30"/>
        <v>84.84848484848484</v>
      </c>
      <c r="G134" s="20">
        <v>32</v>
      </c>
      <c r="H134" s="20">
        <v>1</v>
      </c>
      <c r="I134" s="11">
        <f t="shared" si="31"/>
        <v>96.96969696969697</v>
      </c>
      <c r="J134" s="18">
        <v>2467692</v>
      </c>
      <c r="K134" s="7">
        <v>1882748</v>
      </c>
      <c r="L134" s="64">
        <f t="shared" si="32"/>
        <v>76.29590726881636</v>
      </c>
      <c r="M134" s="7">
        <v>2933135</v>
      </c>
      <c r="N134" s="21">
        <f t="shared" si="37"/>
        <v>4815883</v>
      </c>
      <c r="O134" s="21">
        <f t="shared" si="35"/>
        <v>121921</v>
      </c>
      <c r="P134" s="59">
        <f t="shared" si="33"/>
        <v>93.91814808329954</v>
      </c>
    </row>
    <row r="135" spans="1:16" s="78" customFormat="1" ht="12.75">
      <c r="A135" s="3" t="s">
        <v>256</v>
      </c>
      <c r="B135" s="1" t="s">
        <v>260</v>
      </c>
      <c r="C135" s="21">
        <v>2000000</v>
      </c>
      <c r="D135" s="20">
        <v>22</v>
      </c>
      <c r="E135" s="20">
        <v>15</v>
      </c>
      <c r="F135" s="11">
        <f t="shared" si="30"/>
        <v>68.18181818181819</v>
      </c>
      <c r="G135" s="20">
        <v>19</v>
      </c>
      <c r="H135" s="20">
        <v>3</v>
      </c>
      <c r="I135" s="11">
        <f t="shared" si="31"/>
        <v>86.36363636363636</v>
      </c>
      <c r="J135" s="18">
        <v>2530984</v>
      </c>
      <c r="K135" s="7">
        <v>2000000</v>
      </c>
      <c r="L135" s="64">
        <f t="shared" si="32"/>
        <v>79.02064967617338</v>
      </c>
      <c r="M135" s="7">
        <v>3666787</v>
      </c>
      <c r="N135" s="21">
        <f t="shared" si="37"/>
        <v>5666787</v>
      </c>
      <c r="O135" s="21">
        <f t="shared" si="35"/>
        <v>0</v>
      </c>
      <c r="P135" s="59">
        <f t="shared" si="33"/>
        <v>100</v>
      </c>
    </row>
    <row r="136" spans="1:16" s="78" customFormat="1" ht="12.75">
      <c r="A136" s="3" t="s">
        <v>257</v>
      </c>
      <c r="B136" s="1" t="s">
        <v>261</v>
      </c>
      <c r="C136" s="21">
        <v>917000</v>
      </c>
      <c r="D136" s="20">
        <v>23</v>
      </c>
      <c r="E136" s="20">
        <v>18</v>
      </c>
      <c r="F136" s="11">
        <f t="shared" si="30"/>
        <v>78.26086956521739</v>
      </c>
      <c r="G136" s="20">
        <v>20</v>
      </c>
      <c r="H136" s="20">
        <v>3</v>
      </c>
      <c r="I136" s="11">
        <f t="shared" si="31"/>
        <v>86.95652173913044</v>
      </c>
      <c r="J136" s="18">
        <v>2018930</v>
      </c>
      <c r="K136" s="7">
        <v>916997</v>
      </c>
      <c r="L136" s="64">
        <f t="shared" si="32"/>
        <v>45.419950171625565</v>
      </c>
      <c r="M136" s="7">
        <v>2867218</v>
      </c>
      <c r="N136" s="21">
        <f t="shared" si="37"/>
        <v>3784215</v>
      </c>
      <c r="O136" s="21">
        <f t="shared" si="35"/>
        <v>3</v>
      </c>
      <c r="P136" s="59">
        <f t="shared" si="33"/>
        <v>99.99967284623773</v>
      </c>
    </row>
    <row r="137" spans="1:16" s="78" customFormat="1" ht="12.75">
      <c r="A137" s="3" t="s">
        <v>258</v>
      </c>
      <c r="B137" s="1" t="s">
        <v>262</v>
      </c>
      <c r="C137" s="21">
        <v>4004669</v>
      </c>
      <c r="D137" s="20">
        <v>34</v>
      </c>
      <c r="E137" s="20">
        <v>30</v>
      </c>
      <c r="F137" s="11">
        <f t="shared" si="30"/>
        <v>88.23529411764706</v>
      </c>
      <c r="G137" s="20">
        <v>30</v>
      </c>
      <c r="H137" s="20">
        <v>4</v>
      </c>
      <c r="I137" s="11">
        <f t="shared" si="31"/>
        <v>88.23529411764706</v>
      </c>
      <c r="J137" s="18">
        <v>4749349</v>
      </c>
      <c r="K137" s="7">
        <v>4004669</v>
      </c>
      <c r="L137" s="64">
        <f t="shared" si="32"/>
        <v>84.32037738224754</v>
      </c>
      <c r="M137" s="7">
        <v>10673198</v>
      </c>
      <c r="N137" s="21">
        <f t="shared" si="37"/>
        <v>14677867</v>
      </c>
      <c r="O137" s="21">
        <f t="shared" si="35"/>
        <v>0</v>
      </c>
      <c r="P137" s="59">
        <f t="shared" si="33"/>
        <v>100</v>
      </c>
    </row>
    <row r="138" spans="1:16" s="78" customFormat="1" ht="12.75">
      <c r="A138" s="3" t="s">
        <v>259</v>
      </c>
      <c r="B138" s="1" t="s">
        <v>263</v>
      </c>
      <c r="C138" s="21">
        <v>2000000</v>
      </c>
      <c r="D138" s="20">
        <v>47</v>
      </c>
      <c r="E138" s="20">
        <v>27</v>
      </c>
      <c r="F138" s="11">
        <f t="shared" si="30"/>
        <v>57.4468085106383</v>
      </c>
      <c r="G138" s="20">
        <v>43</v>
      </c>
      <c r="H138" s="20">
        <v>4</v>
      </c>
      <c r="I138" s="11">
        <f t="shared" si="31"/>
        <v>91.48936170212765</v>
      </c>
      <c r="J138" s="18">
        <v>3014034</v>
      </c>
      <c r="K138" s="7">
        <v>1921491</v>
      </c>
      <c r="L138" s="64">
        <f t="shared" si="32"/>
        <v>63.751470620437594</v>
      </c>
      <c r="M138" s="7">
        <v>3551575</v>
      </c>
      <c r="N138" s="21">
        <f aca="true" t="shared" si="38" ref="N138:N146">K138+M138</f>
        <v>5473066</v>
      </c>
      <c r="O138" s="21">
        <f t="shared" si="35"/>
        <v>78509</v>
      </c>
      <c r="P138" s="59">
        <f t="shared" si="33"/>
        <v>96.07455</v>
      </c>
    </row>
    <row r="139" spans="1:16" s="78" customFormat="1" ht="12.75">
      <c r="A139" s="3" t="s">
        <v>264</v>
      </c>
      <c r="B139" s="1" t="s">
        <v>265</v>
      </c>
      <c r="C139" s="21">
        <v>1500000</v>
      </c>
      <c r="D139" s="20">
        <v>30</v>
      </c>
      <c r="E139" s="20">
        <v>12</v>
      </c>
      <c r="F139" s="11">
        <f t="shared" si="30"/>
        <v>40</v>
      </c>
      <c r="G139" s="20">
        <v>20</v>
      </c>
      <c r="H139" s="20">
        <v>10</v>
      </c>
      <c r="I139" s="11">
        <f t="shared" si="31"/>
        <v>66.66666666666667</v>
      </c>
      <c r="J139" s="18">
        <v>2849899</v>
      </c>
      <c r="K139" s="7">
        <v>1498830</v>
      </c>
      <c r="L139" s="64">
        <f t="shared" si="32"/>
        <v>52.592390116281315</v>
      </c>
      <c r="M139" s="7">
        <v>1952612</v>
      </c>
      <c r="N139" s="21">
        <f t="shared" si="38"/>
        <v>3451442</v>
      </c>
      <c r="O139" s="21">
        <f t="shared" si="35"/>
        <v>1170</v>
      </c>
      <c r="P139" s="59">
        <f t="shared" si="33"/>
        <v>99.922</v>
      </c>
    </row>
    <row r="140" spans="1:16" s="78" customFormat="1" ht="12.75">
      <c r="A140" s="3" t="s">
        <v>266</v>
      </c>
      <c r="B140" s="1" t="s">
        <v>267</v>
      </c>
      <c r="C140" s="21">
        <v>1200000</v>
      </c>
      <c r="D140" s="20">
        <v>32</v>
      </c>
      <c r="E140" s="20">
        <v>11</v>
      </c>
      <c r="F140" s="11">
        <f t="shared" si="30"/>
        <v>34.375</v>
      </c>
      <c r="G140" s="20">
        <v>28</v>
      </c>
      <c r="H140" s="20">
        <v>4</v>
      </c>
      <c r="I140" s="11">
        <f t="shared" si="31"/>
        <v>87.5</v>
      </c>
      <c r="J140" s="18">
        <v>2924598</v>
      </c>
      <c r="K140" s="7">
        <v>1200000</v>
      </c>
      <c r="L140" s="64">
        <f t="shared" si="32"/>
        <v>41.03128019645777</v>
      </c>
      <c r="M140" s="7">
        <v>1722700</v>
      </c>
      <c r="N140" s="21">
        <f t="shared" si="38"/>
        <v>2922700</v>
      </c>
      <c r="O140" s="21">
        <f t="shared" si="35"/>
        <v>0</v>
      </c>
      <c r="P140" s="59">
        <f t="shared" si="33"/>
        <v>100</v>
      </c>
    </row>
    <row r="141" spans="1:16" s="78" customFormat="1" ht="12.75">
      <c r="A141" s="3" t="s">
        <v>268</v>
      </c>
      <c r="B141" s="1" t="s">
        <v>269</v>
      </c>
      <c r="C141" s="21">
        <v>5000000</v>
      </c>
      <c r="D141" s="20">
        <v>100</v>
      </c>
      <c r="E141" s="20">
        <v>36</v>
      </c>
      <c r="F141" s="11">
        <f t="shared" si="30"/>
        <v>36</v>
      </c>
      <c r="G141" s="20">
        <v>76</v>
      </c>
      <c r="H141" s="20">
        <v>24</v>
      </c>
      <c r="I141" s="11">
        <f t="shared" si="31"/>
        <v>76</v>
      </c>
      <c r="J141" s="18">
        <v>14806994</v>
      </c>
      <c r="K141" s="7">
        <v>5000000</v>
      </c>
      <c r="L141" s="64">
        <f t="shared" si="32"/>
        <v>33.767826204292376</v>
      </c>
      <c r="M141" s="7">
        <v>7338305</v>
      </c>
      <c r="N141" s="21">
        <f t="shared" si="38"/>
        <v>12338305</v>
      </c>
      <c r="O141" s="21">
        <f t="shared" si="35"/>
        <v>0</v>
      </c>
      <c r="P141" s="59">
        <f t="shared" si="33"/>
        <v>100</v>
      </c>
    </row>
    <row r="142" spans="1:16" s="78" customFormat="1" ht="12.75">
      <c r="A142" s="3" t="s">
        <v>274</v>
      </c>
      <c r="B142" s="1" t="s">
        <v>275</v>
      </c>
      <c r="C142" s="21">
        <v>2900000</v>
      </c>
      <c r="D142" s="20">
        <v>106</v>
      </c>
      <c r="E142" s="20">
        <v>51</v>
      </c>
      <c r="F142" s="11">
        <f t="shared" si="30"/>
        <v>48.113207547169814</v>
      </c>
      <c r="G142" s="20">
        <v>86</v>
      </c>
      <c r="H142" s="20">
        <v>20</v>
      </c>
      <c r="I142" s="11">
        <f t="shared" si="31"/>
        <v>81.13207547169812</v>
      </c>
      <c r="J142" s="18">
        <v>5835549</v>
      </c>
      <c r="K142" s="7">
        <v>2900000</v>
      </c>
      <c r="L142" s="64">
        <f t="shared" si="32"/>
        <v>49.69540997770732</v>
      </c>
      <c r="M142" s="7">
        <v>10004753</v>
      </c>
      <c r="N142" s="21">
        <f t="shared" si="38"/>
        <v>12904753</v>
      </c>
      <c r="O142" s="21">
        <f t="shared" si="35"/>
        <v>0</v>
      </c>
      <c r="P142" s="59">
        <f t="shared" si="33"/>
        <v>100</v>
      </c>
    </row>
    <row r="143" spans="1:16" s="78" customFormat="1" ht="12.75">
      <c r="A143" s="3" t="s">
        <v>276</v>
      </c>
      <c r="B143" s="1" t="s">
        <v>277</v>
      </c>
      <c r="C143" s="21">
        <v>2900000</v>
      </c>
      <c r="D143" s="20">
        <v>112</v>
      </c>
      <c r="E143" s="20">
        <v>53</v>
      </c>
      <c r="F143" s="11">
        <f t="shared" si="30"/>
        <v>47.32142857142857</v>
      </c>
      <c r="G143" s="20">
        <v>85</v>
      </c>
      <c r="H143" s="20">
        <v>27</v>
      </c>
      <c r="I143" s="11">
        <f t="shared" si="31"/>
        <v>75.89285714285714</v>
      </c>
      <c r="J143" s="18">
        <v>5982708</v>
      </c>
      <c r="K143" s="7">
        <v>2900000</v>
      </c>
      <c r="L143" s="64">
        <f t="shared" si="32"/>
        <v>48.47303261332494</v>
      </c>
      <c r="M143" s="7">
        <v>6534100</v>
      </c>
      <c r="N143" s="21">
        <f t="shared" si="38"/>
        <v>9434100</v>
      </c>
      <c r="O143" s="21">
        <f t="shared" si="35"/>
        <v>0</v>
      </c>
      <c r="P143" s="59">
        <f t="shared" si="33"/>
        <v>100</v>
      </c>
    </row>
    <row r="144" spans="1:16" s="78" customFormat="1" ht="12.75">
      <c r="A144" s="3" t="s">
        <v>278</v>
      </c>
      <c r="B144" s="1" t="s">
        <v>279</v>
      </c>
      <c r="C144" s="21">
        <v>500000</v>
      </c>
      <c r="D144" s="20">
        <v>77</v>
      </c>
      <c r="E144" s="20">
        <v>52</v>
      </c>
      <c r="F144" s="11">
        <f t="shared" si="30"/>
        <v>67.53246753246754</v>
      </c>
      <c r="G144" s="20">
        <v>68</v>
      </c>
      <c r="H144" s="20">
        <v>9</v>
      </c>
      <c r="I144" s="11">
        <f t="shared" si="31"/>
        <v>88.31168831168831</v>
      </c>
      <c r="J144" s="18">
        <v>736742</v>
      </c>
      <c r="K144" s="7">
        <v>500000</v>
      </c>
      <c r="L144" s="64">
        <f t="shared" si="32"/>
        <v>67.86636298731442</v>
      </c>
      <c r="M144" s="7">
        <v>521740</v>
      </c>
      <c r="N144" s="21">
        <f t="shared" si="38"/>
        <v>1021740</v>
      </c>
      <c r="O144" s="21">
        <f t="shared" si="35"/>
        <v>0</v>
      </c>
      <c r="P144" s="59">
        <f t="shared" si="33"/>
        <v>100</v>
      </c>
    </row>
    <row r="145" spans="1:16" s="78" customFormat="1" ht="12.75">
      <c r="A145" s="3" t="s">
        <v>280</v>
      </c>
      <c r="B145" s="1" t="s">
        <v>281</v>
      </c>
      <c r="C145" s="21">
        <v>500000</v>
      </c>
      <c r="D145" s="20">
        <v>16</v>
      </c>
      <c r="E145" s="20">
        <v>15</v>
      </c>
      <c r="F145" s="11">
        <f t="shared" si="30"/>
        <v>93.75</v>
      </c>
      <c r="G145" s="20">
        <v>15</v>
      </c>
      <c r="H145" s="20">
        <v>1</v>
      </c>
      <c r="I145" s="11">
        <f t="shared" si="31"/>
        <v>93.75</v>
      </c>
      <c r="J145" s="18">
        <v>521171</v>
      </c>
      <c r="K145" s="7">
        <v>478294</v>
      </c>
      <c r="L145" s="64">
        <f t="shared" si="32"/>
        <v>91.77294976121081</v>
      </c>
      <c r="M145" s="7">
        <v>691744</v>
      </c>
      <c r="N145" s="21">
        <f t="shared" si="38"/>
        <v>1170038</v>
      </c>
      <c r="O145" s="21">
        <f t="shared" si="35"/>
        <v>21706</v>
      </c>
      <c r="P145" s="59">
        <f t="shared" si="33"/>
        <v>95.6588</v>
      </c>
    </row>
    <row r="146" spans="1:16" s="78" customFormat="1" ht="12.75">
      <c r="A146" s="3" t="s">
        <v>282</v>
      </c>
      <c r="B146" s="1" t="s">
        <v>283</v>
      </c>
      <c r="C146" s="21">
        <v>1007000</v>
      </c>
      <c r="D146" s="20">
        <v>12</v>
      </c>
      <c r="E146" s="20">
        <v>7</v>
      </c>
      <c r="F146" s="11">
        <f t="shared" si="30"/>
        <v>58.333333333333336</v>
      </c>
      <c r="G146" s="20">
        <v>12</v>
      </c>
      <c r="H146" s="20">
        <v>0</v>
      </c>
      <c r="I146" s="11">
        <f t="shared" si="31"/>
        <v>100</v>
      </c>
      <c r="J146" s="18">
        <v>1659700</v>
      </c>
      <c r="K146" s="7">
        <v>1007000</v>
      </c>
      <c r="L146" s="64">
        <f t="shared" si="32"/>
        <v>60.6736157136832</v>
      </c>
      <c r="M146" s="7">
        <v>1169300</v>
      </c>
      <c r="N146" s="21">
        <f t="shared" si="38"/>
        <v>2176300</v>
      </c>
      <c r="O146" s="21">
        <f t="shared" si="35"/>
        <v>0</v>
      </c>
      <c r="P146" s="59">
        <f t="shared" si="33"/>
        <v>100</v>
      </c>
    </row>
    <row r="147" spans="1:16" ht="12.75">
      <c r="A147" s="118" t="s">
        <v>220</v>
      </c>
      <c r="B147" s="119"/>
      <c r="C147" s="8">
        <f>SUM(C107:C146)</f>
        <v>90962089</v>
      </c>
      <c r="D147" s="15">
        <f>SUM(D107:D146)</f>
        <v>2260</v>
      </c>
      <c r="E147" s="15">
        <f>SUM(E107:E146)</f>
        <v>1262</v>
      </c>
      <c r="F147" s="23">
        <f>E147/D147*100</f>
        <v>55.84070796460176</v>
      </c>
      <c r="G147" s="15">
        <f>SUM(G107:G146)</f>
        <v>1895</v>
      </c>
      <c r="H147" s="15">
        <f>SUM(H107:H146)</f>
        <v>365</v>
      </c>
      <c r="I147" s="23">
        <f>G147/D147*100</f>
        <v>83.8495575221239</v>
      </c>
      <c r="J147" s="9">
        <f>SUM(J107:J146)</f>
        <v>156844555</v>
      </c>
      <c r="K147" s="8">
        <f>SUM(K107:K146)</f>
        <v>84549557</v>
      </c>
      <c r="L147" s="62">
        <f>K147/J147*100</f>
        <v>53.906593697179986</v>
      </c>
      <c r="M147" s="8">
        <f>SUM(M107:M146)</f>
        <v>192144420</v>
      </c>
      <c r="N147" s="8">
        <f>SUM(N107:N146)</f>
        <v>276693977</v>
      </c>
      <c r="O147" s="8">
        <f>SUM(O107:O146)</f>
        <v>6412532</v>
      </c>
      <c r="P147" s="62">
        <f>K147*100/C147</f>
        <v>92.9503246127076</v>
      </c>
    </row>
    <row r="148" ht="12.75" customHeight="1"/>
    <row r="149" spans="1:16" ht="12.75" customHeight="1">
      <c r="A149" s="2" t="s">
        <v>0</v>
      </c>
      <c r="B149" s="47" t="s">
        <v>130</v>
      </c>
      <c r="C149" s="130" t="s">
        <v>85</v>
      </c>
      <c r="D149" s="133" t="s">
        <v>78</v>
      </c>
      <c r="E149" s="134"/>
      <c r="F149" s="134"/>
      <c r="G149" s="135"/>
      <c r="H149" s="135"/>
      <c r="I149" s="136"/>
      <c r="J149" s="130" t="s">
        <v>87</v>
      </c>
      <c r="K149" s="137" t="s">
        <v>88</v>
      </c>
      <c r="L149" s="122" t="s">
        <v>84</v>
      </c>
      <c r="M149" s="130" t="s">
        <v>129</v>
      </c>
      <c r="N149" s="130" t="s">
        <v>128</v>
      </c>
      <c r="O149" s="35" t="s">
        <v>113</v>
      </c>
      <c r="P149" s="122" t="s">
        <v>86</v>
      </c>
    </row>
    <row r="150" spans="1:16" ht="12.75" customHeight="1">
      <c r="A150" s="46"/>
      <c r="B150" s="46" t="s">
        <v>297</v>
      </c>
      <c r="C150" s="131"/>
      <c r="D150" s="125" t="s">
        <v>77</v>
      </c>
      <c r="E150" s="127" t="s">
        <v>79</v>
      </c>
      <c r="F150" s="127" t="s">
        <v>80</v>
      </c>
      <c r="G150" s="125" t="s">
        <v>82</v>
      </c>
      <c r="H150" s="127" t="s">
        <v>81</v>
      </c>
      <c r="I150" s="128" t="s">
        <v>83</v>
      </c>
      <c r="J150" s="131"/>
      <c r="K150" s="138"/>
      <c r="L150" s="123"/>
      <c r="M150" s="131"/>
      <c r="N150" s="131"/>
      <c r="O150" s="37" t="s">
        <v>114</v>
      </c>
      <c r="P150" s="123"/>
    </row>
    <row r="151" spans="1:17" ht="50.25" customHeight="1">
      <c r="A151" s="70"/>
      <c r="B151" s="45" t="s">
        <v>48</v>
      </c>
      <c r="C151" s="132"/>
      <c r="D151" s="126"/>
      <c r="E151" s="126"/>
      <c r="F151" s="126"/>
      <c r="G151" s="126"/>
      <c r="H151" s="126"/>
      <c r="I151" s="129"/>
      <c r="J151" s="132"/>
      <c r="K151" s="139"/>
      <c r="L151" s="124"/>
      <c r="M151" s="132"/>
      <c r="N151" s="132"/>
      <c r="O151" s="38"/>
      <c r="P151" s="124"/>
      <c r="Q151" s="5"/>
    </row>
    <row r="152" spans="1:16" s="86" customFormat="1" ht="12.75">
      <c r="A152" s="89" t="s">
        <v>270</v>
      </c>
      <c r="B152" s="90" t="s">
        <v>271</v>
      </c>
      <c r="C152" s="97">
        <v>1500000</v>
      </c>
      <c r="D152" s="92">
        <v>22</v>
      </c>
      <c r="E152" s="92">
        <v>22</v>
      </c>
      <c r="F152" s="99">
        <f>E152*100/D152</f>
        <v>100</v>
      </c>
      <c r="G152" s="92">
        <v>22</v>
      </c>
      <c r="H152" s="92">
        <v>0</v>
      </c>
      <c r="I152" s="99">
        <f>G152*100/D152</f>
        <v>100</v>
      </c>
      <c r="J152" s="105">
        <v>1199738</v>
      </c>
      <c r="K152" s="95">
        <v>1199738</v>
      </c>
      <c r="L152" s="103">
        <f>K152*100/J152</f>
        <v>100</v>
      </c>
      <c r="M152" s="95">
        <v>1457032</v>
      </c>
      <c r="N152" s="97">
        <f>K152+M152</f>
        <v>2656770</v>
      </c>
      <c r="O152" s="97">
        <f>C152-K152</f>
        <v>300262</v>
      </c>
      <c r="P152" s="104">
        <f>K152*100/C152</f>
        <v>79.98253333333334</v>
      </c>
    </row>
    <row r="153" spans="1:16" s="87" customFormat="1" ht="12.75">
      <c r="A153" s="89" t="s">
        <v>272</v>
      </c>
      <c r="B153" s="90" t="s">
        <v>273</v>
      </c>
      <c r="C153" s="97">
        <v>2000000</v>
      </c>
      <c r="D153" s="92">
        <v>21</v>
      </c>
      <c r="E153" s="92">
        <v>13</v>
      </c>
      <c r="F153" s="99">
        <f>E153*100/D153</f>
        <v>61.904761904761905</v>
      </c>
      <c r="G153" s="92">
        <v>20</v>
      </c>
      <c r="H153" s="92">
        <v>1</v>
      </c>
      <c r="I153" s="99">
        <f>G153*100/D153</f>
        <v>95.23809523809524</v>
      </c>
      <c r="J153" s="105">
        <v>2858702</v>
      </c>
      <c r="K153" s="95">
        <v>2000000</v>
      </c>
      <c r="L153" s="103">
        <f>K153*100/J153</f>
        <v>69.96182183382528</v>
      </c>
      <c r="M153" s="95">
        <v>2117102</v>
      </c>
      <c r="N153" s="97">
        <f>K153+M153</f>
        <v>4117102</v>
      </c>
      <c r="O153" s="97">
        <f>C153-K153</f>
        <v>0</v>
      </c>
      <c r="P153" s="104">
        <f>K153*100/C153</f>
        <v>100</v>
      </c>
    </row>
    <row r="154" spans="1:16" s="87" customFormat="1" ht="12.75">
      <c r="A154" s="89" t="s">
        <v>286</v>
      </c>
      <c r="B154" s="90" t="s">
        <v>287</v>
      </c>
      <c r="C154" s="97">
        <v>1500000</v>
      </c>
      <c r="D154" s="108" t="s">
        <v>306</v>
      </c>
      <c r="E154" s="92"/>
      <c r="F154" s="99"/>
      <c r="G154" s="92"/>
      <c r="H154" s="92"/>
      <c r="I154" s="99"/>
      <c r="J154" s="105"/>
      <c r="K154" s="95"/>
      <c r="L154" s="103"/>
      <c r="M154" s="95"/>
      <c r="N154" s="97"/>
      <c r="O154" s="97"/>
      <c r="P154" s="104"/>
    </row>
    <row r="155" spans="1:16" s="87" customFormat="1" ht="12.75">
      <c r="A155" s="89" t="s">
        <v>288</v>
      </c>
      <c r="B155" s="90" t="s">
        <v>289</v>
      </c>
      <c r="C155" s="97">
        <v>2000000</v>
      </c>
      <c r="D155" s="92">
        <v>87</v>
      </c>
      <c r="E155" s="92">
        <v>56</v>
      </c>
      <c r="F155" s="99">
        <f>E155*100/D155</f>
        <v>64.36781609195403</v>
      </c>
      <c r="G155" s="92">
        <v>79</v>
      </c>
      <c r="H155" s="92">
        <v>8</v>
      </c>
      <c r="I155" s="99">
        <f>G155*100/D155</f>
        <v>90.80459770114942</v>
      </c>
      <c r="J155" s="105">
        <v>3035530</v>
      </c>
      <c r="K155" s="95">
        <v>1999270</v>
      </c>
      <c r="L155" s="103">
        <f>K155*100/J155</f>
        <v>65.86230411163784</v>
      </c>
      <c r="M155" s="95">
        <v>9526230</v>
      </c>
      <c r="N155" s="97">
        <f>K155+M155</f>
        <v>11525500</v>
      </c>
      <c r="O155" s="97">
        <f>C155-K155</f>
        <v>730</v>
      </c>
      <c r="P155" s="104">
        <f>K155*100/C155</f>
        <v>99.9635</v>
      </c>
    </row>
    <row r="156" spans="1:16" s="86" customFormat="1" ht="12.75">
      <c r="A156" s="89" t="s">
        <v>291</v>
      </c>
      <c r="B156" s="90" t="s">
        <v>292</v>
      </c>
      <c r="C156" s="97">
        <v>950000</v>
      </c>
      <c r="D156" s="92">
        <v>93</v>
      </c>
      <c r="E156" s="92">
        <v>15</v>
      </c>
      <c r="F156" s="99">
        <f>E156*100/D156</f>
        <v>16.129032258064516</v>
      </c>
      <c r="G156" s="92">
        <v>76</v>
      </c>
      <c r="H156" s="92">
        <v>17</v>
      </c>
      <c r="I156" s="99">
        <f>G156*100/D156</f>
        <v>81.72043010752688</v>
      </c>
      <c r="J156" s="105">
        <v>3040597</v>
      </c>
      <c r="K156" s="95">
        <v>948423</v>
      </c>
      <c r="L156" s="103">
        <f>K156*100/J156</f>
        <v>31.191999465894362</v>
      </c>
      <c r="M156" s="95">
        <v>1132050</v>
      </c>
      <c r="N156" s="97">
        <f>K156+M156</f>
        <v>2080473</v>
      </c>
      <c r="O156" s="97">
        <f>C156-K156</f>
        <v>1577</v>
      </c>
      <c r="P156" s="104">
        <f>K156*100/C156</f>
        <v>99.834</v>
      </c>
    </row>
    <row r="157" spans="1:16" s="87" customFormat="1" ht="12.75">
      <c r="A157" s="89" t="s">
        <v>293</v>
      </c>
      <c r="B157" s="90" t="s">
        <v>294</v>
      </c>
      <c r="C157" s="97">
        <v>1000000</v>
      </c>
      <c r="D157" s="92">
        <v>23</v>
      </c>
      <c r="E157" s="92">
        <v>10</v>
      </c>
      <c r="F157" s="99">
        <f>E157*100/D157</f>
        <v>43.47826086956522</v>
      </c>
      <c r="G157" s="92">
        <v>18</v>
      </c>
      <c r="H157" s="92">
        <v>5</v>
      </c>
      <c r="I157" s="99">
        <f>G157*100/D157</f>
        <v>78.26086956521739</v>
      </c>
      <c r="J157" s="105">
        <v>1647433</v>
      </c>
      <c r="K157" s="95">
        <v>1000000</v>
      </c>
      <c r="L157" s="103">
        <f>K157*100/J157</f>
        <v>60.7004958623507</v>
      </c>
      <c r="M157" s="95">
        <v>1054741</v>
      </c>
      <c r="N157" s="97">
        <f>K157+M157</f>
        <v>2054741</v>
      </c>
      <c r="O157" s="97">
        <f>C157-K157</f>
        <v>0</v>
      </c>
      <c r="P157" s="104">
        <f>K157*100/C157</f>
        <v>100</v>
      </c>
    </row>
    <row r="158" spans="1:16" s="87" customFormat="1" ht="12.75">
      <c r="A158" s="3" t="s">
        <v>295</v>
      </c>
      <c r="B158" s="1" t="s">
        <v>296</v>
      </c>
      <c r="C158" s="21">
        <v>2000000</v>
      </c>
      <c r="D158" s="107" t="s">
        <v>135</v>
      </c>
      <c r="E158" s="92"/>
      <c r="F158" s="94"/>
      <c r="G158" s="92"/>
      <c r="H158" s="92"/>
      <c r="I158" s="94"/>
      <c r="J158" s="105"/>
      <c r="K158" s="95"/>
      <c r="L158" s="94"/>
      <c r="M158" s="95"/>
      <c r="N158" s="95"/>
      <c r="O158" s="95"/>
      <c r="P158" s="101"/>
    </row>
    <row r="159" spans="1:16" s="88" customFormat="1" ht="12.75">
      <c r="A159" s="1" t="s">
        <v>298</v>
      </c>
      <c r="B159" s="1" t="s">
        <v>299</v>
      </c>
      <c r="C159" s="21">
        <v>2200000</v>
      </c>
      <c r="D159" s="1" t="s">
        <v>135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s="88" customFormat="1" ht="12.75">
      <c r="A160" s="1" t="s">
        <v>300</v>
      </c>
      <c r="B160" s="1" t="s">
        <v>301</v>
      </c>
      <c r="C160" s="21">
        <v>3000000</v>
      </c>
      <c r="D160" s="1" t="s">
        <v>135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s="88" customFormat="1" ht="12.75">
      <c r="A161" s="1" t="s">
        <v>302</v>
      </c>
      <c r="B161" s="1" t="s">
        <v>303</v>
      </c>
      <c r="C161" s="21">
        <v>1000000</v>
      </c>
      <c r="D161" s="1" t="s">
        <v>135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s="88" customFormat="1" ht="12.75">
      <c r="A162" s="1" t="s">
        <v>304</v>
      </c>
      <c r="B162" s="1" t="s">
        <v>305</v>
      </c>
      <c r="C162" s="21">
        <v>1538000</v>
      </c>
      <c r="D162" s="1" t="s">
        <v>135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ht="12.75"/>
    <row r="164" spans="1:16" ht="12.75">
      <c r="A164" s="118" t="s">
        <v>220</v>
      </c>
      <c r="B164" s="119"/>
      <c r="C164" s="8">
        <f>SUM(C152:C163)</f>
        <v>18688000</v>
      </c>
      <c r="D164" s="15">
        <f>SUM(D152:D163)</f>
        <v>246</v>
      </c>
      <c r="E164" s="15">
        <f>SUM(E152:E163)</f>
        <v>116</v>
      </c>
      <c r="F164" s="23">
        <f>E164*100/D164</f>
        <v>47.15447154471545</v>
      </c>
      <c r="G164" s="15">
        <f>SUM(G152:G163)</f>
        <v>215</v>
      </c>
      <c r="H164" s="15">
        <f>SUM(H152:H163)</f>
        <v>31</v>
      </c>
      <c r="I164" s="23">
        <f>G164*100/D164</f>
        <v>87.39837398373983</v>
      </c>
      <c r="J164" s="9">
        <f>SUM(J152:J163)</f>
        <v>11782000</v>
      </c>
      <c r="K164" s="8">
        <f>SUM(K152:K163)</f>
        <v>7147431</v>
      </c>
      <c r="L164" s="62">
        <f>K164*100/J164</f>
        <v>60.663987438465455</v>
      </c>
      <c r="M164" s="8">
        <f>SUM(M152:M163)</f>
        <v>15287155</v>
      </c>
      <c r="N164" s="8">
        <f>K164+M164</f>
        <v>22434586</v>
      </c>
      <c r="O164" s="8">
        <f>SUM(O152:O163)</f>
        <v>302569</v>
      </c>
      <c r="P164" s="62">
        <f>K164*100/C164</f>
        <v>38.2460991010274</v>
      </c>
    </row>
    <row r="165" ht="12.75">
      <c r="A165" s="73"/>
    </row>
    <row r="166" spans="1:16" ht="12.75">
      <c r="A166" s="120" t="s">
        <v>231</v>
      </c>
      <c r="B166" s="121"/>
      <c r="C166" s="8">
        <v>283403340</v>
      </c>
      <c r="D166" s="28">
        <f>D26+D61+D102+D147+D164</f>
        <v>7041</v>
      </c>
      <c r="E166" s="28">
        <f>E26+E61+E102+E147+E164</f>
        <v>3734</v>
      </c>
      <c r="F166" s="23">
        <f>E166/D166*100</f>
        <v>53.03223973867348</v>
      </c>
      <c r="G166" s="28">
        <f>G26+G61+G102+G147+G164</f>
        <v>5618</v>
      </c>
      <c r="H166" s="28">
        <f>H26+H61+H102+H147+H164</f>
        <v>1423</v>
      </c>
      <c r="I166" s="23">
        <f>G166/D166*100</f>
        <v>79.7898025848601</v>
      </c>
      <c r="J166" s="8">
        <f>J26+J61+J102+J147+J164</f>
        <v>559234230</v>
      </c>
      <c r="K166" s="8">
        <f>K26+K61+K102+K147+K164</f>
        <v>252622414</v>
      </c>
      <c r="L166" s="62">
        <f>K166/J166*100</f>
        <v>45.17291690102732</v>
      </c>
      <c r="M166" s="28">
        <f>M26+M61+M102+M147+M164</f>
        <v>597332997</v>
      </c>
      <c r="N166" s="8">
        <f>N26+N61+N102+N147+N164</f>
        <v>849955411</v>
      </c>
      <c r="O166" s="28">
        <f>O26+O61+O102+O147+O164</f>
        <v>28280926</v>
      </c>
      <c r="P166" s="62">
        <f>K166*100/C166</f>
        <v>89.1388273687953</v>
      </c>
    </row>
    <row r="167" spans="1:16" ht="12.75">
      <c r="A167" s="120" t="s">
        <v>106</v>
      </c>
      <c r="B167" s="121"/>
      <c r="C167" s="8">
        <f>C26+C61+C102+C147+C164</f>
        <v>294641340</v>
      </c>
      <c r="D167" s="24"/>
      <c r="E167" s="24"/>
      <c r="F167" s="24"/>
      <c r="G167" s="24"/>
      <c r="H167" s="24"/>
      <c r="I167" s="26"/>
      <c r="J167" s="25"/>
      <c r="K167" s="27"/>
      <c r="L167" s="24"/>
      <c r="M167" s="44"/>
      <c r="N167" s="44"/>
      <c r="O167" s="44"/>
      <c r="P167" s="63"/>
    </row>
    <row r="169" ht="12.75">
      <c r="A169" s="106" t="s">
        <v>307</v>
      </c>
    </row>
  </sheetData>
  <mergeCells count="76">
    <mergeCell ref="P63:P65"/>
    <mergeCell ref="D64:D65"/>
    <mergeCell ref="E64:E65"/>
    <mergeCell ref="F64:F65"/>
    <mergeCell ref="G64:G65"/>
    <mergeCell ref="H64:H65"/>
    <mergeCell ref="I64:I65"/>
    <mergeCell ref="L63:L65"/>
    <mergeCell ref="A147:B147"/>
    <mergeCell ref="C63:C65"/>
    <mergeCell ref="J63:J65"/>
    <mergeCell ref="D63:I63"/>
    <mergeCell ref="C104:C106"/>
    <mergeCell ref="D104:I104"/>
    <mergeCell ref="J104:J106"/>
    <mergeCell ref="A102:B102"/>
    <mergeCell ref="D4:D5"/>
    <mergeCell ref="M3:M5"/>
    <mergeCell ref="N3:N5"/>
    <mergeCell ref="M28:M30"/>
    <mergeCell ref="N28:N30"/>
    <mergeCell ref="K28:K30"/>
    <mergeCell ref="E4:E5"/>
    <mergeCell ref="L28:L30"/>
    <mergeCell ref="I29:I30"/>
    <mergeCell ref="P3:P5"/>
    <mergeCell ref="P28:P30"/>
    <mergeCell ref="F4:F5"/>
    <mergeCell ref="J28:J30"/>
    <mergeCell ref="G4:G5"/>
    <mergeCell ref="H4:H5"/>
    <mergeCell ref="I4:I5"/>
    <mergeCell ref="D28:I28"/>
    <mergeCell ref="F29:F30"/>
    <mergeCell ref="E29:E30"/>
    <mergeCell ref="A61:B61"/>
    <mergeCell ref="H29:H30"/>
    <mergeCell ref="D29:D30"/>
    <mergeCell ref="G29:G30"/>
    <mergeCell ref="P104:P106"/>
    <mergeCell ref="D105:D106"/>
    <mergeCell ref="E105:E106"/>
    <mergeCell ref="F105:F106"/>
    <mergeCell ref="G105:G106"/>
    <mergeCell ref="H105:H106"/>
    <mergeCell ref="I105:I106"/>
    <mergeCell ref="K104:K106"/>
    <mergeCell ref="M104:M106"/>
    <mergeCell ref="L104:L106"/>
    <mergeCell ref="N104:N106"/>
    <mergeCell ref="C3:C5"/>
    <mergeCell ref="J3:J5"/>
    <mergeCell ref="C28:C30"/>
    <mergeCell ref="M63:M65"/>
    <mergeCell ref="N63:N65"/>
    <mergeCell ref="K63:K65"/>
    <mergeCell ref="K3:K5"/>
    <mergeCell ref="L3:L5"/>
    <mergeCell ref="D3:I3"/>
    <mergeCell ref="M149:M151"/>
    <mergeCell ref="N149:N151"/>
    <mergeCell ref="P149:P151"/>
    <mergeCell ref="C149:C151"/>
    <mergeCell ref="D149:I149"/>
    <mergeCell ref="J149:J151"/>
    <mergeCell ref="K149:K151"/>
    <mergeCell ref="D150:D151"/>
    <mergeCell ref="E150:E151"/>
    <mergeCell ref="F150:F151"/>
    <mergeCell ref="A164:B164"/>
    <mergeCell ref="A166:B166"/>
    <mergeCell ref="A167:B167"/>
    <mergeCell ref="L149:L151"/>
    <mergeCell ref="G150:G151"/>
    <mergeCell ref="H150:H151"/>
    <mergeCell ref="I150:I15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7" r:id="rId1"/>
  <rowBreaks count="4" manualBreakCount="4">
    <brk id="27" max="255" man="1"/>
    <brk id="62" max="255" man="1"/>
    <brk id="103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jakoubkova</cp:lastModifiedBy>
  <cp:lastPrinted>2006-03-01T10:06:02Z</cp:lastPrinted>
  <dcterms:created xsi:type="dcterms:W3CDTF">2002-08-02T09:35:28Z</dcterms:created>
  <dcterms:modified xsi:type="dcterms:W3CDTF">2006-03-16T06:31:04Z</dcterms:modified>
  <cp:category/>
  <cp:version/>
  <cp:contentType/>
  <cp:contentStatus/>
</cp:coreProperties>
</file>