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ZK-06-2005-54, př. 2" sheetId="1" r:id="rId1"/>
  </sheets>
  <definedNames>
    <definedName name="_xlnm.Print_Titles" localSheetId="0">'ZK-06-2005-54, př. 2'!$7:$10</definedName>
  </definedNames>
  <calcPr fullCalcOnLoad="1"/>
</workbook>
</file>

<file path=xl/sharedStrings.xml><?xml version="1.0" encoding="utf-8"?>
<sst xmlns="http://schemas.openxmlformats.org/spreadsheetml/2006/main" count="1303" uniqueCount="624">
  <si>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</si>
  <si>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</si>
  <si>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</si>
  <si>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</si>
  <si>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</si>
  <si>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</si>
  <si>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</si>
  <si>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</si>
  <si>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</si>
  <si>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</si>
  <si>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</si>
  <si>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</si>
  <si>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</si>
  <si>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</si>
  <si>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</si>
  <si>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</si>
  <si>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</si>
  <si>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</si>
  <si>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</si>
  <si>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</si>
  <si>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</si>
  <si>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</si>
  <si>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</si>
  <si>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</si>
  <si>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</si>
  <si>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</si>
  <si>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</si>
  <si>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</si>
  <si>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</si>
  <si>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</si>
  <si>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</si>
  <si>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</si>
  <si>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</si>
  <si>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</si>
  <si>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</si>
  <si>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</si>
  <si>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</si>
  <si>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</si>
  <si>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</si>
  <si>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</si>
  <si>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</si>
  <si>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</si>
  <si>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</si>
  <si>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</si>
  <si>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</si>
  <si>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</si>
  <si>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</si>
  <si>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</si>
  <si>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</si>
  <si>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</si>
  <si>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</si>
  <si>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</si>
  <si>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</si>
  <si>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</si>
  <si>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</si>
  <si>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</si>
  <si>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</si>
  <si>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</si>
  <si>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</si>
  <si>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</si>
  <si>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</si>
  <si>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</si>
  <si>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</si>
  <si>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</si>
  <si>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</si>
  <si>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</si>
  <si>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</si>
  <si>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</si>
  <si>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</si>
  <si>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</si>
  <si>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</si>
  <si>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</si>
  <si>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</si>
  <si>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</si>
  <si>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</si>
  <si>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</si>
  <si>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</si>
  <si>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</si>
  <si>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</si>
  <si>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</si>
  <si>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</si>
  <si>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</si>
  <si>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</si>
  <si>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</si>
  <si>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</si>
  <si>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</si>
  <si>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</si>
  <si>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</si>
  <si>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</si>
  <si>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</si>
  <si>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</si>
  <si>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</si>
  <si>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</si>
  <si>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</si>
  <si>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</si>
  <si>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</si>
  <si>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</si>
  <si>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</si>
  <si>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</si>
  <si>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</si>
  <si>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</si>
  <si>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</si>
  <si>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</si>
  <si>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</si>
  <si>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</si>
  <si>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</si>
  <si>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</si>
  <si>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</si>
  <si>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</si>
  <si>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</si>
  <si>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</si>
  <si>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Pomocná škola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</si>
  <si>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</si>
  <si>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</si>
  <si>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</si>
  <si>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</si>
  <si>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</si>
  <si>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</si>
  <si>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</si>
  <si>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</si>
  <si>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</si>
  <si>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</si>
  <si>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</si>
  <si>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</si>
  <si>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</si>
  <si>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</si>
  <si>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</si>
  <si>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</si>
  <si>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</si>
  <si>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</si>
  <si>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</si>
  <si>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</si>
  <si>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</si>
  <si>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</si>
  <si>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</si>
  <si>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</si>
  <si>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</si>
  <si>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</si>
  <si>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</si>
  <si>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</si>
  <si>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</si>
  <si>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</si>
  <si>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</si>
  <si>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</si>
  <si>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</si>
  <si>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</si>
  <si>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</si>
  <si>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</si>
  <si>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</si>
  <si>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</si>
  <si>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</si>
  <si>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</si>
  <si>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</si>
  <si>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</si>
  <si>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</si>
  <si>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</si>
  <si>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</si>
  <si>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</si>
  <si>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</si>
  <si>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</si>
  <si>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</si>
  <si>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</si>
  <si>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</si>
  <si>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</si>
  <si>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</si>
  <si>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</si>
  <si>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</si>
  <si>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</si>
  <si>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</si>
  <si>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</si>
  <si>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</si>
  <si>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</si>
  <si>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</si>
  <si>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</si>
  <si>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</si>
  <si>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</si>
  <si>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</si>
  <si>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</si>
  <si>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</si>
  <si>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</si>
  <si>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</si>
  <si>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</si>
  <si>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</si>
  <si>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</si>
  <si>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</si>
  <si>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</si>
  <si>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</si>
  <si>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</si>
  <si>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</si>
  <si>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</si>
  <si>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</si>
  <si>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</si>
  <si>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</si>
  <si>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</si>
  <si>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</si>
  <si>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</si>
  <si>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</si>
  <si>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</si>
  <si>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</si>
  <si>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</si>
  <si>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</si>
  <si>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</si>
  <si>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</si>
  <si>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</si>
  <si>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</si>
  <si>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</si>
  <si>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</si>
  <si>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</si>
  <si>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</si>
  <si>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</si>
  <si>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</si>
  <si>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</si>
  <si>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</si>
  <si>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</si>
  <si>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</si>
  <si>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</si>
  <si>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</si>
  <si>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</si>
  <si>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</si>
  <si>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</si>
  <si>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</si>
  <si>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</si>
  <si>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</si>
  <si>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</si>
  <si>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</si>
  <si>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</si>
  <si>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</si>
  <si>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</si>
  <si>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</si>
  <si>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</si>
  <si>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</si>
  <si>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</si>
  <si>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</si>
  <si>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</si>
  <si>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</si>
  <si>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</si>
  <si>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</si>
  <si>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</si>
  <si>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</si>
  <si>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</si>
  <si>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</si>
  <si>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</si>
  <si>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</si>
  <si>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</si>
  <si>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</si>
  <si>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</si>
  <si>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</si>
  <si>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</si>
  <si>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</si>
  <si>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</si>
  <si>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</si>
  <si>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</si>
  <si>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</si>
  <si>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</si>
  <si>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</si>
  <si>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</si>
  <si>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</si>
  <si>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</si>
  <si>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</si>
  <si>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</si>
  <si>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</si>
  <si>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</si>
  <si>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</si>
  <si>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</si>
  <si>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</si>
  <si>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</si>
  <si>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</si>
  <si>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</si>
  <si>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</si>
  <si>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</si>
  <si>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</si>
  <si>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</si>
  <si>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</si>
  <si>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</si>
  <si>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</si>
  <si>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</si>
  <si>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</si>
  <si>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</si>
  <si>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</si>
  <si>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</si>
  <si>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</si>
  <si>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</si>
  <si>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</si>
  <si>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</si>
  <si>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</si>
  <si>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</si>
  <si>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</si>
  <si>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</si>
  <si>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</si>
  <si>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</si>
  <si>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</si>
  <si>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</si>
  <si>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</si>
  <si>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</si>
  <si>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</si>
  <si>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</si>
  <si>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</si>
  <si>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</si>
  <si>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</si>
  <si>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</si>
  <si>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</si>
  <si>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</si>
  <si>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</si>
  <si>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</si>
  <si>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</si>
  <si>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</si>
  <si>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</si>
  <si>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</si>
  <si>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</si>
  <si>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</si>
  <si>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</si>
  <si>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</si>
  <si>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</si>
  <si>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</si>
  <si>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</si>
  <si>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</si>
  <si>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</si>
  <si>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</si>
  <si>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</si>
  <si>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</si>
  <si>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</si>
  <si>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</si>
  <si>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</si>
  <si>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</si>
  <si>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</si>
  <si>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</si>
  <si>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</si>
  <si>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</si>
  <si>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</si>
  <si>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</si>
  <si>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</si>
  <si>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</si>
  <si>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</si>
  <si>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</si>
  <si>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</si>
  <si>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</si>
  <si>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</si>
  <si>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</si>
  <si>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</si>
  <si>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</si>
  <si>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</si>
  <si>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</si>
  <si>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</si>
  <si>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</si>
  <si>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</si>
  <si>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>Zvláštní škola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</si>
  <si>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</si>
  <si>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</si>
  <si>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</si>
  <si>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</si>
  <si>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</si>
  <si>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</si>
  <si>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</si>
  <si>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</si>
  <si>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</si>
  <si>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</si>
  <si>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</si>
  <si>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</si>
  <si>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</si>
  <si>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</si>
  <si>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</si>
  <si>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</si>
  <si>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</si>
  <si>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</si>
  <si>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</si>
  <si>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</si>
  <si>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</si>
  <si>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</si>
  <si>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</si>
  <si>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</si>
  <si>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</si>
  <si>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</si>
  <si>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</si>
  <si>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</si>
  <si>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</si>
  <si>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</si>
  <si>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</si>
  <si>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</si>
  <si>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</si>
  <si>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</si>
  <si>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</si>
  <si>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</si>
  <si>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</si>
  <si>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</si>
  <si>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</si>
  <si>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</si>
  <si>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</si>
  <si>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</si>
  <si>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</si>
  <si>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</si>
  <si>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</si>
  <si>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</si>
  <si>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</si>
  <si>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</si>
  <si>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</si>
  <si>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</si>
  <si>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</si>
  <si>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</si>
  <si>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</si>
  <si>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</si>
  <si>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</si>
  <si>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</si>
  <si>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</si>
  <si>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</si>
  <si>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</si>
  <si>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</si>
  <si>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</si>
  <si>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</si>
  <si>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</si>
  <si>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</si>
  <si>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</si>
  <si>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</si>
  <si>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</si>
  <si>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</si>
  <si>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</si>
  <si>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</si>
  <si>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</si>
  <si>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</si>
  <si>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</si>
  <si>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</si>
  <si>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</si>
  <si>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</si>
  <si>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</si>
  <si>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</si>
  <si>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</si>
  <si>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</si>
  <si>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</si>
  <si>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</si>
  <si>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</si>
  <si>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</si>
  <si>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</si>
  <si>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</si>
  <si>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</si>
  <si>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</si>
  <si>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</si>
  <si>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</si>
  <si>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</si>
  <si>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</si>
  <si>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</si>
  <si>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</si>
  <si>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</si>
  <si>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</si>
  <si>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</si>
  <si>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</si>
  <si>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</si>
  <si>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</si>
  <si>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</si>
  <si>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</si>
  <si>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</si>
  <si>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</si>
  <si>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</si>
  <si>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</si>
  <si>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</si>
  <si>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</si>
  <si>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</si>
  <si>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</si>
  <si>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</si>
  <si>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</si>
  <si>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</si>
  <si>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</si>
  <si>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</si>
  <si>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</si>
  <si>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</si>
  <si>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</si>
  <si>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</si>
  <si>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</si>
  <si>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</si>
  <si>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</si>
  <si>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</si>
  <si>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</si>
  <si>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</si>
  <si>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</si>
  <si>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</si>
  <si>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</si>
  <si>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</si>
  <si>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</si>
  <si>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</si>
  <si>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</si>
  <si>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</si>
  <si>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</si>
  <si>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</si>
  <si>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</si>
  <si>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</si>
  <si>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</si>
  <si>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</si>
  <si>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</si>
  <si>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</si>
  <si>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</si>
  <si>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</si>
  <si>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</si>
  <si>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</si>
  <si>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</si>
  <si>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</si>
  <si>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</si>
  <si>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</si>
  <si>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</si>
  <si>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</si>
  <si>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</si>
  <si>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</si>
  <si>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</si>
  <si>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</si>
  <si>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</si>
  <si>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</si>
  <si>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</si>
  <si>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</si>
  <si>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</si>
  <si>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</si>
  <si>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</si>
  <si>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</si>
  <si>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</si>
  <si>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</si>
  <si>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</si>
  <si>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</si>
  <si>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</si>
  <si>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</si>
  <si>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</si>
  <si>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</si>
  <si>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</si>
  <si>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</si>
  <si>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</si>
  <si>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</si>
  <si>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</si>
  <si>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</si>
  <si>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</si>
  <si>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</si>
  <si>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</si>
  <si>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</si>
  <si>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</si>
  <si>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</si>
  <si>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</si>
  <si>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</si>
  <si>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</si>
  <si>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</si>
  <si>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</si>
  <si>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</si>
  <si>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</si>
  <si>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</si>
  <si>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</si>
  <si>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</si>
  <si>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</si>
  <si>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</si>
  <si>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</si>
  <si>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</si>
  <si>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</si>
  <si>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</si>
  <si>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</si>
  <si>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</si>
  <si>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</si>
  <si>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</si>
  <si>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</si>
  <si>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</si>
  <si>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</si>
  <si>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</si>
  <si>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</si>
  <si>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</si>
  <si>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</si>
  <si>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</si>
  <si>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</si>
  <si>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</si>
  <si>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</si>
  <si>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</si>
  <si>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</si>
  <si>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</si>
  <si>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</si>
  <si>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</si>
  <si>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</si>
  <si>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</si>
  <si>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</si>
  <si>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</si>
  <si>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</si>
  <si>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</si>
  <si>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</si>
  <si>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</si>
  <si>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</si>
  <si>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</si>
  <si>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</si>
  <si>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</si>
  <si>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</si>
  <si>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</si>
  <si>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</si>
  <si>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</si>
  <si>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</si>
  <si>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</si>
  <si>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</si>
  <si>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</si>
  <si>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</si>
  <si>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</si>
  <si>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</si>
  <si>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</si>
  <si>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</si>
  <si>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</si>
  <si>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</si>
  <si>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</si>
  <si>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</si>
  <si>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</si>
  <si>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</si>
  <si>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</si>
  <si>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</si>
  <si>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</si>
  <si>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</si>
  <si>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</si>
  <si>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</si>
  <si>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</si>
  <si>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</si>
  <si>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</si>
  <si>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</si>
  <si>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</si>
  <si>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</si>
  <si>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</si>
  <si>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</si>
  <si>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</si>
  <si>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</si>
  <si>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</si>
  <si>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</si>
  <si>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</si>
  <si>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</si>
  <si>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</si>
  <si>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v tis. Kč</t>
  </si>
  <si>
    <t xml:space="preserve">NIV celkem    </t>
  </si>
  <si>
    <t>Úprava rozpočtu k 20. 6. 2005</t>
  </si>
  <si>
    <t>Upravený rozpočet k 20. 6. 2005</t>
  </si>
  <si>
    <t>počet stran: 9</t>
  </si>
  <si>
    <t>Dotace na přímé výdaje na vzdělávání - úprava rozpočtu k 20. 6. 2005</t>
  </si>
  <si>
    <t>ZK-06-2005-54,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</si>
</sst>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Border="1" applyAlignment="1">
      <alignment/>
    </xf>
    <xf numFmtId="3" fontId="3" fillId="2" borderId="2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5.125" style="4" bestFit="1" customWidth="1"/>
    <col min="2" max="2" width="23.875" style="4" bestFit="1" customWidth="1"/>
    <col min="3" max="3" width="23.625" style="4" bestFit="1" customWidth="1"/>
    <col min="4" max="6" width="9.375" style="4" customWidth="1"/>
    <col min="7" max="16384" width="9.125" style="4" customWidth="1"/>
  </cols>
  <sheetData>
    <row r="1" spans="5:6" s="2" customFormat="1" ht="12.75">
      <c r="E1" s="65" t="s">
        <v>623</v>
      </c>
      <c r="F1" s="66"/>
    </row>
    <row r="2" spans="5:6" s="2" customFormat="1" ht="12.75">
      <c r="E2" s="67" t="s">
        <v>621</v>
      </c>
      <c r="F2" s="66"/>
    </row>
    <row r="3" spans="1:6" s="5" customFormat="1" ht="15.75">
      <c r="A3" s="60" t="s">
        <v>622</v>
      </c>
      <c r="B3" s="60"/>
      <c r="C3" s="60"/>
      <c r="D3" s="60"/>
      <c r="E3" s="60"/>
      <c r="F3" s="60"/>
    </row>
    <row r="4" spans="1:6" s="5" customFormat="1" ht="12.75">
      <c r="A4" s="61" t="s">
        <v>591</v>
      </c>
      <c r="B4" s="61"/>
      <c r="C4" s="61"/>
      <c r="D4" s="61"/>
      <c r="E4" s="61"/>
      <c r="F4" s="61"/>
    </row>
    <row r="5" spans="1:6" s="5" customFormat="1" ht="12.75">
      <c r="A5" s="3"/>
      <c r="B5" s="7"/>
      <c r="C5" s="7"/>
      <c r="D5" s="7"/>
      <c r="E5" s="8"/>
      <c r="F5" s="8"/>
    </row>
    <row r="6" spans="1:6" s="5" customFormat="1" ht="12.75">
      <c r="A6" s="56" t="s">
        <v>595</v>
      </c>
      <c r="B6" s="7"/>
      <c r="C6" s="7"/>
      <c r="D6" s="7"/>
      <c r="E6" s="7"/>
      <c r="F6" s="7"/>
    </row>
    <row r="7" spans="1:6" s="5" customFormat="1" ht="13.5" thickBot="1">
      <c r="A7" s="70"/>
      <c r="B7" s="71"/>
      <c r="C7" s="71"/>
      <c r="D7" s="71"/>
      <c r="F7" s="55" t="s">
        <v>617</v>
      </c>
    </row>
    <row r="8" spans="1:6" s="10" customFormat="1" ht="11.25" customHeight="1">
      <c r="A8" s="75" t="s">
        <v>616</v>
      </c>
      <c r="B8" s="76"/>
      <c r="C8" s="76"/>
      <c r="D8" s="72" t="s">
        <v>618</v>
      </c>
      <c r="E8" s="62" t="s">
        <v>619</v>
      </c>
      <c r="F8" s="62" t="s">
        <v>620</v>
      </c>
    </row>
    <row r="9" spans="1:6" s="10" customFormat="1" ht="12.75">
      <c r="A9" s="77"/>
      <c r="B9" s="78"/>
      <c r="C9" s="78"/>
      <c r="D9" s="73"/>
      <c r="E9" s="63"/>
      <c r="F9" s="63"/>
    </row>
    <row r="10" spans="1:6" s="10" customFormat="1" ht="13.5" thickBot="1">
      <c r="A10" s="11"/>
      <c r="B10" s="12"/>
      <c r="C10" s="12"/>
      <c r="D10" s="74"/>
      <c r="E10" s="64"/>
      <c r="F10" s="64"/>
    </row>
    <row r="11" spans="1:6" s="13" customFormat="1" ht="13.5" thickBot="1">
      <c r="A11" s="39" t="s">
        <v>593</v>
      </c>
      <c r="B11" s="24"/>
      <c r="C11" s="24"/>
      <c r="D11" s="25">
        <f>D12+D13+D14+D15+D16</f>
        <v>11849</v>
      </c>
      <c r="E11" s="25">
        <f>E12+E13+E14+E15+E16</f>
        <v>93</v>
      </c>
      <c r="F11" s="25">
        <f>F12+F13+F14+F15+F16</f>
        <v>11942</v>
      </c>
    </row>
    <row r="12" spans="1:6" s="5" customFormat="1" ht="12.75">
      <c r="A12" s="26" t="s">
        <v>123</v>
      </c>
      <c r="B12" s="27" t="s">
        <v>329</v>
      </c>
      <c r="C12" s="27" t="s">
        <v>328</v>
      </c>
      <c r="D12" s="28">
        <v>7786</v>
      </c>
      <c r="E12" s="28">
        <v>60</v>
      </c>
      <c r="F12" s="28">
        <f>D12+E12</f>
        <v>7846</v>
      </c>
    </row>
    <row r="13" spans="1:6" s="5" customFormat="1" ht="12.75">
      <c r="A13" s="17" t="s">
        <v>123</v>
      </c>
      <c r="B13" s="18" t="s">
        <v>341</v>
      </c>
      <c r="C13" s="18" t="s">
        <v>117</v>
      </c>
      <c r="D13" s="19">
        <v>1305</v>
      </c>
      <c r="E13" s="19">
        <v>8</v>
      </c>
      <c r="F13" s="28">
        <f>D13+E13</f>
        <v>1313</v>
      </c>
    </row>
    <row r="14" spans="1:6" s="5" customFormat="1" ht="12.75">
      <c r="A14" s="17" t="s">
        <v>123</v>
      </c>
      <c r="B14" s="18" t="s">
        <v>333</v>
      </c>
      <c r="C14" s="18" t="s">
        <v>298</v>
      </c>
      <c r="D14" s="19">
        <v>1226</v>
      </c>
      <c r="E14" s="19">
        <v>8</v>
      </c>
      <c r="F14" s="28">
        <f>D14+E14</f>
        <v>1234</v>
      </c>
    </row>
    <row r="15" spans="1:6" s="5" customFormat="1" ht="12.75">
      <c r="A15" s="17" t="s">
        <v>123</v>
      </c>
      <c r="B15" s="18" t="s">
        <v>366</v>
      </c>
      <c r="C15" s="18" t="s">
        <v>117</v>
      </c>
      <c r="D15" s="19">
        <v>1039</v>
      </c>
      <c r="E15" s="19">
        <v>5</v>
      </c>
      <c r="F15" s="28">
        <f>D15+E15</f>
        <v>1044</v>
      </c>
    </row>
    <row r="16" spans="1:6" s="5" customFormat="1" ht="13.5" thickBot="1">
      <c r="A16" s="20" t="s">
        <v>123</v>
      </c>
      <c r="B16" s="21" t="s">
        <v>330</v>
      </c>
      <c r="C16" s="21" t="s">
        <v>330</v>
      </c>
      <c r="D16" s="22">
        <v>493</v>
      </c>
      <c r="E16" s="22">
        <v>12</v>
      </c>
      <c r="F16" s="28">
        <f>D16+E16</f>
        <v>505</v>
      </c>
    </row>
    <row r="17" spans="1:6" s="9" customFormat="1" ht="13.5" thickBot="1">
      <c r="A17" s="23" t="s">
        <v>594</v>
      </c>
      <c r="B17" s="24"/>
      <c r="C17" s="24"/>
      <c r="D17" s="25">
        <f>D18+D19+D20+D21+D22+D23+D24+D25+D26+D27+D28+D29+D30+D31+D32</f>
        <v>64970</v>
      </c>
      <c r="E17" s="25">
        <f>E18+E19+E20+E21+E22+E23+E24+E25+E26+E27+E28+E29+E30+E31+E32</f>
        <v>1424</v>
      </c>
      <c r="F17" s="25">
        <f>F18+F19+F20+F21+F22+F23+F24+F25+F26+F27+F28+F29+F30+F31+F32</f>
        <v>66394</v>
      </c>
    </row>
    <row r="18" spans="1:6" s="5" customFormat="1" ht="12.75">
      <c r="A18" s="26" t="s">
        <v>116</v>
      </c>
      <c r="B18" s="27" t="s">
        <v>329</v>
      </c>
      <c r="C18" s="27" t="s">
        <v>56</v>
      </c>
      <c r="D18" s="28">
        <v>12403</v>
      </c>
      <c r="E18" s="28">
        <v>406</v>
      </c>
      <c r="F18" s="28">
        <f>D18+E18</f>
        <v>12809</v>
      </c>
    </row>
    <row r="19" spans="1:6" s="5" customFormat="1" ht="12.75">
      <c r="A19" s="17" t="s">
        <v>116</v>
      </c>
      <c r="B19" s="18" t="s">
        <v>59</v>
      </c>
      <c r="C19" s="18" t="s">
        <v>117</v>
      </c>
      <c r="D19" s="19">
        <v>2211</v>
      </c>
      <c r="E19" s="19">
        <v>22</v>
      </c>
      <c r="F19" s="28">
        <f aca="true" t="shared" si="0" ref="F19:F32">D19+E19</f>
        <v>2233</v>
      </c>
    </row>
    <row r="20" spans="1:6" s="5" customFormat="1" ht="12.75">
      <c r="A20" s="17" t="s">
        <v>116</v>
      </c>
      <c r="B20" s="18" t="s">
        <v>332</v>
      </c>
      <c r="C20" s="18" t="s">
        <v>117</v>
      </c>
      <c r="D20" s="19">
        <v>6503</v>
      </c>
      <c r="E20" s="19">
        <v>160</v>
      </c>
      <c r="F20" s="28">
        <f t="shared" si="0"/>
        <v>6663</v>
      </c>
    </row>
    <row r="21" spans="1:6" s="5" customFormat="1" ht="12.75">
      <c r="A21" s="17" t="s">
        <v>116</v>
      </c>
      <c r="B21" s="18" t="s">
        <v>62</v>
      </c>
      <c r="C21" s="18" t="s">
        <v>117</v>
      </c>
      <c r="D21" s="19">
        <v>635</v>
      </c>
      <c r="E21" s="19">
        <v>9</v>
      </c>
      <c r="F21" s="28">
        <f t="shared" si="0"/>
        <v>644</v>
      </c>
    </row>
    <row r="22" spans="1:6" s="5" customFormat="1" ht="12.75">
      <c r="A22" s="17" t="s">
        <v>116</v>
      </c>
      <c r="B22" s="18" t="s">
        <v>331</v>
      </c>
      <c r="C22" s="18"/>
      <c r="D22" s="19">
        <v>1758</v>
      </c>
      <c r="E22" s="19">
        <v>16</v>
      </c>
      <c r="F22" s="28">
        <f t="shared" si="0"/>
        <v>1774</v>
      </c>
    </row>
    <row r="23" spans="1:6" s="5" customFormat="1" ht="12.75">
      <c r="A23" s="17" t="s">
        <v>116</v>
      </c>
      <c r="B23" s="18" t="s">
        <v>362</v>
      </c>
      <c r="C23" s="18" t="s">
        <v>117</v>
      </c>
      <c r="D23" s="19">
        <v>1824</v>
      </c>
      <c r="E23" s="19">
        <v>18</v>
      </c>
      <c r="F23" s="28">
        <f t="shared" si="0"/>
        <v>1842</v>
      </c>
    </row>
    <row r="24" spans="1:6" s="5" customFormat="1" ht="12.75">
      <c r="A24" s="17" t="s">
        <v>116</v>
      </c>
      <c r="B24" s="18" t="s">
        <v>72</v>
      </c>
      <c r="C24" s="18" t="s">
        <v>117</v>
      </c>
      <c r="D24" s="19">
        <v>5383</v>
      </c>
      <c r="E24" s="19">
        <v>119</v>
      </c>
      <c r="F24" s="28">
        <f t="shared" si="0"/>
        <v>5502</v>
      </c>
    </row>
    <row r="25" spans="1:6" s="5" customFormat="1" ht="12.75">
      <c r="A25" s="17" t="s">
        <v>116</v>
      </c>
      <c r="B25" s="18" t="s">
        <v>73</v>
      </c>
      <c r="C25" s="18" t="s">
        <v>117</v>
      </c>
      <c r="D25" s="19">
        <v>1759</v>
      </c>
      <c r="E25" s="19">
        <v>27</v>
      </c>
      <c r="F25" s="28">
        <f t="shared" si="0"/>
        <v>1786</v>
      </c>
    </row>
    <row r="26" spans="1:6" s="5" customFormat="1" ht="12.75">
      <c r="A26" s="17" t="s">
        <v>116</v>
      </c>
      <c r="B26" s="18" t="s">
        <v>367</v>
      </c>
      <c r="C26" s="18" t="s">
        <v>117</v>
      </c>
      <c r="D26" s="19">
        <v>2156</v>
      </c>
      <c r="E26" s="19">
        <v>23</v>
      </c>
      <c r="F26" s="28">
        <f t="shared" si="0"/>
        <v>2179</v>
      </c>
    </row>
    <row r="27" spans="1:6" s="5" customFormat="1" ht="12.75">
      <c r="A27" s="17" t="s">
        <v>116</v>
      </c>
      <c r="B27" s="18" t="s">
        <v>75</v>
      </c>
      <c r="C27" s="18" t="s">
        <v>117</v>
      </c>
      <c r="D27" s="19">
        <v>5804</v>
      </c>
      <c r="E27" s="19">
        <v>85</v>
      </c>
      <c r="F27" s="28">
        <f t="shared" si="0"/>
        <v>5889</v>
      </c>
    </row>
    <row r="28" spans="1:6" s="5" customFormat="1" ht="12.75">
      <c r="A28" s="17" t="s">
        <v>116</v>
      </c>
      <c r="B28" s="18" t="s">
        <v>372</v>
      </c>
      <c r="C28" s="18" t="s">
        <v>117</v>
      </c>
      <c r="D28" s="19">
        <v>5945</v>
      </c>
      <c r="E28" s="19">
        <v>96</v>
      </c>
      <c r="F28" s="28">
        <f t="shared" si="0"/>
        <v>6041</v>
      </c>
    </row>
    <row r="29" spans="1:6" s="5" customFormat="1" ht="12.75">
      <c r="A29" s="17" t="s">
        <v>116</v>
      </c>
      <c r="B29" s="18" t="s">
        <v>337</v>
      </c>
      <c r="C29" s="18" t="s">
        <v>337</v>
      </c>
      <c r="D29" s="19">
        <v>1126</v>
      </c>
      <c r="E29" s="19">
        <v>8</v>
      </c>
      <c r="F29" s="28">
        <f t="shared" si="0"/>
        <v>1134</v>
      </c>
    </row>
    <row r="30" spans="1:6" s="5" customFormat="1" ht="12.75">
      <c r="A30" s="17" t="s">
        <v>116</v>
      </c>
      <c r="B30" s="18" t="s">
        <v>88</v>
      </c>
      <c r="C30" s="18" t="s">
        <v>117</v>
      </c>
      <c r="D30" s="19">
        <v>1916</v>
      </c>
      <c r="E30" s="19">
        <v>24</v>
      </c>
      <c r="F30" s="28">
        <f t="shared" si="0"/>
        <v>1940</v>
      </c>
    </row>
    <row r="31" spans="1:6" s="5" customFormat="1" ht="12.75">
      <c r="A31" s="17" t="s">
        <v>116</v>
      </c>
      <c r="B31" s="18" t="s">
        <v>89</v>
      </c>
      <c r="C31" s="18" t="s">
        <v>117</v>
      </c>
      <c r="D31" s="19">
        <v>798</v>
      </c>
      <c r="E31" s="19">
        <v>12</v>
      </c>
      <c r="F31" s="28">
        <f t="shared" si="0"/>
        <v>810</v>
      </c>
    </row>
    <row r="32" spans="1:6" s="5" customFormat="1" ht="13.5" thickBot="1">
      <c r="A32" s="20" t="s">
        <v>57</v>
      </c>
      <c r="B32" s="21" t="s">
        <v>329</v>
      </c>
      <c r="C32" s="21" t="s">
        <v>58</v>
      </c>
      <c r="D32" s="22">
        <v>14749</v>
      </c>
      <c r="E32" s="22">
        <v>399</v>
      </c>
      <c r="F32" s="28">
        <f t="shared" si="0"/>
        <v>15148</v>
      </c>
    </row>
    <row r="33" spans="1:6" s="5" customFormat="1" ht="13.5" thickBot="1">
      <c r="A33" s="29" t="s">
        <v>590</v>
      </c>
      <c r="B33" s="30"/>
      <c r="C33" s="30"/>
      <c r="D33" s="38">
        <f>D17+D11</f>
        <v>76819</v>
      </c>
      <c r="E33" s="38">
        <f>E17+E11</f>
        <v>1517</v>
      </c>
      <c r="F33" s="38">
        <f>F17+F11</f>
        <v>78336</v>
      </c>
    </row>
    <row r="34" spans="1:4" s="44" customFormat="1" ht="13.5" thickBot="1">
      <c r="A34" s="68" t="s">
        <v>592</v>
      </c>
      <c r="B34" s="69"/>
      <c r="C34" s="69"/>
      <c r="D34" s="69"/>
    </row>
    <row r="35" spans="1:6" s="13" customFormat="1" ht="13.5" thickBot="1">
      <c r="A35" s="39" t="s">
        <v>593</v>
      </c>
      <c r="B35" s="24"/>
      <c r="C35" s="24"/>
      <c r="D35" s="25">
        <f>D36+D37+D38+D39+D40</f>
        <v>22096</v>
      </c>
      <c r="E35" s="25">
        <f>E36+E37+E38+E39+E40</f>
        <v>232</v>
      </c>
      <c r="F35" s="25">
        <f>F36+F37+F38+F39+F40</f>
        <v>22328</v>
      </c>
    </row>
    <row r="36" spans="1:6" s="13" customFormat="1" ht="12.75">
      <c r="A36" s="26" t="s">
        <v>175</v>
      </c>
      <c r="B36" s="27" t="s">
        <v>174</v>
      </c>
      <c r="C36" s="27" t="s">
        <v>176</v>
      </c>
      <c r="D36" s="28">
        <v>16890</v>
      </c>
      <c r="E36" s="28">
        <v>126</v>
      </c>
      <c r="F36" s="28">
        <f>D36+E36</f>
        <v>17016</v>
      </c>
    </row>
    <row r="37" spans="1:6" s="13" customFormat="1" ht="12.75">
      <c r="A37" s="17" t="s">
        <v>123</v>
      </c>
      <c r="B37" s="18" t="s">
        <v>471</v>
      </c>
      <c r="C37" s="18" t="s">
        <v>173</v>
      </c>
      <c r="D37" s="19">
        <v>524</v>
      </c>
      <c r="E37" s="19">
        <v>3</v>
      </c>
      <c r="F37" s="28">
        <f>D37+E37</f>
        <v>527</v>
      </c>
    </row>
    <row r="38" spans="1:6" s="13" customFormat="1" ht="12.75">
      <c r="A38" s="17" t="s">
        <v>123</v>
      </c>
      <c r="B38" s="18" t="s">
        <v>195</v>
      </c>
      <c r="C38" s="18" t="s">
        <v>197</v>
      </c>
      <c r="D38" s="19">
        <v>3476</v>
      </c>
      <c r="E38" s="19">
        <v>96</v>
      </c>
      <c r="F38" s="28">
        <f>D38+E38</f>
        <v>3572</v>
      </c>
    </row>
    <row r="39" spans="1:6" s="13" customFormat="1" ht="12.75">
      <c r="A39" s="17" t="s">
        <v>123</v>
      </c>
      <c r="B39" s="18" t="s">
        <v>472</v>
      </c>
      <c r="C39" s="18" t="s">
        <v>194</v>
      </c>
      <c r="D39" s="19">
        <v>580</v>
      </c>
      <c r="E39" s="19">
        <v>4</v>
      </c>
      <c r="F39" s="28">
        <f>D39+E39</f>
        <v>584</v>
      </c>
    </row>
    <row r="40" spans="1:6" s="13" customFormat="1" ht="13.5" thickBot="1">
      <c r="A40" s="20" t="s">
        <v>123</v>
      </c>
      <c r="B40" s="21" t="s">
        <v>473</v>
      </c>
      <c r="C40" s="21" t="s">
        <v>196</v>
      </c>
      <c r="D40" s="22">
        <v>626</v>
      </c>
      <c r="E40" s="22">
        <v>3</v>
      </c>
      <c r="F40" s="28">
        <f>D40+E40</f>
        <v>629</v>
      </c>
    </row>
    <row r="41" spans="1:6" s="1" customFormat="1" ht="13.5" thickBot="1">
      <c r="A41" s="23" t="s">
        <v>594</v>
      </c>
      <c r="B41" s="24"/>
      <c r="C41" s="24"/>
      <c r="D41" s="25">
        <f>D42+D43+D44+D45+D46+D47+D48+D49+D50+D51+D52+D53+D54+D55+D56+D57+D58+D59+D60+D61+D62+D63+D64+D65+D66</f>
        <v>172210</v>
      </c>
      <c r="E41" s="25">
        <f>E42+E43+E44+E45+E46+E47+E48+E49+E50+E51+E52+E53+E54+E55+E56+E57+E58+E59+E60+E61+E62+E63+E64+E65+E66</f>
        <v>3932</v>
      </c>
      <c r="F41" s="25">
        <f>F42+F43+F44+F45+F46+F47+F48+F49+F50+F51+F52+F53+F54+F55+F56+F57+F58+F59+F60+F61+F62+F63+F64+F65+F66</f>
        <v>176142</v>
      </c>
    </row>
    <row r="42" spans="1:6" s="13" customFormat="1" ht="12.75">
      <c r="A42" s="26" t="s">
        <v>116</v>
      </c>
      <c r="B42" s="27" t="s">
        <v>474</v>
      </c>
      <c r="C42" s="27" t="s">
        <v>117</v>
      </c>
      <c r="D42" s="28">
        <v>6815</v>
      </c>
      <c r="E42" s="28">
        <v>121</v>
      </c>
      <c r="F42" s="28">
        <f>D42+E42</f>
        <v>6936</v>
      </c>
    </row>
    <row r="43" spans="1:6" s="13" customFormat="1" ht="12.75">
      <c r="A43" s="17" t="s">
        <v>116</v>
      </c>
      <c r="B43" s="18" t="s">
        <v>479</v>
      </c>
      <c r="C43" s="18" t="s">
        <v>198</v>
      </c>
      <c r="D43" s="19">
        <v>1317</v>
      </c>
      <c r="E43" s="19">
        <v>14</v>
      </c>
      <c r="F43" s="28">
        <f aca="true" t="shared" si="1" ref="F43:F66">D43+E43</f>
        <v>1331</v>
      </c>
    </row>
    <row r="44" spans="1:6" s="13" customFormat="1" ht="12.75">
      <c r="A44" s="17" t="s">
        <v>116</v>
      </c>
      <c r="B44" s="18" t="s">
        <v>492</v>
      </c>
      <c r="C44" s="18" t="s">
        <v>117</v>
      </c>
      <c r="D44" s="19">
        <v>2395</v>
      </c>
      <c r="E44" s="19">
        <v>28</v>
      </c>
      <c r="F44" s="28">
        <f t="shared" si="1"/>
        <v>2423</v>
      </c>
    </row>
    <row r="45" spans="1:6" s="13" customFormat="1" ht="12.75">
      <c r="A45" s="17" t="s">
        <v>116</v>
      </c>
      <c r="B45" s="18" t="s">
        <v>410</v>
      </c>
      <c r="C45" s="18" t="s">
        <v>409</v>
      </c>
      <c r="D45" s="19">
        <v>11411</v>
      </c>
      <c r="E45" s="19">
        <v>201</v>
      </c>
      <c r="F45" s="28">
        <f t="shared" si="1"/>
        <v>11612</v>
      </c>
    </row>
    <row r="46" spans="1:6" s="13" customFormat="1" ht="12.75">
      <c r="A46" s="17" t="s">
        <v>116</v>
      </c>
      <c r="B46" s="18" t="s">
        <v>172</v>
      </c>
      <c r="C46" s="18" t="s">
        <v>171</v>
      </c>
      <c r="D46" s="19">
        <v>8406</v>
      </c>
      <c r="E46" s="19">
        <v>130</v>
      </c>
      <c r="F46" s="28">
        <f t="shared" si="1"/>
        <v>8536</v>
      </c>
    </row>
    <row r="47" spans="1:6" s="13" customFormat="1" ht="12.75">
      <c r="A47" s="17" t="s">
        <v>116</v>
      </c>
      <c r="B47" s="18" t="s">
        <v>412</v>
      </c>
      <c r="C47" s="18" t="s">
        <v>411</v>
      </c>
      <c r="D47" s="19">
        <v>6010</v>
      </c>
      <c r="E47" s="19">
        <v>216</v>
      </c>
      <c r="F47" s="28">
        <f t="shared" si="1"/>
        <v>6226</v>
      </c>
    </row>
    <row r="48" spans="1:6" s="13" customFormat="1" ht="12.75">
      <c r="A48" s="17" t="s">
        <v>116</v>
      </c>
      <c r="B48" s="18" t="s">
        <v>174</v>
      </c>
      <c r="C48" s="18" t="s">
        <v>415</v>
      </c>
      <c r="D48" s="19">
        <v>9004</v>
      </c>
      <c r="E48" s="19">
        <v>222</v>
      </c>
      <c r="F48" s="28">
        <f t="shared" si="1"/>
        <v>9226</v>
      </c>
    </row>
    <row r="49" spans="1:6" s="13" customFormat="1" ht="12.75">
      <c r="A49" s="17" t="s">
        <v>116</v>
      </c>
      <c r="B49" s="18" t="s">
        <v>174</v>
      </c>
      <c r="C49" s="18" t="s">
        <v>416</v>
      </c>
      <c r="D49" s="19">
        <v>12089</v>
      </c>
      <c r="E49" s="19">
        <v>240</v>
      </c>
      <c r="F49" s="28">
        <f t="shared" si="1"/>
        <v>12329</v>
      </c>
    </row>
    <row r="50" spans="1:6" s="13" customFormat="1" ht="12.75">
      <c r="A50" s="17" t="s">
        <v>116</v>
      </c>
      <c r="B50" s="18" t="s">
        <v>174</v>
      </c>
      <c r="C50" s="18" t="s">
        <v>413</v>
      </c>
      <c r="D50" s="19">
        <v>12380</v>
      </c>
      <c r="E50" s="19">
        <v>334</v>
      </c>
      <c r="F50" s="28">
        <f t="shared" si="1"/>
        <v>12714</v>
      </c>
    </row>
    <row r="51" spans="1:6" s="13" customFormat="1" ht="12.75">
      <c r="A51" s="17" t="s">
        <v>116</v>
      </c>
      <c r="B51" s="18" t="s">
        <v>174</v>
      </c>
      <c r="C51" s="18" t="s">
        <v>414</v>
      </c>
      <c r="D51" s="19">
        <v>20548</v>
      </c>
      <c r="E51" s="19">
        <v>433</v>
      </c>
      <c r="F51" s="28">
        <f t="shared" si="1"/>
        <v>20981</v>
      </c>
    </row>
    <row r="52" spans="1:6" s="13" customFormat="1" ht="12.75">
      <c r="A52" s="17" t="s">
        <v>116</v>
      </c>
      <c r="B52" s="18" t="s">
        <v>174</v>
      </c>
      <c r="C52" s="18" t="s">
        <v>177</v>
      </c>
      <c r="D52" s="19">
        <v>19236</v>
      </c>
      <c r="E52" s="19">
        <v>759</v>
      </c>
      <c r="F52" s="28">
        <f t="shared" si="1"/>
        <v>19995</v>
      </c>
    </row>
    <row r="53" spans="1:6" s="13" customFormat="1" ht="12.75">
      <c r="A53" s="17" t="s">
        <v>116</v>
      </c>
      <c r="B53" s="18" t="s">
        <v>476</v>
      </c>
      <c r="C53" s="18" t="s">
        <v>117</v>
      </c>
      <c r="D53" s="19">
        <v>7089</v>
      </c>
      <c r="E53" s="19">
        <v>167</v>
      </c>
      <c r="F53" s="28">
        <f t="shared" si="1"/>
        <v>7256</v>
      </c>
    </row>
    <row r="54" spans="1:6" s="13" customFormat="1" ht="12.75">
      <c r="A54" s="17" t="s">
        <v>116</v>
      </c>
      <c r="B54" s="18" t="s">
        <v>477</v>
      </c>
      <c r="C54" s="18" t="s">
        <v>117</v>
      </c>
      <c r="D54" s="19">
        <v>1193</v>
      </c>
      <c r="E54" s="19">
        <v>8</v>
      </c>
      <c r="F54" s="28">
        <f t="shared" si="1"/>
        <v>1201</v>
      </c>
    </row>
    <row r="55" spans="1:6" s="13" customFormat="1" ht="12.75">
      <c r="A55" s="26" t="s">
        <v>188</v>
      </c>
      <c r="B55" s="27" t="s">
        <v>484</v>
      </c>
      <c r="C55" s="27" t="s">
        <v>117</v>
      </c>
      <c r="D55" s="28">
        <v>8436</v>
      </c>
      <c r="E55" s="28">
        <v>223</v>
      </c>
      <c r="F55" s="28">
        <f t="shared" si="1"/>
        <v>8659</v>
      </c>
    </row>
    <row r="56" spans="1:6" s="13" customFormat="1" ht="12.75">
      <c r="A56" s="17" t="s">
        <v>189</v>
      </c>
      <c r="B56" s="18" t="s">
        <v>191</v>
      </c>
      <c r="C56" s="18" t="s">
        <v>190</v>
      </c>
      <c r="D56" s="19">
        <v>5654</v>
      </c>
      <c r="E56" s="19">
        <v>79</v>
      </c>
      <c r="F56" s="28">
        <f t="shared" si="1"/>
        <v>5733</v>
      </c>
    </row>
    <row r="57" spans="1:6" s="13" customFormat="1" ht="12.75">
      <c r="A57" s="17" t="s">
        <v>116</v>
      </c>
      <c r="B57" s="18" t="s">
        <v>485</v>
      </c>
      <c r="C57" s="18" t="s">
        <v>117</v>
      </c>
      <c r="D57" s="19">
        <v>2158</v>
      </c>
      <c r="E57" s="19">
        <v>23</v>
      </c>
      <c r="F57" s="28">
        <f t="shared" si="1"/>
        <v>2181</v>
      </c>
    </row>
    <row r="58" spans="1:6" s="13" customFormat="1" ht="12.75">
      <c r="A58" s="17" t="s">
        <v>116</v>
      </c>
      <c r="B58" s="18" t="s">
        <v>478</v>
      </c>
      <c r="C58" s="18" t="s">
        <v>117</v>
      </c>
      <c r="D58" s="19">
        <v>2906</v>
      </c>
      <c r="E58" s="19">
        <v>54</v>
      </c>
      <c r="F58" s="28">
        <f t="shared" si="1"/>
        <v>2960</v>
      </c>
    </row>
    <row r="59" spans="1:6" s="13" customFormat="1" ht="12.75">
      <c r="A59" s="17" t="s">
        <v>116</v>
      </c>
      <c r="B59" s="18" t="s">
        <v>193</v>
      </c>
      <c r="C59" s="18" t="s">
        <v>192</v>
      </c>
      <c r="D59" s="19">
        <v>1984</v>
      </c>
      <c r="E59" s="19">
        <v>22</v>
      </c>
      <c r="F59" s="28">
        <f t="shared" si="1"/>
        <v>2006</v>
      </c>
    </row>
    <row r="60" spans="1:6" s="13" customFormat="1" ht="12.75">
      <c r="A60" s="17" t="s">
        <v>116</v>
      </c>
      <c r="B60" s="18" t="s">
        <v>195</v>
      </c>
      <c r="C60" s="18" t="s">
        <v>423</v>
      </c>
      <c r="D60" s="19">
        <v>14679</v>
      </c>
      <c r="E60" s="19">
        <v>310</v>
      </c>
      <c r="F60" s="28">
        <f t="shared" si="1"/>
        <v>14989</v>
      </c>
    </row>
    <row r="61" spans="1:6" s="13" customFormat="1" ht="12.75">
      <c r="A61" s="17" t="s">
        <v>116</v>
      </c>
      <c r="B61" s="18" t="s">
        <v>480</v>
      </c>
      <c r="C61" s="18" t="s">
        <v>117</v>
      </c>
      <c r="D61" s="19">
        <v>2238</v>
      </c>
      <c r="E61" s="19">
        <v>26</v>
      </c>
      <c r="F61" s="28">
        <f t="shared" si="1"/>
        <v>2264</v>
      </c>
    </row>
    <row r="62" spans="1:6" s="13" customFormat="1" ht="12.75">
      <c r="A62" s="17" t="s">
        <v>116</v>
      </c>
      <c r="B62" s="18" t="s">
        <v>486</v>
      </c>
      <c r="C62" s="18" t="s">
        <v>117</v>
      </c>
      <c r="D62" s="19">
        <v>1241</v>
      </c>
      <c r="E62" s="19">
        <v>70</v>
      </c>
      <c r="F62" s="28">
        <f t="shared" si="1"/>
        <v>1311</v>
      </c>
    </row>
    <row r="63" spans="1:6" s="13" customFormat="1" ht="12.75">
      <c r="A63" s="17" t="s">
        <v>116</v>
      </c>
      <c r="B63" s="18" t="s">
        <v>481</v>
      </c>
      <c r="C63" s="18" t="s">
        <v>117</v>
      </c>
      <c r="D63" s="19">
        <v>4742</v>
      </c>
      <c r="E63" s="19">
        <v>67</v>
      </c>
      <c r="F63" s="28">
        <f t="shared" si="1"/>
        <v>4809</v>
      </c>
    </row>
    <row r="64" spans="1:6" s="13" customFormat="1" ht="12.75">
      <c r="A64" s="17" t="s">
        <v>116</v>
      </c>
      <c r="B64" s="18" t="s">
        <v>482</v>
      </c>
      <c r="C64" s="18" t="s">
        <v>117</v>
      </c>
      <c r="D64" s="19">
        <v>6819</v>
      </c>
      <c r="E64" s="19">
        <v>96</v>
      </c>
      <c r="F64" s="28">
        <f t="shared" si="1"/>
        <v>6915</v>
      </c>
    </row>
    <row r="65" spans="1:6" s="13" customFormat="1" ht="12.75">
      <c r="A65" s="17" t="s">
        <v>116</v>
      </c>
      <c r="B65" s="18" t="s">
        <v>475</v>
      </c>
      <c r="C65" s="18" t="s">
        <v>178</v>
      </c>
      <c r="D65" s="19">
        <v>1639</v>
      </c>
      <c r="E65" s="19">
        <v>16</v>
      </c>
      <c r="F65" s="28">
        <f t="shared" si="1"/>
        <v>1655</v>
      </c>
    </row>
    <row r="66" spans="1:6" s="13" customFormat="1" ht="12.75">
      <c r="A66" s="17" t="s">
        <v>116</v>
      </c>
      <c r="B66" s="18" t="s">
        <v>483</v>
      </c>
      <c r="C66" s="18" t="s">
        <v>117</v>
      </c>
      <c r="D66" s="19">
        <v>1821</v>
      </c>
      <c r="E66" s="19">
        <v>73</v>
      </c>
      <c r="F66" s="28">
        <f t="shared" si="1"/>
        <v>1894</v>
      </c>
    </row>
    <row r="67" spans="1:6" s="13" customFormat="1" ht="13.5" thickBot="1">
      <c r="A67" s="40" t="s">
        <v>590</v>
      </c>
      <c r="B67" s="41"/>
      <c r="C67" s="41"/>
      <c r="D67" s="42">
        <f>D41+D35</f>
        <v>194306</v>
      </c>
      <c r="E67" s="42">
        <f>E41+E35</f>
        <v>4164</v>
      </c>
      <c r="F67" s="42">
        <f>F41+F35</f>
        <v>198470</v>
      </c>
    </row>
    <row r="68" spans="1:4" s="44" customFormat="1" ht="13.5" thickBot="1">
      <c r="A68" s="68" t="s">
        <v>596</v>
      </c>
      <c r="B68" s="69"/>
      <c r="C68" s="69"/>
      <c r="D68" s="69"/>
    </row>
    <row r="69" spans="1:6" s="31" customFormat="1" ht="13.5" thickBot="1">
      <c r="A69" s="39" t="s">
        <v>593</v>
      </c>
      <c r="B69" s="43"/>
      <c r="C69" s="43"/>
      <c r="D69" s="54">
        <f>D70+D71+D72+D73+D74+D75</f>
        <v>12879</v>
      </c>
      <c r="E69" s="54">
        <f>E70+E71+E72+E73+E74+E75</f>
        <v>112</v>
      </c>
      <c r="F69" s="54">
        <f>F70+F71+F72+F73+F74+F75</f>
        <v>12991</v>
      </c>
    </row>
    <row r="70" spans="1:6" ht="12.75">
      <c r="A70" s="26" t="s">
        <v>123</v>
      </c>
      <c r="B70" s="27" t="s">
        <v>130</v>
      </c>
      <c r="C70" s="27" t="s">
        <v>130</v>
      </c>
      <c r="D70" s="28">
        <v>600</v>
      </c>
      <c r="E70" s="28">
        <v>4</v>
      </c>
      <c r="F70" s="28">
        <f aca="true" t="shared" si="2" ref="F70:F75">D70+E70</f>
        <v>604</v>
      </c>
    </row>
    <row r="71" spans="1:6" ht="12.75">
      <c r="A71" s="17" t="s">
        <v>123</v>
      </c>
      <c r="B71" s="18" t="s">
        <v>131</v>
      </c>
      <c r="C71" s="18" t="s">
        <v>132</v>
      </c>
      <c r="D71" s="19">
        <v>9229</v>
      </c>
      <c r="E71" s="19">
        <v>73</v>
      </c>
      <c r="F71" s="28">
        <f t="shared" si="2"/>
        <v>9302</v>
      </c>
    </row>
    <row r="72" spans="1:6" ht="12.75">
      <c r="A72" s="17" t="s">
        <v>123</v>
      </c>
      <c r="B72" s="18" t="s">
        <v>135</v>
      </c>
      <c r="C72" s="18" t="s">
        <v>117</v>
      </c>
      <c r="D72" s="19">
        <v>579</v>
      </c>
      <c r="E72" s="19">
        <v>9</v>
      </c>
      <c r="F72" s="28">
        <f t="shared" si="2"/>
        <v>588</v>
      </c>
    </row>
    <row r="73" spans="1:6" ht="12.75">
      <c r="A73" s="17" t="s">
        <v>123</v>
      </c>
      <c r="B73" s="18" t="s">
        <v>141</v>
      </c>
      <c r="C73" s="18" t="s">
        <v>140</v>
      </c>
      <c r="D73" s="19">
        <v>512</v>
      </c>
      <c r="E73" s="19">
        <v>4</v>
      </c>
      <c r="F73" s="28">
        <f t="shared" si="2"/>
        <v>516</v>
      </c>
    </row>
    <row r="74" spans="1:6" ht="12.75">
      <c r="A74" s="17" t="s">
        <v>123</v>
      </c>
      <c r="B74" s="18" t="s">
        <v>165</v>
      </c>
      <c r="C74" s="18" t="s">
        <v>117</v>
      </c>
      <c r="D74" s="19">
        <v>963</v>
      </c>
      <c r="E74" s="19">
        <v>14</v>
      </c>
      <c r="F74" s="28">
        <f t="shared" si="2"/>
        <v>977</v>
      </c>
    </row>
    <row r="75" spans="1:6" ht="13.5" thickBot="1">
      <c r="A75" s="20" t="s">
        <v>558</v>
      </c>
      <c r="B75" s="21" t="s">
        <v>168</v>
      </c>
      <c r="C75" s="21" t="s">
        <v>117</v>
      </c>
      <c r="D75" s="22">
        <v>996</v>
      </c>
      <c r="E75" s="22">
        <v>8</v>
      </c>
      <c r="F75" s="28">
        <f t="shared" si="2"/>
        <v>1004</v>
      </c>
    </row>
    <row r="76" spans="1:6" s="6" customFormat="1" ht="13.5" thickBot="1">
      <c r="A76" s="23" t="s">
        <v>594</v>
      </c>
      <c r="B76" s="24"/>
      <c r="C76" s="24"/>
      <c r="D76" s="25">
        <f>D77+D78+D79+D80+D81+D82</f>
        <v>47801</v>
      </c>
      <c r="E76" s="25">
        <f>E77+E78+E79+E80+E81+E82</f>
        <v>1413</v>
      </c>
      <c r="F76" s="25">
        <f>F77+F78+F79+F80+F81+F82</f>
        <v>49214</v>
      </c>
    </row>
    <row r="77" spans="1:6" ht="12.75">
      <c r="A77" s="26" t="s">
        <v>116</v>
      </c>
      <c r="B77" s="27" t="s">
        <v>133</v>
      </c>
      <c r="C77" s="27" t="s">
        <v>133</v>
      </c>
      <c r="D77" s="28">
        <v>2107</v>
      </c>
      <c r="E77" s="28">
        <v>23</v>
      </c>
      <c r="F77" s="28">
        <f aca="true" t="shared" si="3" ref="F77:F82">D77+E77</f>
        <v>2130</v>
      </c>
    </row>
    <row r="78" spans="1:6" ht="12.75">
      <c r="A78" s="17" t="s">
        <v>116</v>
      </c>
      <c r="B78" s="18" t="s">
        <v>131</v>
      </c>
      <c r="C78" s="18" t="s">
        <v>393</v>
      </c>
      <c r="D78" s="19">
        <v>19780</v>
      </c>
      <c r="E78" s="19">
        <v>429</v>
      </c>
      <c r="F78" s="28">
        <f t="shared" si="3"/>
        <v>20209</v>
      </c>
    </row>
    <row r="79" spans="1:6" ht="12.75">
      <c r="A79" s="17" t="s">
        <v>116</v>
      </c>
      <c r="B79" s="18" t="s">
        <v>131</v>
      </c>
      <c r="C79" s="18" t="s">
        <v>394</v>
      </c>
      <c r="D79" s="19">
        <v>13986</v>
      </c>
      <c r="E79" s="19">
        <v>796</v>
      </c>
      <c r="F79" s="28">
        <f t="shared" si="3"/>
        <v>14782</v>
      </c>
    </row>
    <row r="80" spans="1:6" ht="12.75">
      <c r="A80" s="17" t="s">
        <v>119</v>
      </c>
      <c r="B80" s="18" t="s">
        <v>134</v>
      </c>
      <c r="C80" s="18" t="s">
        <v>134</v>
      </c>
      <c r="D80" s="19">
        <v>2943</v>
      </c>
      <c r="E80" s="19">
        <v>35</v>
      </c>
      <c r="F80" s="28">
        <f t="shared" si="3"/>
        <v>2978</v>
      </c>
    </row>
    <row r="81" spans="1:6" ht="12.75">
      <c r="A81" s="17" t="s">
        <v>116</v>
      </c>
      <c r="B81" s="18" t="s">
        <v>406</v>
      </c>
      <c r="C81" s="18" t="s">
        <v>117</v>
      </c>
      <c r="D81" s="19">
        <v>4201</v>
      </c>
      <c r="E81" s="19">
        <v>64</v>
      </c>
      <c r="F81" s="28">
        <f t="shared" si="3"/>
        <v>4265</v>
      </c>
    </row>
    <row r="82" spans="1:6" ht="13.5" thickBot="1">
      <c r="A82" s="20" t="s">
        <v>116</v>
      </c>
      <c r="B82" s="21" t="s">
        <v>408</v>
      </c>
      <c r="C82" s="21" t="s">
        <v>117</v>
      </c>
      <c r="D82" s="22">
        <v>4784</v>
      </c>
      <c r="E82" s="22">
        <v>66</v>
      </c>
      <c r="F82" s="28">
        <f t="shared" si="3"/>
        <v>4850</v>
      </c>
    </row>
    <row r="83" spans="1:6" s="6" customFormat="1" ht="13.5" thickBot="1">
      <c r="A83" s="23" t="s">
        <v>597</v>
      </c>
      <c r="B83" s="24"/>
      <c r="C83" s="24"/>
      <c r="D83" s="25">
        <f>D84</f>
        <v>5709</v>
      </c>
      <c r="E83" s="25">
        <f>E84</f>
        <v>126</v>
      </c>
      <c r="F83" s="25">
        <f>F84</f>
        <v>5835</v>
      </c>
    </row>
    <row r="84" spans="1:6" ht="12.75">
      <c r="A84" s="26" t="s">
        <v>434</v>
      </c>
      <c r="B84" s="27" t="s">
        <v>131</v>
      </c>
      <c r="C84" s="27" t="s">
        <v>435</v>
      </c>
      <c r="D84" s="28">
        <v>5709</v>
      </c>
      <c r="E84" s="28">
        <v>126</v>
      </c>
      <c r="F84" s="28">
        <f>D84+E84</f>
        <v>5835</v>
      </c>
    </row>
    <row r="85" spans="1:6" ht="13.5" thickBot="1">
      <c r="A85" s="40" t="s">
        <v>590</v>
      </c>
      <c r="B85" s="41"/>
      <c r="C85" s="41"/>
      <c r="D85" s="53">
        <f>D83+D76+D69</f>
        <v>66389</v>
      </c>
      <c r="E85" s="53">
        <f>E83+E76+E69</f>
        <v>1651</v>
      </c>
      <c r="F85" s="53">
        <f>F83+F76+F69</f>
        <v>68040</v>
      </c>
    </row>
    <row r="86" spans="1:4" s="44" customFormat="1" ht="13.5" thickBot="1">
      <c r="A86" s="68" t="s">
        <v>598</v>
      </c>
      <c r="B86" s="69"/>
      <c r="C86" s="69"/>
      <c r="D86" s="69"/>
    </row>
    <row r="87" spans="1:6" s="6" customFormat="1" ht="13.5" thickBot="1">
      <c r="A87" s="39" t="s">
        <v>593</v>
      </c>
      <c r="B87" s="24"/>
      <c r="C87" s="24"/>
      <c r="D87" s="25">
        <f>D88+D89+D90+D91</f>
        <v>13083</v>
      </c>
      <c r="E87" s="25">
        <f>E88+E89+E90+E91</f>
        <v>170</v>
      </c>
      <c r="F87" s="25">
        <f>F88+F89+F90+F91</f>
        <v>13253</v>
      </c>
    </row>
    <row r="88" spans="1:6" ht="12.75">
      <c r="A88" s="26" t="s">
        <v>123</v>
      </c>
      <c r="B88" s="27" t="s">
        <v>180</v>
      </c>
      <c r="C88" s="27" t="s">
        <v>179</v>
      </c>
      <c r="D88" s="28">
        <v>8579</v>
      </c>
      <c r="E88" s="28">
        <v>64</v>
      </c>
      <c r="F88" s="28">
        <f>D88+E88</f>
        <v>8643</v>
      </c>
    </row>
    <row r="89" spans="1:6" ht="12.75">
      <c r="A89" s="17" t="s">
        <v>123</v>
      </c>
      <c r="B89" s="18" t="s">
        <v>184</v>
      </c>
      <c r="C89" s="18" t="s">
        <v>183</v>
      </c>
      <c r="D89" s="19">
        <v>2102</v>
      </c>
      <c r="E89" s="19">
        <v>16</v>
      </c>
      <c r="F89" s="28">
        <f>D89+E89</f>
        <v>2118</v>
      </c>
    </row>
    <row r="90" spans="1:6" ht="12.75">
      <c r="A90" s="17" t="s">
        <v>123</v>
      </c>
      <c r="B90" s="18" t="s">
        <v>495</v>
      </c>
      <c r="C90" s="18" t="s">
        <v>182</v>
      </c>
      <c r="D90" s="19">
        <v>837</v>
      </c>
      <c r="E90" s="19">
        <v>19</v>
      </c>
      <c r="F90" s="28">
        <f>D90+E90</f>
        <v>856</v>
      </c>
    </row>
    <row r="91" spans="1:6" ht="13.5" thickBot="1">
      <c r="A91" s="20" t="s">
        <v>220</v>
      </c>
      <c r="B91" s="21" t="s">
        <v>493</v>
      </c>
      <c r="C91" s="21" t="s">
        <v>181</v>
      </c>
      <c r="D91" s="22">
        <v>1565</v>
      </c>
      <c r="E91" s="22">
        <v>71</v>
      </c>
      <c r="F91" s="28">
        <f>D91+E91</f>
        <v>1636</v>
      </c>
    </row>
    <row r="92" spans="1:6" s="6" customFormat="1" ht="13.5" thickBot="1">
      <c r="A92" s="23" t="s">
        <v>594</v>
      </c>
      <c r="B92" s="24"/>
      <c r="C92" s="24"/>
      <c r="D92" s="25">
        <f>D93+D94+D95+D96+D97+D98+D99+D100+D101+D102+D103+D104</f>
        <v>69841</v>
      </c>
      <c r="E92" s="25">
        <f>E93+E94+E95+E96+E97+E98+E99+E100+E101+E102+E103+E104</f>
        <v>1521</v>
      </c>
      <c r="F92" s="25">
        <f>F93+F94+F95+F96+F97+F98+F99+F100+F101+F102+F103+F104</f>
        <v>71362</v>
      </c>
    </row>
    <row r="93" spans="1:6" ht="12.75">
      <c r="A93" s="26" t="s">
        <v>116</v>
      </c>
      <c r="B93" s="27" t="s">
        <v>180</v>
      </c>
      <c r="C93" s="27" t="s">
        <v>417</v>
      </c>
      <c r="D93" s="28">
        <v>11548</v>
      </c>
      <c r="E93" s="28">
        <v>254</v>
      </c>
      <c r="F93" s="28">
        <f>D93+E93</f>
        <v>11802</v>
      </c>
    </row>
    <row r="94" spans="1:6" ht="12.75">
      <c r="A94" s="17" t="s">
        <v>116</v>
      </c>
      <c r="B94" s="18" t="s">
        <v>180</v>
      </c>
      <c r="C94" s="18" t="s">
        <v>418</v>
      </c>
      <c r="D94" s="19">
        <v>17592</v>
      </c>
      <c r="E94" s="19">
        <v>426</v>
      </c>
      <c r="F94" s="28">
        <f aca="true" t="shared" si="4" ref="F94:F108">D94+E94</f>
        <v>18018</v>
      </c>
    </row>
    <row r="95" spans="1:6" ht="12.75">
      <c r="A95" s="17" t="s">
        <v>116</v>
      </c>
      <c r="B95" s="18" t="s">
        <v>184</v>
      </c>
      <c r="C95" s="18" t="s">
        <v>426</v>
      </c>
      <c r="D95" s="19">
        <v>7283</v>
      </c>
      <c r="E95" s="19">
        <v>168</v>
      </c>
      <c r="F95" s="28">
        <f t="shared" si="4"/>
        <v>7451</v>
      </c>
    </row>
    <row r="96" spans="1:6" ht="12.75">
      <c r="A96" s="17" t="s">
        <v>116</v>
      </c>
      <c r="B96" s="18" t="s">
        <v>422</v>
      </c>
      <c r="C96" s="18" t="s">
        <v>421</v>
      </c>
      <c r="D96" s="19">
        <v>1900</v>
      </c>
      <c r="E96" s="19">
        <v>24</v>
      </c>
      <c r="F96" s="28">
        <f t="shared" si="4"/>
        <v>1924</v>
      </c>
    </row>
    <row r="97" spans="1:6" ht="12.75">
      <c r="A97" s="17" t="s">
        <v>116</v>
      </c>
      <c r="B97" s="18" t="s">
        <v>489</v>
      </c>
      <c r="C97" s="18" t="s">
        <v>117</v>
      </c>
      <c r="D97" s="19">
        <v>6314</v>
      </c>
      <c r="E97" s="19">
        <v>195</v>
      </c>
      <c r="F97" s="28">
        <f t="shared" si="4"/>
        <v>6509</v>
      </c>
    </row>
    <row r="98" spans="1:6" ht="12.75">
      <c r="A98" s="17" t="s">
        <v>116</v>
      </c>
      <c r="B98" s="18" t="s">
        <v>490</v>
      </c>
      <c r="C98" s="18" t="s">
        <v>117</v>
      </c>
      <c r="D98" s="19">
        <v>1646</v>
      </c>
      <c r="E98" s="19">
        <v>27</v>
      </c>
      <c r="F98" s="28">
        <f t="shared" si="4"/>
        <v>1673</v>
      </c>
    </row>
    <row r="99" spans="1:6" ht="12.75">
      <c r="A99" s="17" t="s">
        <v>116</v>
      </c>
      <c r="B99" s="18" t="s">
        <v>494</v>
      </c>
      <c r="C99" s="18" t="s">
        <v>117</v>
      </c>
      <c r="D99" s="19">
        <v>1479</v>
      </c>
      <c r="E99" s="19">
        <v>14</v>
      </c>
      <c r="F99" s="28">
        <f t="shared" si="4"/>
        <v>1493</v>
      </c>
    </row>
    <row r="100" spans="1:6" ht="12.75">
      <c r="A100" s="17" t="s">
        <v>116</v>
      </c>
      <c r="B100" s="18" t="s">
        <v>488</v>
      </c>
      <c r="C100" s="18" t="s">
        <v>419</v>
      </c>
      <c r="D100" s="19">
        <v>938</v>
      </c>
      <c r="E100" s="19">
        <v>15</v>
      </c>
      <c r="F100" s="28">
        <f t="shared" si="4"/>
        <v>953</v>
      </c>
    </row>
    <row r="101" spans="1:6" ht="12.75">
      <c r="A101" s="17" t="s">
        <v>116</v>
      </c>
      <c r="B101" s="18" t="s">
        <v>487</v>
      </c>
      <c r="C101" s="18" t="s">
        <v>117</v>
      </c>
      <c r="D101" s="19">
        <v>1593</v>
      </c>
      <c r="E101" s="19">
        <v>18</v>
      </c>
      <c r="F101" s="28">
        <f t="shared" si="4"/>
        <v>1611</v>
      </c>
    </row>
    <row r="102" spans="1:6" ht="12.75">
      <c r="A102" s="17" t="s">
        <v>116</v>
      </c>
      <c r="B102" s="18" t="s">
        <v>491</v>
      </c>
      <c r="C102" s="18" t="s">
        <v>117</v>
      </c>
      <c r="D102" s="19">
        <v>1631</v>
      </c>
      <c r="E102" s="19">
        <v>16</v>
      </c>
      <c r="F102" s="28">
        <f t="shared" si="4"/>
        <v>1647</v>
      </c>
    </row>
    <row r="103" spans="1:6" ht="13.5" thickBot="1">
      <c r="A103" s="45" t="s">
        <v>116</v>
      </c>
      <c r="B103" s="32" t="s">
        <v>204</v>
      </c>
      <c r="C103" s="32" t="s">
        <v>203</v>
      </c>
      <c r="D103" s="33">
        <v>5678</v>
      </c>
      <c r="E103" s="33">
        <v>140</v>
      </c>
      <c r="F103" s="28">
        <f t="shared" si="4"/>
        <v>5818</v>
      </c>
    </row>
    <row r="104" spans="1:6" ht="13.5" thickBot="1">
      <c r="A104" s="46" t="s">
        <v>116</v>
      </c>
      <c r="B104" s="47" t="s">
        <v>206</v>
      </c>
      <c r="C104" s="47" t="s">
        <v>205</v>
      </c>
      <c r="D104" s="48">
        <v>12239</v>
      </c>
      <c r="E104" s="48">
        <v>224</v>
      </c>
      <c r="F104" s="28">
        <f t="shared" si="4"/>
        <v>12463</v>
      </c>
    </row>
    <row r="105" spans="1:6" s="6" customFormat="1" ht="13.5" thickBot="1">
      <c r="A105" s="23" t="s">
        <v>599</v>
      </c>
      <c r="B105" s="24"/>
      <c r="C105" s="24"/>
      <c r="D105" s="25">
        <f>D106</f>
        <v>2878</v>
      </c>
      <c r="E105" s="25">
        <f>E106</f>
        <v>0</v>
      </c>
      <c r="F105" s="25">
        <f>F106</f>
        <v>2878</v>
      </c>
    </row>
    <row r="106" spans="1:6" ht="13.5" thickBot="1">
      <c r="A106" s="49" t="s">
        <v>302</v>
      </c>
      <c r="B106" s="34" t="s">
        <v>180</v>
      </c>
      <c r="C106" s="34" t="s">
        <v>110</v>
      </c>
      <c r="D106" s="35">
        <v>2878</v>
      </c>
      <c r="E106" s="35">
        <v>0</v>
      </c>
      <c r="F106" s="28">
        <f t="shared" si="4"/>
        <v>2878</v>
      </c>
    </row>
    <row r="107" spans="1:6" s="6" customFormat="1" ht="13.5" thickBot="1">
      <c r="A107" s="23" t="s">
        <v>597</v>
      </c>
      <c r="B107" s="24"/>
      <c r="C107" s="24"/>
      <c r="D107" s="25">
        <f>D108</f>
        <v>4994</v>
      </c>
      <c r="E107" s="25">
        <f>E108</f>
        <v>93</v>
      </c>
      <c r="F107" s="25">
        <f>F108</f>
        <v>5087</v>
      </c>
    </row>
    <row r="108" spans="1:6" ht="12.75">
      <c r="A108" s="26" t="s">
        <v>99</v>
      </c>
      <c r="B108" s="27" t="s">
        <v>180</v>
      </c>
      <c r="C108" s="27" t="s">
        <v>359</v>
      </c>
      <c r="D108" s="28">
        <v>4994</v>
      </c>
      <c r="E108" s="28">
        <v>93</v>
      </c>
      <c r="F108" s="28">
        <f t="shared" si="4"/>
        <v>5087</v>
      </c>
    </row>
    <row r="109" spans="1:6" ht="13.5" thickBot="1">
      <c r="A109" s="40" t="s">
        <v>590</v>
      </c>
      <c r="B109" s="41"/>
      <c r="C109" s="41"/>
      <c r="D109" s="53">
        <f>D107+D105+D92+D87</f>
        <v>90796</v>
      </c>
      <c r="E109" s="53">
        <f>E107+E105+E92+E87</f>
        <v>1784</v>
      </c>
      <c r="F109" s="53">
        <f>F107+F105+F92+F87</f>
        <v>92580</v>
      </c>
    </row>
    <row r="110" spans="1:4" s="44" customFormat="1" ht="13.5" thickBot="1">
      <c r="A110" s="68" t="s">
        <v>600</v>
      </c>
      <c r="B110" s="69"/>
      <c r="C110" s="69"/>
      <c r="D110" s="69"/>
    </row>
    <row r="111" spans="1:6" s="6" customFormat="1" ht="13.5" thickBot="1">
      <c r="A111" s="39" t="s">
        <v>593</v>
      </c>
      <c r="B111" s="24"/>
      <c r="C111" s="24"/>
      <c r="D111" s="25">
        <f>D112+D113+D114+D115+D116+D117+D118+D119+D120+D121+D122+D123+D124</f>
        <v>57503</v>
      </c>
      <c r="E111" s="25">
        <f>E112+E113+E114+E115+E116+E117+E118+E119+E120+E121+E122+E123+E124</f>
        <v>468</v>
      </c>
      <c r="F111" s="25">
        <f>F112+F113+F114+F115+F116+F117+F118+F119+F120+F121+F122+F123+F124</f>
        <v>57971</v>
      </c>
    </row>
    <row r="112" spans="1:6" ht="12.75">
      <c r="A112" s="26" t="s">
        <v>123</v>
      </c>
      <c r="B112" s="27" t="s">
        <v>16</v>
      </c>
      <c r="C112" s="27" t="s">
        <v>214</v>
      </c>
      <c r="D112" s="28">
        <v>2085</v>
      </c>
      <c r="E112" s="28">
        <v>18</v>
      </c>
      <c r="F112" s="28">
        <f>D112+E112</f>
        <v>2103</v>
      </c>
    </row>
    <row r="113" spans="1:6" ht="12.75">
      <c r="A113" s="17" t="s">
        <v>123</v>
      </c>
      <c r="B113" s="18" t="s">
        <v>18</v>
      </c>
      <c r="C113" s="18" t="s">
        <v>215</v>
      </c>
      <c r="D113" s="19">
        <v>1254</v>
      </c>
      <c r="E113" s="19">
        <v>12</v>
      </c>
      <c r="F113" s="28">
        <f aca="true" t="shared" si="5" ref="F113:F124">D113+E113</f>
        <v>1266</v>
      </c>
    </row>
    <row r="114" spans="1:6" ht="12.75">
      <c r="A114" s="17" t="s">
        <v>123</v>
      </c>
      <c r="B114" s="18" t="s">
        <v>19</v>
      </c>
      <c r="C114" s="18" t="s">
        <v>219</v>
      </c>
      <c r="D114" s="19">
        <v>420</v>
      </c>
      <c r="E114" s="19">
        <v>3</v>
      </c>
      <c r="F114" s="28">
        <f t="shared" si="5"/>
        <v>423</v>
      </c>
    </row>
    <row r="115" spans="1:6" ht="12.75">
      <c r="A115" s="17" t="s">
        <v>23</v>
      </c>
      <c r="B115" s="18" t="s">
        <v>222</v>
      </c>
      <c r="C115" s="18" t="s">
        <v>24</v>
      </c>
      <c r="D115" s="19">
        <v>32349</v>
      </c>
      <c r="E115" s="19">
        <v>261</v>
      </c>
      <c r="F115" s="28">
        <f t="shared" si="5"/>
        <v>32610</v>
      </c>
    </row>
    <row r="116" spans="1:6" ht="12.75">
      <c r="A116" s="17" t="s">
        <v>220</v>
      </c>
      <c r="B116" s="18" t="s">
        <v>222</v>
      </c>
      <c r="C116" s="18" t="s">
        <v>221</v>
      </c>
      <c r="D116" s="19">
        <v>7265</v>
      </c>
      <c r="E116" s="19">
        <v>27</v>
      </c>
      <c r="F116" s="28">
        <f t="shared" si="5"/>
        <v>7292</v>
      </c>
    </row>
    <row r="117" spans="1:6" ht="12.75">
      <c r="A117" s="17" t="s">
        <v>80</v>
      </c>
      <c r="B117" s="18" t="s">
        <v>13</v>
      </c>
      <c r="C117" s="18" t="s">
        <v>223</v>
      </c>
      <c r="D117" s="19">
        <v>716</v>
      </c>
      <c r="E117" s="19">
        <v>4</v>
      </c>
      <c r="F117" s="28">
        <f t="shared" si="5"/>
        <v>720</v>
      </c>
    </row>
    <row r="118" spans="1:6" ht="12.75">
      <c r="A118" s="17" t="s">
        <v>123</v>
      </c>
      <c r="B118" s="18" t="s">
        <v>231</v>
      </c>
      <c r="C118" s="18" t="s">
        <v>232</v>
      </c>
      <c r="D118" s="19">
        <v>5391</v>
      </c>
      <c r="E118" s="19">
        <v>42</v>
      </c>
      <c r="F118" s="28">
        <f t="shared" si="5"/>
        <v>5433</v>
      </c>
    </row>
    <row r="119" spans="1:6" ht="12.75">
      <c r="A119" s="17" t="s">
        <v>123</v>
      </c>
      <c r="B119" s="18" t="s">
        <v>22</v>
      </c>
      <c r="C119" s="18" t="s">
        <v>253</v>
      </c>
      <c r="D119" s="19">
        <v>729</v>
      </c>
      <c r="E119" s="19">
        <v>5</v>
      </c>
      <c r="F119" s="28">
        <f t="shared" si="5"/>
        <v>734</v>
      </c>
    </row>
    <row r="120" spans="1:6" ht="12.75">
      <c r="A120" s="17" t="s">
        <v>123</v>
      </c>
      <c r="B120" s="18" t="s">
        <v>15</v>
      </c>
      <c r="C120" s="18" t="s">
        <v>238</v>
      </c>
      <c r="D120" s="19">
        <v>615</v>
      </c>
      <c r="E120" s="19">
        <v>23</v>
      </c>
      <c r="F120" s="28">
        <f t="shared" si="5"/>
        <v>638</v>
      </c>
    </row>
    <row r="121" spans="1:6" ht="12.75">
      <c r="A121" s="17" t="s">
        <v>123</v>
      </c>
      <c r="B121" s="18" t="s">
        <v>245</v>
      </c>
      <c r="C121" s="18" t="s">
        <v>244</v>
      </c>
      <c r="D121" s="19">
        <v>4417</v>
      </c>
      <c r="E121" s="19">
        <v>55</v>
      </c>
      <c r="F121" s="28">
        <f t="shared" si="5"/>
        <v>4472</v>
      </c>
    </row>
    <row r="122" spans="1:6" ht="12.75">
      <c r="A122" s="17" t="s">
        <v>123</v>
      </c>
      <c r="B122" s="18" t="s">
        <v>20</v>
      </c>
      <c r="C122" s="18" t="s">
        <v>248</v>
      </c>
      <c r="D122" s="19">
        <v>1195</v>
      </c>
      <c r="E122" s="19">
        <v>11</v>
      </c>
      <c r="F122" s="28">
        <f t="shared" si="5"/>
        <v>1206</v>
      </c>
    </row>
    <row r="123" spans="1:6" ht="12.75">
      <c r="A123" s="17" t="s">
        <v>123</v>
      </c>
      <c r="B123" s="18" t="s">
        <v>21</v>
      </c>
      <c r="C123" s="18" t="s">
        <v>249</v>
      </c>
      <c r="D123" s="19">
        <v>485</v>
      </c>
      <c r="E123" s="19">
        <v>3</v>
      </c>
      <c r="F123" s="28">
        <f t="shared" si="5"/>
        <v>488</v>
      </c>
    </row>
    <row r="124" spans="1:6" ht="12.75">
      <c r="A124" s="17" t="s">
        <v>123</v>
      </c>
      <c r="B124" s="18" t="s">
        <v>14</v>
      </c>
      <c r="C124" s="18" t="s">
        <v>230</v>
      </c>
      <c r="D124" s="19">
        <v>582</v>
      </c>
      <c r="E124" s="19">
        <v>4</v>
      </c>
      <c r="F124" s="19">
        <f t="shared" si="5"/>
        <v>586</v>
      </c>
    </row>
    <row r="125" spans="1:6" s="6" customFormat="1" ht="13.5" thickBot="1">
      <c r="A125" s="57" t="s">
        <v>594</v>
      </c>
      <c r="B125" s="58"/>
      <c r="C125" s="58"/>
      <c r="D125" s="59">
        <f>D126+D127+D128+D129+D130+D131+D132+D133+D134+D135+D136+D137+D138+D139+D140+D141+D142+D143+D144+D145+D146+D147+D148+D149+D150+D151+D152+D153+D154+D155+D156+D157+D158+D159+D160+D161+D162+D163</f>
        <v>289667</v>
      </c>
      <c r="E125" s="59">
        <f>E126+E127+E128+E129+E130+E131+E132+E133+E134+E135+E136+E137+E138+E139+E140+E141+E142+E143+E144+E145+E146+E147+E148+E149+E150+E151+E152+E153+E154+E155+E156+E157+E158+E159+E160+E161+E162+E163</f>
        <v>7308</v>
      </c>
      <c r="F125" s="59">
        <f>F126+F127+F128+F129+F130+F131+F132+F133+F134+F135+F136+F137+F138+F139+F140+F141+F142+F143+F144+F145+F146+F147+F148+F149+F150+F151+F152+F153+F154+F155+F156+F157+F158+F159+F160+F161+F162+F163</f>
        <v>296975</v>
      </c>
    </row>
    <row r="126" spans="1:6" ht="12.75">
      <c r="A126" s="26" t="s">
        <v>116</v>
      </c>
      <c r="B126" s="27" t="s">
        <v>208</v>
      </c>
      <c r="C126" s="27" t="s">
        <v>207</v>
      </c>
      <c r="D126" s="28">
        <v>10318</v>
      </c>
      <c r="E126" s="28">
        <v>231</v>
      </c>
      <c r="F126" s="28">
        <f>D126+E126</f>
        <v>10549</v>
      </c>
    </row>
    <row r="127" spans="1:6" ht="12.75">
      <c r="A127" s="17" t="s">
        <v>116</v>
      </c>
      <c r="B127" s="18" t="s">
        <v>212</v>
      </c>
      <c r="C127" s="18" t="s">
        <v>211</v>
      </c>
      <c r="D127" s="19">
        <v>11428</v>
      </c>
      <c r="E127" s="19">
        <v>262</v>
      </c>
      <c r="F127" s="28">
        <f aca="true" t="shared" si="6" ref="F127:F171">D127+E127</f>
        <v>11690</v>
      </c>
    </row>
    <row r="128" spans="1:6" ht="12.75">
      <c r="A128" s="17" t="s">
        <v>116</v>
      </c>
      <c r="B128" s="18" t="s">
        <v>37</v>
      </c>
      <c r="C128" s="18" t="s">
        <v>233</v>
      </c>
      <c r="D128" s="19">
        <v>1072</v>
      </c>
      <c r="E128" s="19">
        <v>12</v>
      </c>
      <c r="F128" s="28">
        <f t="shared" si="6"/>
        <v>1084</v>
      </c>
    </row>
    <row r="129" spans="1:6" ht="12.75">
      <c r="A129" s="17" t="s">
        <v>116</v>
      </c>
      <c r="B129" s="18" t="s">
        <v>36</v>
      </c>
      <c r="C129" s="18" t="s">
        <v>209</v>
      </c>
      <c r="D129" s="19">
        <v>1134</v>
      </c>
      <c r="E129" s="19">
        <v>9</v>
      </c>
      <c r="F129" s="28">
        <f t="shared" si="6"/>
        <v>1143</v>
      </c>
    </row>
    <row r="130" spans="1:6" ht="12.75">
      <c r="A130" s="17" t="s">
        <v>116</v>
      </c>
      <c r="B130" s="18" t="s">
        <v>39</v>
      </c>
      <c r="C130" s="18" t="s">
        <v>213</v>
      </c>
      <c r="D130" s="19">
        <v>1340</v>
      </c>
      <c r="E130" s="19">
        <v>15</v>
      </c>
      <c r="F130" s="28">
        <f t="shared" si="6"/>
        <v>1355</v>
      </c>
    </row>
    <row r="131" spans="1:6" ht="12.75">
      <c r="A131" s="17" t="s">
        <v>116</v>
      </c>
      <c r="B131" s="18" t="s">
        <v>17</v>
      </c>
      <c r="C131" s="18" t="s">
        <v>428</v>
      </c>
      <c r="D131" s="19">
        <v>9424</v>
      </c>
      <c r="E131" s="19">
        <v>301</v>
      </c>
      <c r="F131" s="28">
        <f t="shared" si="6"/>
        <v>9725</v>
      </c>
    </row>
    <row r="132" spans="1:6" ht="12.75">
      <c r="A132" s="17" t="s">
        <v>116</v>
      </c>
      <c r="B132" s="18" t="s">
        <v>40</v>
      </c>
      <c r="C132" s="18" t="s">
        <v>215</v>
      </c>
      <c r="D132" s="19">
        <v>5322</v>
      </c>
      <c r="E132" s="19">
        <v>78</v>
      </c>
      <c r="F132" s="28">
        <f t="shared" si="6"/>
        <v>5400</v>
      </c>
    </row>
    <row r="133" spans="1:6" ht="12.75">
      <c r="A133" s="17" t="s">
        <v>116</v>
      </c>
      <c r="B133" s="18" t="s">
        <v>42</v>
      </c>
      <c r="C133" s="18" t="s">
        <v>216</v>
      </c>
      <c r="D133" s="19">
        <v>5607</v>
      </c>
      <c r="E133" s="19">
        <v>79</v>
      </c>
      <c r="F133" s="28">
        <f t="shared" si="6"/>
        <v>5686</v>
      </c>
    </row>
    <row r="134" spans="1:6" ht="12.75">
      <c r="A134" s="17" t="s">
        <v>116</v>
      </c>
      <c r="B134" s="18" t="s">
        <v>29</v>
      </c>
      <c r="C134" s="18" t="s">
        <v>449</v>
      </c>
      <c r="D134" s="19">
        <v>2373</v>
      </c>
      <c r="E134" s="19">
        <v>58</v>
      </c>
      <c r="F134" s="28">
        <f t="shared" si="6"/>
        <v>2431</v>
      </c>
    </row>
    <row r="135" spans="1:6" ht="12.75">
      <c r="A135" s="17" t="s">
        <v>116</v>
      </c>
      <c r="B135" s="18" t="s">
        <v>41</v>
      </c>
      <c r="C135" s="18" t="s">
        <v>217</v>
      </c>
      <c r="D135" s="19">
        <v>1499</v>
      </c>
      <c r="E135" s="19">
        <v>14</v>
      </c>
      <c r="F135" s="28">
        <f t="shared" si="6"/>
        <v>1513</v>
      </c>
    </row>
    <row r="136" spans="1:6" ht="12.75">
      <c r="A136" s="17" t="s">
        <v>116</v>
      </c>
      <c r="B136" s="18" t="s">
        <v>43</v>
      </c>
      <c r="C136" s="18" t="s">
        <v>218</v>
      </c>
      <c r="D136" s="19">
        <v>2202</v>
      </c>
      <c r="E136" s="19">
        <v>26</v>
      </c>
      <c r="F136" s="28">
        <f t="shared" si="6"/>
        <v>2228</v>
      </c>
    </row>
    <row r="137" spans="1:6" ht="12.75">
      <c r="A137" s="17" t="s">
        <v>116</v>
      </c>
      <c r="B137" s="18" t="s">
        <v>222</v>
      </c>
      <c r="C137" s="18" t="s">
        <v>439</v>
      </c>
      <c r="D137" s="19">
        <v>12193</v>
      </c>
      <c r="E137" s="19">
        <v>243</v>
      </c>
      <c r="F137" s="28">
        <f t="shared" si="6"/>
        <v>12436</v>
      </c>
    </row>
    <row r="138" spans="1:6" ht="12.75">
      <c r="A138" s="17" t="s">
        <v>116</v>
      </c>
      <c r="B138" s="18" t="s">
        <v>222</v>
      </c>
      <c r="C138" s="18" t="s">
        <v>440</v>
      </c>
      <c r="D138" s="19">
        <v>18744</v>
      </c>
      <c r="E138" s="19">
        <v>560</v>
      </c>
      <c r="F138" s="28">
        <f t="shared" si="6"/>
        <v>19304</v>
      </c>
    </row>
    <row r="139" spans="1:6" ht="12.75">
      <c r="A139" s="17" t="s">
        <v>116</v>
      </c>
      <c r="B139" s="18" t="s">
        <v>222</v>
      </c>
      <c r="C139" s="18" t="s">
        <v>430</v>
      </c>
      <c r="D139" s="19">
        <v>9356</v>
      </c>
      <c r="E139" s="19">
        <v>314</v>
      </c>
      <c r="F139" s="28">
        <f t="shared" si="6"/>
        <v>9670</v>
      </c>
    </row>
    <row r="140" spans="1:6" ht="12.75">
      <c r="A140" s="17" t="s">
        <v>116</v>
      </c>
      <c r="B140" s="18" t="s">
        <v>222</v>
      </c>
      <c r="C140" s="18" t="s">
        <v>433</v>
      </c>
      <c r="D140" s="19">
        <v>3165</v>
      </c>
      <c r="E140" s="19">
        <v>653</v>
      </c>
      <c r="F140" s="28">
        <f t="shared" si="6"/>
        <v>3818</v>
      </c>
    </row>
    <row r="141" spans="1:6" ht="12.75">
      <c r="A141" s="17" t="s">
        <v>116</v>
      </c>
      <c r="B141" s="18" t="s">
        <v>222</v>
      </c>
      <c r="C141" s="18" t="s">
        <v>431</v>
      </c>
      <c r="D141" s="19">
        <v>14791</v>
      </c>
      <c r="E141" s="19">
        <v>380</v>
      </c>
      <c r="F141" s="28">
        <f t="shared" si="6"/>
        <v>15171</v>
      </c>
    </row>
    <row r="142" spans="1:6" ht="12.75">
      <c r="A142" s="17" t="s">
        <v>116</v>
      </c>
      <c r="B142" s="18" t="s">
        <v>222</v>
      </c>
      <c r="C142" s="18" t="s">
        <v>438</v>
      </c>
      <c r="D142" s="19">
        <v>13350</v>
      </c>
      <c r="E142" s="19">
        <v>220</v>
      </c>
      <c r="F142" s="28">
        <f t="shared" si="6"/>
        <v>13570</v>
      </c>
    </row>
    <row r="143" spans="1:6" ht="12.75">
      <c r="A143" s="17" t="s">
        <v>116</v>
      </c>
      <c r="B143" s="18" t="s">
        <v>222</v>
      </c>
      <c r="C143" s="18" t="s">
        <v>441</v>
      </c>
      <c r="D143" s="19">
        <v>12863</v>
      </c>
      <c r="E143" s="19">
        <v>380</v>
      </c>
      <c r="F143" s="28">
        <f t="shared" si="6"/>
        <v>13243</v>
      </c>
    </row>
    <row r="144" spans="1:6" ht="12.75">
      <c r="A144" s="17" t="s">
        <v>442</v>
      </c>
      <c r="B144" s="18" t="s">
        <v>222</v>
      </c>
      <c r="C144" s="18" t="s">
        <v>443</v>
      </c>
      <c r="D144" s="19">
        <v>17682</v>
      </c>
      <c r="E144" s="19">
        <v>580</v>
      </c>
      <c r="F144" s="28">
        <f t="shared" si="6"/>
        <v>18262</v>
      </c>
    </row>
    <row r="145" spans="1:6" ht="12.75">
      <c r="A145" s="17" t="s">
        <v>116</v>
      </c>
      <c r="B145" s="18" t="s">
        <v>222</v>
      </c>
      <c r="C145" s="18" t="s">
        <v>432</v>
      </c>
      <c r="D145" s="19">
        <v>19465</v>
      </c>
      <c r="E145" s="19">
        <v>516</v>
      </c>
      <c r="F145" s="28">
        <f t="shared" si="6"/>
        <v>19981</v>
      </c>
    </row>
    <row r="146" spans="1:6" ht="12.75">
      <c r="A146" s="17" t="s">
        <v>290</v>
      </c>
      <c r="B146" s="18" t="s">
        <v>222</v>
      </c>
      <c r="C146" s="18" t="s">
        <v>429</v>
      </c>
      <c r="D146" s="19">
        <v>11603</v>
      </c>
      <c r="E146" s="19">
        <v>266</v>
      </c>
      <c r="F146" s="28">
        <f t="shared" si="6"/>
        <v>11869</v>
      </c>
    </row>
    <row r="147" spans="1:6" ht="12.75">
      <c r="A147" s="17" t="s">
        <v>346</v>
      </c>
      <c r="B147" s="18" t="s">
        <v>35</v>
      </c>
      <c r="C147" s="18" t="s">
        <v>210</v>
      </c>
      <c r="D147" s="19">
        <v>4836</v>
      </c>
      <c r="E147" s="19">
        <v>64</v>
      </c>
      <c r="F147" s="28">
        <f t="shared" si="6"/>
        <v>4900</v>
      </c>
    </row>
    <row r="148" spans="1:6" ht="12.75">
      <c r="A148" s="17" t="s">
        <v>116</v>
      </c>
      <c r="B148" s="18" t="s">
        <v>25</v>
      </c>
      <c r="C148" s="18" t="s">
        <v>224</v>
      </c>
      <c r="D148" s="19">
        <v>7300</v>
      </c>
      <c r="E148" s="19">
        <v>129</v>
      </c>
      <c r="F148" s="28">
        <f t="shared" si="6"/>
        <v>7429</v>
      </c>
    </row>
    <row r="149" spans="1:6" ht="12.75">
      <c r="A149" s="17" t="s">
        <v>116</v>
      </c>
      <c r="B149" s="18" t="s">
        <v>34</v>
      </c>
      <c r="C149" s="18" t="s">
        <v>269</v>
      </c>
      <c r="D149" s="19">
        <v>7016</v>
      </c>
      <c r="E149" s="19">
        <v>101</v>
      </c>
      <c r="F149" s="28">
        <f t="shared" si="6"/>
        <v>7117</v>
      </c>
    </row>
    <row r="150" spans="1:6" ht="12.75">
      <c r="A150" s="17" t="s">
        <v>116</v>
      </c>
      <c r="B150" s="18" t="s">
        <v>226</v>
      </c>
      <c r="C150" s="18" t="s">
        <v>225</v>
      </c>
      <c r="D150" s="19">
        <v>2386</v>
      </c>
      <c r="E150" s="19">
        <v>24</v>
      </c>
      <c r="F150" s="28">
        <f t="shared" si="6"/>
        <v>2410</v>
      </c>
    </row>
    <row r="151" spans="1:6" ht="12.75">
      <c r="A151" s="17" t="s">
        <v>116</v>
      </c>
      <c r="B151" s="18" t="s">
        <v>31</v>
      </c>
      <c r="C151" s="18" t="s">
        <v>250</v>
      </c>
      <c r="D151" s="19">
        <v>1854</v>
      </c>
      <c r="E151" s="19">
        <v>18</v>
      </c>
      <c r="F151" s="28">
        <f t="shared" si="6"/>
        <v>1872</v>
      </c>
    </row>
    <row r="152" spans="1:6" ht="12.75">
      <c r="A152" s="17" t="s">
        <v>116</v>
      </c>
      <c r="B152" s="18" t="s">
        <v>445</v>
      </c>
      <c r="C152" s="18" t="s">
        <v>444</v>
      </c>
      <c r="D152" s="19">
        <v>9725</v>
      </c>
      <c r="E152" s="19">
        <v>206</v>
      </c>
      <c r="F152" s="28">
        <f t="shared" si="6"/>
        <v>9931</v>
      </c>
    </row>
    <row r="153" spans="1:6" ht="12.75">
      <c r="A153" s="17" t="s">
        <v>116</v>
      </c>
      <c r="B153" s="18" t="s">
        <v>28</v>
      </c>
      <c r="C153" s="18" t="s">
        <v>237</v>
      </c>
      <c r="D153" s="19">
        <v>1025</v>
      </c>
      <c r="E153" s="19">
        <v>11</v>
      </c>
      <c r="F153" s="28">
        <f t="shared" si="6"/>
        <v>1036</v>
      </c>
    </row>
    <row r="154" spans="1:6" ht="12.75">
      <c r="A154" s="17" t="s">
        <v>116</v>
      </c>
      <c r="B154" s="18" t="s">
        <v>231</v>
      </c>
      <c r="C154" s="18" t="s">
        <v>446</v>
      </c>
      <c r="D154" s="19">
        <v>15663</v>
      </c>
      <c r="E154" s="19">
        <v>511</v>
      </c>
      <c r="F154" s="28">
        <f t="shared" si="6"/>
        <v>16174</v>
      </c>
    </row>
    <row r="155" spans="1:6" ht="12.75">
      <c r="A155" s="17" t="s">
        <v>116</v>
      </c>
      <c r="B155" s="18" t="s">
        <v>26</v>
      </c>
      <c r="C155" s="18" t="s">
        <v>234</v>
      </c>
      <c r="D155" s="19">
        <v>5607</v>
      </c>
      <c r="E155" s="19">
        <v>81</v>
      </c>
      <c r="F155" s="28">
        <f t="shared" si="6"/>
        <v>5688</v>
      </c>
    </row>
    <row r="156" spans="1:6" ht="12.75">
      <c r="A156" s="17" t="s">
        <v>116</v>
      </c>
      <c r="B156" s="18" t="s">
        <v>30</v>
      </c>
      <c r="C156" s="18" t="s">
        <v>246</v>
      </c>
      <c r="D156" s="19">
        <v>1659</v>
      </c>
      <c r="E156" s="19">
        <v>144</v>
      </c>
      <c r="F156" s="28">
        <f t="shared" si="6"/>
        <v>1803</v>
      </c>
    </row>
    <row r="157" spans="1:6" ht="12.75">
      <c r="A157" s="26" t="s">
        <v>116</v>
      </c>
      <c r="B157" s="27" t="s">
        <v>27</v>
      </c>
      <c r="C157" s="27" t="s">
        <v>236</v>
      </c>
      <c r="D157" s="28">
        <v>6844</v>
      </c>
      <c r="E157" s="28">
        <v>110</v>
      </c>
      <c r="F157" s="28">
        <f t="shared" si="6"/>
        <v>6954</v>
      </c>
    </row>
    <row r="158" spans="1:6" ht="12.75">
      <c r="A158" s="17" t="s">
        <v>116</v>
      </c>
      <c r="B158" s="18" t="s">
        <v>245</v>
      </c>
      <c r="C158" s="18" t="s">
        <v>450</v>
      </c>
      <c r="D158" s="19">
        <v>19378</v>
      </c>
      <c r="E158" s="19">
        <v>388</v>
      </c>
      <c r="F158" s="28">
        <f t="shared" si="6"/>
        <v>19766</v>
      </c>
    </row>
    <row r="159" spans="1:6" ht="12.75">
      <c r="A159" s="17" t="s">
        <v>116</v>
      </c>
      <c r="B159" s="18" t="s">
        <v>20</v>
      </c>
      <c r="C159" s="18" t="s">
        <v>452</v>
      </c>
      <c r="D159" s="19">
        <v>7069</v>
      </c>
      <c r="E159" s="19">
        <v>114</v>
      </c>
      <c r="F159" s="28">
        <f t="shared" si="6"/>
        <v>7183</v>
      </c>
    </row>
    <row r="160" spans="1:6" ht="12.75">
      <c r="A160" s="17" t="s">
        <v>116</v>
      </c>
      <c r="B160" s="18" t="s">
        <v>32</v>
      </c>
      <c r="C160" s="18" t="s">
        <v>251</v>
      </c>
      <c r="D160" s="19">
        <v>6614</v>
      </c>
      <c r="E160" s="19">
        <v>87</v>
      </c>
      <c r="F160" s="28">
        <f t="shared" si="6"/>
        <v>6701</v>
      </c>
    </row>
    <row r="161" spans="1:6" ht="12.75">
      <c r="A161" s="17" t="s">
        <v>116</v>
      </c>
      <c r="B161" s="18" t="s">
        <v>38</v>
      </c>
      <c r="C161" s="18" t="s">
        <v>202</v>
      </c>
      <c r="D161" s="19">
        <v>1165</v>
      </c>
      <c r="E161" s="19">
        <v>8</v>
      </c>
      <c r="F161" s="28">
        <f t="shared" si="6"/>
        <v>1173</v>
      </c>
    </row>
    <row r="162" spans="1:6" ht="12.75">
      <c r="A162" s="17" t="s">
        <v>116</v>
      </c>
      <c r="B162" s="18" t="s">
        <v>33</v>
      </c>
      <c r="C162" s="18" t="s">
        <v>252</v>
      </c>
      <c r="D162" s="19">
        <v>1919</v>
      </c>
      <c r="E162" s="19">
        <v>52</v>
      </c>
      <c r="F162" s="28">
        <f t="shared" si="6"/>
        <v>1971</v>
      </c>
    </row>
    <row r="163" spans="1:6" ht="13.5" thickBot="1">
      <c r="A163" s="20" t="s">
        <v>116</v>
      </c>
      <c r="B163" s="21" t="s">
        <v>255</v>
      </c>
      <c r="C163" s="21" t="s">
        <v>254</v>
      </c>
      <c r="D163" s="22">
        <v>4676</v>
      </c>
      <c r="E163" s="22">
        <v>63</v>
      </c>
      <c r="F163" s="28">
        <f t="shared" si="6"/>
        <v>4739</v>
      </c>
    </row>
    <row r="164" spans="1:6" s="6" customFormat="1" ht="13.5" thickBot="1">
      <c r="A164" s="23" t="s">
        <v>597</v>
      </c>
      <c r="B164" s="24"/>
      <c r="C164" s="24"/>
      <c r="D164" s="25">
        <f>D165+D166</f>
        <v>7506</v>
      </c>
      <c r="E164" s="25">
        <f>E165+E166</f>
        <v>184</v>
      </c>
      <c r="F164" s="25">
        <f>F165+F166</f>
        <v>7690</v>
      </c>
    </row>
    <row r="165" spans="1:6" ht="12.75">
      <c r="A165" s="26" t="s">
        <v>99</v>
      </c>
      <c r="B165" s="27" t="s">
        <v>231</v>
      </c>
      <c r="C165" s="27" t="s">
        <v>101</v>
      </c>
      <c r="D165" s="28">
        <v>4145</v>
      </c>
      <c r="E165" s="28">
        <v>86</v>
      </c>
      <c r="F165" s="28">
        <f t="shared" si="6"/>
        <v>4231</v>
      </c>
    </row>
    <row r="166" spans="1:6" ht="13.5" thickBot="1">
      <c r="A166" s="20" t="s">
        <v>99</v>
      </c>
      <c r="B166" s="21" t="s">
        <v>245</v>
      </c>
      <c r="C166" s="21" t="s">
        <v>103</v>
      </c>
      <c r="D166" s="22">
        <v>3361</v>
      </c>
      <c r="E166" s="22">
        <v>98</v>
      </c>
      <c r="F166" s="28">
        <f t="shared" si="6"/>
        <v>3459</v>
      </c>
    </row>
    <row r="167" spans="1:6" s="6" customFormat="1" ht="13.5" thickBot="1">
      <c r="A167" s="23" t="s">
        <v>602</v>
      </c>
      <c r="B167" s="24"/>
      <c r="C167" s="24"/>
      <c r="D167" s="25">
        <f>D168+D169</f>
        <v>14664</v>
      </c>
      <c r="E167" s="25">
        <f>E168+E169</f>
        <v>273</v>
      </c>
      <c r="F167" s="25">
        <f>F168+F169</f>
        <v>14937</v>
      </c>
    </row>
    <row r="168" spans="1:6" ht="12.75">
      <c r="A168" s="26" t="s">
        <v>111</v>
      </c>
      <c r="B168" s="27" t="s">
        <v>222</v>
      </c>
      <c r="C168" s="27" t="s">
        <v>112</v>
      </c>
      <c r="D168" s="28">
        <v>5439</v>
      </c>
      <c r="E168" s="28">
        <v>195</v>
      </c>
      <c r="F168" s="28">
        <f t="shared" si="6"/>
        <v>5634</v>
      </c>
    </row>
    <row r="169" spans="1:6" ht="13.5" thickBot="1">
      <c r="A169" s="20" t="s">
        <v>345</v>
      </c>
      <c r="B169" s="21" t="s">
        <v>222</v>
      </c>
      <c r="C169" s="21" t="s">
        <v>113</v>
      </c>
      <c r="D169" s="22">
        <v>9225</v>
      </c>
      <c r="E169" s="22">
        <v>78</v>
      </c>
      <c r="F169" s="28">
        <f t="shared" si="6"/>
        <v>9303</v>
      </c>
    </row>
    <row r="170" spans="1:6" s="6" customFormat="1" ht="13.5" thickBot="1">
      <c r="A170" s="23" t="s">
        <v>601</v>
      </c>
      <c r="B170" s="24"/>
      <c r="C170" s="24"/>
      <c r="D170" s="25">
        <f>D171</f>
        <v>1719</v>
      </c>
      <c r="E170" s="25">
        <f>E171</f>
        <v>0</v>
      </c>
      <c r="F170" s="25">
        <f>F171</f>
        <v>1719</v>
      </c>
    </row>
    <row r="171" spans="1:6" ht="13.5" thickBot="1">
      <c r="A171" s="49" t="s">
        <v>464</v>
      </c>
      <c r="B171" s="34" t="s">
        <v>231</v>
      </c>
      <c r="C171" s="34" t="s">
        <v>470</v>
      </c>
      <c r="D171" s="35">
        <v>1719</v>
      </c>
      <c r="E171" s="35">
        <v>0</v>
      </c>
      <c r="F171" s="28">
        <f t="shared" si="6"/>
        <v>1719</v>
      </c>
    </row>
    <row r="172" spans="1:6" ht="13.5" thickBot="1">
      <c r="A172" s="29" t="s">
        <v>590</v>
      </c>
      <c r="B172" s="30"/>
      <c r="C172" s="30"/>
      <c r="D172" s="38">
        <f>D170+D167+D164+D125+D111</f>
        <v>371059</v>
      </c>
      <c r="E172" s="38">
        <f>E170+E167+E164+E125+E111</f>
        <v>8233</v>
      </c>
      <c r="F172" s="38">
        <f>F170+F167+F164+F125+F111</f>
        <v>379292</v>
      </c>
    </row>
    <row r="173" spans="1:4" s="44" customFormat="1" ht="13.5" thickBot="1">
      <c r="A173" s="68" t="s">
        <v>603</v>
      </c>
      <c r="B173" s="69"/>
      <c r="C173" s="69"/>
      <c r="D173" s="69"/>
    </row>
    <row r="174" spans="1:6" s="6" customFormat="1" ht="13.5" thickBot="1">
      <c r="A174" s="39" t="s">
        <v>593</v>
      </c>
      <c r="B174" s="24"/>
      <c r="C174" s="24"/>
      <c r="D174" s="25">
        <f>D175+D176</f>
        <v>10930</v>
      </c>
      <c r="E174" s="25">
        <f>E175+E176</f>
        <v>81</v>
      </c>
      <c r="F174" s="25">
        <f>F175+F176</f>
        <v>11011</v>
      </c>
    </row>
    <row r="175" spans="1:6" ht="12.75">
      <c r="A175" s="26" t="s">
        <v>123</v>
      </c>
      <c r="B175" s="27" t="s">
        <v>268</v>
      </c>
      <c r="C175" s="27" t="s">
        <v>267</v>
      </c>
      <c r="D175" s="28">
        <v>4500</v>
      </c>
      <c r="E175" s="28">
        <v>31</v>
      </c>
      <c r="F175" s="28">
        <f>D175+E175</f>
        <v>4531</v>
      </c>
    </row>
    <row r="176" spans="1:6" ht="13.5" thickBot="1">
      <c r="A176" s="20" t="s">
        <v>123</v>
      </c>
      <c r="B176" s="21" t="s">
        <v>281</v>
      </c>
      <c r="C176" s="21" t="s">
        <v>280</v>
      </c>
      <c r="D176" s="22">
        <v>6430</v>
      </c>
      <c r="E176" s="22">
        <v>50</v>
      </c>
      <c r="F176" s="28">
        <f>D176+E176</f>
        <v>6480</v>
      </c>
    </row>
    <row r="177" spans="1:6" s="6" customFormat="1" ht="13.5" thickBot="1">
      <c r="A177" s="23" t="s">
        <v>594</v>
      </c>
      <c r="B177" s="24"/>
      <c r="C177" s="24"/>
      <c r="D177" s="25">
        <f>D178+D179+D180+D181+D182+D183+D184+D185+D186+D187+D188+D189+D190+D191+D192+D193</f>
        <v>90106</v>
      </c>
      <c r="E177" s="25">
        <f>E178+E179+E180+E181+E182+E183+E184+E185+E186+E187+E188+E189+E190+E191+E192+E193</f>
        <v>1871</v>
      </c>
      <c r="F177" s="25">
        <f>F178+F179+F180+F181+F182+F183+F184+F185+F186+F187+F188+F189+F190+F191+F192+F193</f>
        <v>91977</v>
      </c>
    </row>
    <row r="178" spans="1:6" ht="12.75">
      <c r="A178" s="26" t="s">
        <v>116</v>
      </c>
      <c r="B178" s="27" t="s">
        <v>516</v>
      </c>
      <c r="C178" s="27" t="s">
        <v>266</v>
      </c>
      <c r="D178" s="28">
        <v>1592</v>
      </c>
      <c r="E178" s="28">
        <v>16</v>
      </c>
      <c r="F178" s="28">
        <f>D178+E178</f>
        <v>1608</v>
      </c>
    </row>
    <row r="179" spans="1:6" ht="12.75">
      <c r="A179" s="17" t="s">
        <v>258</v>
      </c>
      <c r="B179" s="18" t="s">
        <v>515</v>
      </c>
      <c r="C179" s="18" t="s">
        <v>117</v>
      </c>
      <c r="D179" s="19">
        <v>3745</v>
      </c>
      <c r="E179" s="19">
        <v>55</v>
      </c>
      <c r="F179" s="28">
        <f aca="true" t="shared" si="7" ref="F179:F195">D179+E179</f>
        <v>3800</v>
      </c>
    </row>
    <row r="180" spans="1:6" ht="12.75">
      <c r="A180" s="17" t="s">
        <v>116</v>
      </c>
      <c r="B180" s="18" t="s">
        <v>506</v>
      </c>
      <c r="C180" s="18" t="s">
        <v>117</v>
      </c>
      <c r="D180" s="19">
        <v>2261</v>
      </c>
      <c r="E180" s="19">
        <v>26</v>
      </c>
      <c r="F180" s="28">
        <f t="shared" si="7"/>
        <v>2287</v>
      </c>
    </row>
    <row r="181" spans="1:6" ht="12.75">
      <c r="A181" s="17" t="s">
        <v>116</v>
      </c>
      <c r="B181" s="18" t="s">
        <v>505</v>
      </c>
      <c r="C181" s="18" t="s">
        <v>117</v>
      </c>
      <c r="D181" s="19">
        <v>4754</v>
      </c>
      <c r="E181" s="19">
        <v>66</v>
      </c>
      <c r="F181" s="28">
        <f t="shared" si="7"/>
        <v>4820</v>
      </c>
    </row>
    <row r="182" spans="1:6" ht="12.75">
      <c r="A182" s="17" t="s">
        <v>116</v>
      </c>
      <c r="B182" s="18" t="s">
        <v>509</v>
      </c>
      <c r="C182" s="18" t="s">
        <v>275</v>
      </c>
      <c r="D182" s="19">
        <v>1889</v>
      </c>
      <c r="E182" s="19">
        <v>31</v>
      </c>
      <c r="F182" s="28">
        <f t="shared" si="7"/>
        <v>1920</v>
      </c>
    </row>
    <row r="183" spans="1:6" ht="12.75">
      <c r="A183" s="17" t="s">
        <v>116</v>
      </c>
      <c r="B183" s="18" t="s">
        <v>268</v>
      </c>
      <c r="C183" s="18" t="s">
        <v>456</v>
      </c>
      <c r="D183" s="19">
        <v>17706</v>
      </c>
      <c r="E183" s="19">
        <v>370</v>
      </c>
      <c r="F183" s="28">
        <f t="shared" si="7"/>
        <v>18076</v>
      </c>
    </row>
    <row r="184" spans="1:6" ht="12.75">
      <c r="A184" s="17" t="s">
        <v>260</v>
      </c>
      <c r="B184" s="18" t="s">
        <v>507</v>
      </c>
      <c r="C184" s="18" t="s">
        <v>117</v>
      </c>
      <c r="D184" s="19">
        <v>2202</v>
      </c>
      <c r="E184" s="19">
        <v>67</v>
      </c>
      <c r="F184" s="28">
        <f t="shared" si="7"/>
        <v>2269</v>
      </c>
    </row>
    <row r="185" spans="1:6" ht="12.75">
      <c r="A185" s="17" t="s">
        <v>116</v>
      </c>
      <c r="B185" s="18" t="s">
        <v>508</v>
      </c>
      <c r="C185" s="18" t="s">
        <v>274</v>
      </c>
      <c r="D185" s="19">
        <v>2381</v>
      </c>
      <c r="E185" s="19">
        <v>109</v>
      </c>
      <c r="F185" s="28">
        <f t="shared" si="7"/>
        <v>2490</v>
      </c>
    </row>
    <row r="186" spans="1:6" ht="12.75">
      <c r="A186" s="17" t="s">
        <v>116</v>
      </c>
      <c r="B186" s="18" t="s">
        <v>510</v>
      </c>
      <c r="C186" s="18" t="s">
        <v>282</v>
      </c>
      <c r="D186" s="19">
        <v>2154</v>
      </c>
      <c r="E186" s="19">
        <v>23</v>
      </c>
      <c r="F186" s="28">
        <f t="shared" si="7"/>
        <v>2177</v>
      </c>
    </row>
    <row r="187" spans="1:6" ht="12.75">
      <c r="A187" s="17" t="s">
        <v>116</v>
      </c>
      <c r="B187" s="18" t="s">
        <v>514</v>
      </c>
      <c r="C187" s="18" t="s">
        <v>306</v>
      </c>
      <c r="D187" s="19">
        <v>1646</v>
      </c>
      <c r="E187" s="19">
        <v>16</v>
      </c>
      <c r="F187" s="28">
        <f t="shared" si="7"/>
        <v>1662</v>
      </c>
    </row>
    <row r="188" spans="1:6" ht="12.75">
      <c r="A188" s="17" t="s">
        <v>116</v>
      </c>
      <c r="B188" s="18" t="s">
        <v>281</v>
      </c>
      <c r="C188" s="18" t="s">
        <v>459</v>
      </c>
      <c r="D188" s="19">
        <v>17192</v>
      </c>
      <c r="E188" s="19">
        <v>404</v>
      </c>
      <c r="F188" s="28">
        <f t="shared" si="7"/>
        <v>17596</v>
      </c>
    </row>
    <row r="189" spans="1:6" ht="12.75">
      <c r="A189" s="17" t="s">
        <v>290</v>
      </c>
      <c r="B189" s="18" t="s">
        <v>281</v>
      </c>
      <c r="C189" s="18" t="s">
        <v>458</v>
      </c>
      <c r="D189" s="19">
        <v>13873</v>
      </c>
      <c r="E189" s="19">
        <v>269</v>
      </c>
      <c r="F189" s="28">
        <f t="shared" si="7"/>
        <v>14142</v>
      </c>
    </row>
    <row r="190" spans="1:6" ht="12.75">
      <c r="A190" s="17" t="s">
        <v>116</v>
      </c>
      <c r="B190" s="18" t="s">
        <v>511</v>
      </c>
      <c r="C190" s="18" t="s">
        <v>117</v>
      </c>
      <c r="D190" s="19">
        <v>3725</v>
      </c>
      <c r="E190" s="19">
        <v>51</v>
      </c>
      <c r="F190" s="28">
        <f t="shared" si="7"/>
        <v>3776</v>
      </c>
    </row>
    <row r="191" spans="1:6" ht="12.75">
      <c r="A191" s="17" t="s">
        <v>116</v>
      </c>
      <c r="B191" s="18" t="s">
        <v>512</v>
      </c>
      <c r="C191" s="18" t="s">
        <v>117</v>
      </c>
      <c r="D191" s="19">
        <v>4839</v>
      </c>
      <c r="E191" s="19">
        <v>106</v>
      </c>
      <c r="F191" s="28">
        <f t="shared" si="7"/>
        <v>4945</v>
      </c>
    </row>
    <row r="192" spans="1:6" ht="12.75">
      <c r="A192" s="17" t="s">
        <v>116</v>
      </c>
      <c r="B192" s="18" t="s">
        <v>513</v>
      </c>
      <c r="C192" s="18" t="s">
        <v>117</v>
      </c>
      <c r="D192" s="19">
        <v>1988</v>
      </c>
      <c r="E192" s="19">
        <v>138</v>
      </c>
      <c r="F192" s="28">
        <f t="shared" si="7"/>
        <v>2126</v>
      </c>
    </row>
    <row r="193" spans="1:6" ht="13.5" thickBot="1">
      <c r="A193" s="20" t="s">
        <v>116</v>
      </c>
      <c r="B193" s="21" t="s">
        <v>324</v>
      </c>
      <c r="C193" s="21" t="s">
        <v>323</v>
      </c>
      <c r="D193" s="22">
        <v>8159</v>
      </c>
      <c r="E193" s="22">
        <v>124</v>
      </c>
      <c r="F193" s="28">
        <f t="shared" si="7"/>
        <v>8283</v>
      </c>
    </row>
    <row r="194" spans="1:6" s="6" customFormat="1" ht="13.5" thickBot="1">
      <c r="A194" s="23" t="s">
        <v>597</v>
      </c>
      <c r="B194" s="24"/>
      <c r="C194" s="24"/>
      <c r="D194" s="25">
        <f>D195</f>
        <v>3753</v>
      </c>
      <c r="E194" s="25">
        <f>E195</f>
        <v>56</v>
      </c>
      <c r="F194" s="25">
        <f>F195</f>
        <v>3809</v>
      </c>
    </row>
    <row r="195" spans="1:6" ht="13.5" thickBot="1">
      <c r="A195" s="49" t="s">
        <v>99</v>
      </c>
      <c r="B195" s="34" t="s">
        <v>281</v>
      </c>
      <c r="C195" s="34" t="s">
        <v>105</v>
      </c>
      <c r="D195" s="35">
        <v>3753</v>
      </c>
      <c r="E195" s="35">
        <v>56</v>
      </c>
      <c r="F195" s="28">
        <f t="shared" si="7"/>
        <v>3809</v>
      </c>
    </row>
    <row r="196" spans="1:6" ht="13.5" thickBot="1">
      <c r="A196" s="29" t="s">
        <v>590</v>
      </c>
      <c r="B196" s="30"/>
      <c r="C196" s="30"/>
      <c r="D196" s="38">
        <f>D194+D177+D174</f>
        <v>104789</v>
      </c>
      <c r="E196" s="38">
        <f>E194+E177+E174</f>
        <v>2008</v>
      </c>
      <c r="F196" s="38">
        <f>F194+F177+F174</f>
        <v>106797</v>
      </c>
    </row>
    <row r="197" spans="1:4" s="44" customFormat="1" ht="13.5" thickBot="1">
      <c r="A197" s="68" t="s">
        <v>604</v>
      </c>
      <c r="B197" s="69"/>
      <c r="C197" s="69"/>
      <c r="D197" s="69"/>
    </row>
    <row r="198" spans="1:6" s="6" customFormat="1" ht="13.5" thickBot="1">
      <c r="A198" s="39" t="s">
        <v>593</v>
      </c>
      <c r="B198" s="24"/>
      <c r="C198" s="24"/>
      <c r="D198" s="25">
        <f>D199+D200+D201+D202+D203+D204</f>
        <v>8673</v>
      </c>
      <c r="E198" s="25">
        <f>E199+E200+E201+E202+E203+E204</f>
        <v>135</v>
      </c>
      <c r="F198" s="25">
        <f>F199+F200+F201+F202+F203+F204</f>
        <v>8808</v>
      </c>
    </row>
    <row r="199" spans="1:6" ht="12.75">
      <c r="A199" s="26" t="s">
        <v>272</v>
      </c>
      <c r="B199" s="27" t="s">
        <v>519</v>
      </c>
      <c r="C199" s="27" t="s">
        <v>273</v>
      </c>
      <c r="D199" s="28">
        <v>1366</v>
      </c>
      <c r="E199" s="28">
        <v>8</v>
      </c>
      <c r="F199" s="28">
        <f aca="true" t="shared" si="8" ref="F199:F218">D199+E199</f>
        <v>1374</v>
      </c>
    </row>
    <row r="200" spans="1:6" ht="12.75">
      <c r="A200" s="17" t="s">
        <v>123</v>
      </c>
      <c r="B200" s="18" t="s">
        <v>279</v>
      </c>
      <c r="C200" s="18" t="s">
        <v>278</v>
      </c>
      <c r="D200" s="19">
        <v>1412</v>
      </c>
      <c r="E200" s="19">
        <v>11</v>
      </c>
      <c r="F200" s="28">
        <f t="shared" si="8"/>
        <v>1423</v>
      </c>
    </row>
    <row r="201" spans="1:6" ht="12.75">
      <c r="A201" s="17" t="s">
        <v>123</v>
      </c>
      <c r="B201" s="18" t="s">
        <v>284</v>
      </c>
      <c r="C201" s="18" t="s">
        <v>283</v>
      </c>
      <c r="D201" s="19">
        <v>2813</v>
      </c>
      <c r="E201" s="19">
        <v>18</v>
      </c>
      <c r="F201" s="28">
        <f t="shared" si="8"/>
        <v>2831</v>
      </c>
    </row>
    <row r="202" spans="1:6" ht="12.75">
      <c r="A202" s="17" t="s">
        <v>123</v>
      </c>
      <c r="B202" s="18" t="s">
        <v>284</v>
      </c>
      <c r="C202" s="18" t="s">
        <v>286</v>
      </c>
      <c r="D202" s="19">
        <v>1818</v>
      </c>
      <c r="E202" s="19">
        <v>66</v>
      </c>
      <c r="F202" s="28">
        <f t="shared" si="8"/>
        <v>1884</v>
      </c>
    </row>
    <row r="203" spans="1:6" ht="12.75">
      <c r="A203" s="17" t="s">
        <v>123</v>
      </c>
      <c r="B203" s="18" t="s">
        <v>517</v>
      </c>
      <c r="C203" s="18" t="s">
        <v>285</v>
      </c>
      <c r="D203" s="19">
        <v>670</v>
      </c>
      <c r="E203" s="19">
        <v>28</v>
      </c>
      <c r="F203" s="28">
        <f t="shared" si="8"/>
        <v>698</v>
      </c>
    </row>
    <row r="204" spans="1:6" ht="13.5" thickBot="1">
      <c r="A204" s="20" t="s">
        <v>123</v>
      </c>
      <c r="B204" s="21" t="s">
        <v>518</v>
      </c>
      <c r="C204" s="21" t="s">
        <v>294</v>
      </c>
      <c r="D204" s="22">
        <v>594</v>
      </c>
      <c r="E204" s="22">
        <v>4</v>
      </c>
      <c r="F204" s="28">
        <f t="shared" si="8"/>
        <v>598</v>
      </c>
    </row>
    <row r="205" spans="1:6" s="6" customFormat="1" ht="13.5" thickBot="1">
      <c r="A205" s="23" t="s">
        <v>594</v>
      </c>
      <c r="B205" s="24"/>
      <c r="C205" s="24"/>
      <c r="D205" s="25">
        <f>D206+D207+D208+D209+D210+D211+D212+D213+D214</f>
        <v>36862</v>
      </c>
      <c r="E205" s="25">
        <f>E206+E207+E208+E209+E210+E211+E212+E213+E214</f>
        <v>851</v>
      </c>
      <c r="F205" s="25">
        <f>F206+F207+F208+F209+F210+F211+F212+F213+F214</f>
        <v>37713</v>
      </c>
    </row>
    <row r="206" spans="1:6" ht="12.75">
      <c r="A206" s="14" t="s">
        <v>116</v>
      </c>
      <c r="B206" s="15" t="s">
        <v>521</v>
      </c>
      <c r="C206" s="15" t="s">
        <v>117</v>
      </c>
      <c r="D206" s="16">
        <v>4673</v>
      </c>
      <c r="E206" s="16">
        <v>73</v>
      </c>
      <c r="F206" s="28">
        <f t="shared" si="8"/>
        <v>4746</v>
      </c>
    </row>
    <row r="207" spans="1:6" ht="12.75">
      <c r="A207" s="17" t="s">
        <v>116</v>
      </c>
      <c r="B207" s="18" t="s">
        <v>522</v>
      </c>
      <c r="C207" s="18" t="s">
        <v>117</v>
      </c>
      <c r="D207" s="19">
        <v>1863</v>
      </c>
      <c r="E207" s="19">
        <v>19</v>
      </c>
      <c r="F207" s="28">
        <f t="shared" si="8"/>
        <v>1882</v>
      </c>
    </row>
    <row r="208" spans="1:6" ht="12.75">
      <c r="A208" s="17" t="s">
        <v>116</v>
      </c>
      <c r="B208" s="18" t="s">
        <v>519</v>
      </c>
      <c r="C208" s="18" t="s">
        <v>117</v>
      </c>
      <c r="D208" s="19">
        <v>1365</v>
      </c>
      <c r="E208" s="19">
        <v>20</v>
      </c>
      <c r="F208" s="28">
        <f t="shared" si="8"/>
        <v>1385</v>
      </c>
    </row>
    <row r="209" spans="1:6" ht="12.75">
      <c r="A209" s="17" t="s">
        <v>116</v>
      </c>
      <c r="B209" s="18" t="s">
        <v>523</v>
      </c>
      <c r="C209" s="18" t="s">
        <v>117</v>
      </c>
      <c r="D209" s="19">
        <v>6651</v>
      </c>
      <c r="E209" s="19">
        <v>141</v>
      </c>
      <c r="F209" s="28">
        <f t="shared" si="8"/>
        <v>6792</v>
      </c>
    </row>
    <row r="210" spans="1:6" ht="12.75">
      <c r="A210" s="17" t="s">
        <v>116</v>
      </c>
      <c r="B210" s="18" t="s">
        <v>46</v>
      </c>
      <c r="C210" s="18" t="s">
        <v>45</v>
      </c>
      <c r="D210" s="19">
        <v>10257</v>
      </c>
      <c r="E210" s="19">
        <v>278</v>
      </c>
      <c r="F210" s="28">
        <f t="shared" si="8"/>
        <v>10535</v>
      </c>
    </row>
    <row r="211" spans="1:6" ht="12.75">
      <c r="A211" s="17" t="s">
        <v>116</v>
      </c>
      <c r="B211" s="18" t="s">
        <v>284</v>
      </c>
      <c r="C211" s="18" t="s">
        <v>44</v>
      </c>
      <c r="D211" s="19">
        <v>8047</v>
      </c>
      <c r="E211" s="19">
        <v>244</v>
      </c>
      <c r="F211" s="28">
        <f t="shared" si="8"/>
        <v>8291</v>
      </c>
    </row>
    <row r="212" spans="1:6" ht="12.75">
      <c r="A212" s="17" t="s">
        <v>116</v>
      </c>
      <c r="B212" s="18" t="s">
        <v>524</v>
      </c>
      <c r="C212" s="18" t="s">
        <v>117</v>
      </c>
      <c r="D212" s="19">
        <v>1387</v>
      </c>
      <c r="E212" s="19">
        <v>19</v>
      </c>
      <c r="F212" s="28">
        <f t="shared" si="8"/>
        <v>1406</v>
      </c>
    </row>
    <row r="213" spans="1:6" ht="12.75">
      <c r="A213" s="17" t="s">
        <v>260</v>
      </c>
      <c r="B213" s="18" t="s">
        <v>520</v>
      </c>
      <c r="C213" s="18" t="s">
        <v>304</v>
      </c>
      <c r="D213" s="19">
        <v>1693</v>
      </c>
      <c r="E213" s="19">
        <v>18</v>
      </c>
      <c r="F213" s="28">
        <f t="shared" si="8"/>
        <v>1711</v>
      </c>
    </row>
    <row r="214" spans="1:6" ht="13.5" thickBot="1">
      <c r="A214" s="45" t="s">
        <v>116</v>
      </c>
      <c r="B214" s="32" t="s">
        <v>461</v>
      </c>
      <c r="C214" s="32" t="s">
        <v>461</v>
      </c>
      <c r="D214" s="33">
        <v>926</v>
      </c>
      <c r="E214" s="33">
        <v>39</v>
      </c>
      <c r="F214" s="28">
        <f t="shared" si="8"/>
        <v>965</v>
      </c>
    </row>
    <row r="215" spans="1:6" s="6" customFormat="1" ht="13.5" thickBot="1">
      <c r="A215" s="23" t="s">
        <v>597</v>
      </c>
      <c r="B215" s="24"/>
      <c r="C215" s="24"/>
      <c r="D215" s="25">
        <f>D216</f>
        <v>4580</v>
      </c>
      <c r="E215" s="25">
        <f>E216</f>
        <v>96</v>
      </c>
      <c r="F215" s="25">
        <f>F216</f>
        <v>4676</v>
      </c>
    </row>
    <row r="216" spans="1:6" ht="13.5" thickBot="1">
      <c r="A216" s="49" t="s">
        <v>99</v>
      </c>
      <c r="B216" s="34" t="s">
        <v>284</v>
      </c>
      <c r="C216" s="34" t="s">
        <v>106</v>
      </c>
      <c r="D216" s="35">
        <v>4580</v>
      </c>
      <c r="E216" s="35">
        <v>96</v>
      </c>
      <c r="F216" s="28">
        <f t="shared" si="8"/>
        <v>4676</v>
      </c>
    </row>
    <row r="217" spans="1:6" s="6" customFormat="1" ht="13.5" thickBot="1">
      <c r="A217" s="23" t="s">
        <v>601</v>
      </c>
      <c r="B217" s="24"/>
      <c r="C217" s="24"/>
      <c r="D217" s="25">
        <f>D218</f>
        <v>2137</v>
      </c>
      <c r="E217" s="25">
        <f>E218</f>
        <v>0</v>
      </c>
      <c r="F217" s="25">
        <f>F218</f>
        <v>2137</v>
      </c>
    </row>
    <row r="218" spans="1:6" ht="13.5" thickBot="1">
      <c r="A218" s="49" t="s">
        <v>464</v>
      </c>
      <c r="B218" s="34" t="s">
        <v>284</v>
      </c>
      <c r="C218" s="34" t="s">
        <v>465</v>
      </c>
      <c r="D218" s="35">
        <v>2137</v>
      </c>
      <c r="E218" s="35">
        <v>0</v>
      </c>
      <c r="F218" s="28">
        <f t="shared" si="8"/>
        <v>2137</v>
      </c>
    </row>
    <row r="219" spans="1:6" ht="13.5" thickBot="1">
      <c r="A219" s="29" t="s">
        <v>590</v>
      </c>
      <c r="B219" s="30"/>
      <c r="C219" s="30"/>
      <c r="D219" s="38">
        <f>D217+D215+D205+D198</f>
        <v>52252</v>
      </c>
      <c r="E219" s="38">
        <f>E217+E215+E205+E198</f>
        <v>1082</v>
      </c>
      <c r="F219" s="38">
        <f>F217+F215+F205+F198</f>
        <v>53334</v>
      </c>
    </row>
    <row r="220" spans="1:4" s="44" customFormat="1" ht="13.5" thickBot="1">
      <c r="A220" s="68" t="s">
        <v>605</v>
      </c>
      <c r="B220" s="69"/>
      <c r="C220" s="69"/>
      <c r="D220" s="69"/>
    </row>
    <row r="221" spans="1:6" s="6" customFormat="1" ht="13.5" thickBot="1">
      <c r="A221" s="39" t="s">
        <v>593</v>
      </c>
      <c r="B221" s="24"/>
      <c r="C221" s="24"/>
      <c r="D221" s="25">
        <f>D222+D223+D224+D225</f>
        <v>12431</v>
      </c>
      <c r="E221" s="25">
        <f>E222+E223+E224+E225</f>
        <v>194</v>
      </c>
      <c r="F221" s="25">
        <f>F222+F223+F224+F225</f>
        <v>12625</v>
      </c>
    </row>
    <row r="222" spans="1:6" ht="12.75">
      <c r="A222" s="26" t="s">
        <v>123</v>
      </c>
      <c r="B222" s="27" t="s">
        <v>325</v>
      </c>
      <c r="C222" s="27" t="s">
        <v>117</v>
      </c>
      <c r="D222" s="28">
        <v>1318</v>
      </c>
      <c r="E222" s="28">
        <v>48</v>
      </c>
      <c r="F222" s="28">
        <f aca="true" t="shared" si="9" ref="F222:F244">D222+E222</f>
        <v>1366</v>
      </c>
    </row>
    <row r="223" spans="1:6" ht="12.75">
      <c r="A223" s="17" t="s">
        <v>123</v>
      </c>
      <c r="B223" s="18" t="s">
        <v>368</v>
      </c>
      <c r="C223" s="18" t="s">
        <v>368</v>
      </c>
      <c r="D223" s="19">
        <v>685</v>
      </c>
      <c r="E223" s="19">
        <v>40</v>
      </c>
      <c r="F223" s="28">
        <f t="shared" si="9"/>
        <v>725</v>
      </c>
    </row>
    <row r="224" spans="1:6" ht="12.75">
      <c r="A224" s="17" t="s">
        <v>123</v>
      </c>
      <c r="B224" s="18" t="s">
        <v>351</v>
      </c>
      <c r="C224" s="18" t="s">
        <v>352</v>
      </c>
      <c r="D224" s="19">
        <v>9526</v>
      </c>
      <c r="E224" s="19">
        <v>71</v>
      </c>
      <c r="F224" s="28">
        <f t="shared" si="9"/>
        <v>9597</v>
      </c>
    </row>
    <row r="225" spans="1:6" ht="13.5" thickBot="1">
      <c r="A225" s="20" t="s">
        <v>123</v>
      </c>
      <c r="B225" s="21" t="s">
        <v>350</v>
      </c>
      <c r="C225" s="21" t="s">
        <v>350</v>
      </c>
      <c r="D225" s="22">
        <v>902</v>
      </c>
      <c r="E225" s="22">
        <v>35</v>
      </c>
      <c r="F225" s="28">
        <f t="shared" si="9"/>
        <v>937</v>
      </c>
    </row>
    <row r="226" spans="1:6" s="6" customFormat="1" ht="13.5" thickBot="1">
      <c r="A226" s="39" t="s">
        <v>594</v>
      </c>
      <c r="B226" s="24"/>
      <c r="C226" s="24"/>
      <c r="D226" s="25">
        <f>D227+D228+D229+D230+D231+D232+D233+D234+D235+D236+D237+D238+D239+D240</f>
        <v>68190</v>
      </c>
      <c r="E226" s="25">
        <f>E227+E228+E229+E230+E231+E232+E233+E234+E235+E236+E237+E238+E239+E240</f>
        <v>1464</v>
      </c>
      <c r="F226" s="25">
        <f>F227+F228+F229+F230+F231+F232+F233+F234+F235+F236+F237+F238+F239+F240</f>
        <v>69654</v>
      </c>
    </row>
    <row r="227" spans="1:6" ht="12.75">
      <c r="A227" s="26" t="s">
        <v>116</v>
      </c>
      <c r="B227" s="27" t="s">
        <v>54</v>
      </c>
      <c r="C227" s="27" t="s">
        <v>117</v>
      </c>
      <c r="D227" s="28">
        <v>7168</v>
      </c>
      <c r="E227" s="28">
        <v>137</v>
      </c>
      <c r="F227" s="28">
        <f t="shared" si="9"/>
        <v>7305</v>
      </c>
    </row>
    <row r="228" spans="1:6" ht="12.75">
      <c r="A228" s="17" t="s">
        <v>116</v>
      </c>
      <c r="B228" s="18" t="s">
        <v>334</v>
      </c>
      <c r="C228" s="18" t="s">
        <v>117</v>
      </c>
      <c r="D228" s="19">
        <v>1386</v>
      </c>
      <c r="E228" s="19">
        <v>14</v>
      </c>
      <c r="F228" s="28">
        <f t="shared" si="9"/>
        <v>1400</v>
      </c>
    </row>
    <row r="229" spans="1:6" ht="12.75">
      <c r="A229" s="17" t="s">
        <v>116</v>
      </c>
      <c r="B229" s="18" t="s">
        <v>336</v>
      </c>
      <c r="C229" s="18" t="s">
        <v>117</v>
      </c>
      <c r="D229" s="19">
        <v>8165</v>
      </c>
      <c r="E229" s="19">
        <v>148</v>
      </c>
      <c r="F229" s="28">
        <f t="shared" si="9"/>
        <v>8313</v>
      </c>
    </row>
    <row r="230" spans="1:6" ht="12.75">
      <c r="A230" s="17" t="s">
        <v>116</v>
      </c>
      <c r="B230" s="18" t="s">
        <v>68</v>
      </c>
      <c r="C230" s="18" t="s">
        <v>68</v>
      </c>
      <c r="D230" s="19">
        <v>1680</v>
      </c>
      <c r="E230" s="19">
        <v>18</v>
      </c>
      <c r="F230" s="28">
        <f t="shared" si="9"/>
        <v>1698</v>
      </c>
    </row>
    <row r="231" spans="1:6" ht="12.75">
      <c r="A231" s="17" t="s">
        <v>116</v>
      </c>
      <c r="B231" s="18" t="s">
        <v>370</v>
      </c>
      <c r="C231" s="18" t="s">
        <v>370</v>
      </c>
      <c r="D231" s="19">
        <v>1360</v>
      </c>
      <c r="E231" s="19">
        <v>15</v>
      </c>
      <c r="F231" s="28">
        <f t="shared" si="9"/>
        <v>1375</v>
      </c>
    </row>
    <row r="232" spans="1:6" ht="12.75">
      <c r="A232" s="17" t="s">
        <v>116</v>
      </c>
      <c r="B232" s="18" t="s">
        <v>353</v>
      </c>
      <c r="C232" s="18" t="s">
        <v>353</v>
      </c>
      <c r="D232" s="19">
        <v>2372</v>
      </c>
      <c r="E232" s="19">
        <v>24</v>
      </c>
      <c r="F232" s="28">
        <f t="shared" si="9"/>
        <v>2396</v>
      </c>
    </row>
    <row r="233" spans="1:6" ht="12.75">
      <c r="A233" s="17" t="s">
        <v>116</v>
      </c>
      <c r="B233" s="18" t="s">
        <v>351</v>
      </c>
      <c r="C233" s="18" t="s">
        <v>66</v>
      </c>
      <c r="D233" s="19">
        <v>17374</v>
      </c>
      <c r="E233" s="19">
        <v>463</v>
      </c>
      <c r="F233" s="28">
        <f t="shared" si="9"/>
        <v>17837</v>
      </c>
    </row>
    <row r="234" spans="1:6" ht="12.75">
      <c r="A234" s="17" t="s">
        <v>116</v>
      </c>
      <c r="B234" s="18" t="s">
        <v>351</v>
      </c>
      <c r="C234" s="18" t="s">
        <v>67</v>
      </c>
      <c r="D234" s="19">
        <v>15619</v>
      </c>
      <c r="E234" s="19">
        <v>396</v>
      </c>
      <c r="F234" s="28">
        <f t="shared" si="9"/>
        <v>16015</v>
      </c>
    </row>
    <row r="235" spans="1:6" ht="12.75">
      <c r="A235" s="17" t="s">
        <v>116</v>
      </c>
      <c r="B235" s="18" t="s">
        <v>363</v>
      </c>
      <c r="C235" s="18" t="s">
        <v>117</v>
      </c>
      <c r="D235" s="19">
        <v>1722</v>
      </c>
      <c r="E235" s="19">
        <v>19</v>
      </c>
      <c r="F235" s="28">
        <f t="shared" si="9"/>
        <v>1741</v>
      </c>
    </row>
    <row r="236" spans="1:6" ht="12.75">
      <c r="A236" s="17" t="s">
        <v>116</v>
      </c>
      <c r="B236" s="18" t="s">
        <v>350</v>
      </c>
      <c r="C236" s="18" t="s">
        <v>350</v>
      </c>
      <c r="D236" s="19">
        <v>1245</v>
      </c>
      <c r="E236" s="19">
        <v>32</v>
      </c>
      <c r="F236" s="28">
        <f t="shared" si="9"/>
        <v>1277</v>
      </c>
    </row>
    <row r="237" spans="1:6" ht="12.75">
      <c r="A237" s="17" t="s">
        <v>116</v>
      </c>
      <c r="B237" s="18" t="s">
        <v>364</v>
      </c>
      <c r="C237" s="18" t="s">
        <v>364</v>
      </c>
      <c r="D237" s="19">
        <v>1925</v>
      </c>
      <c r="E237" s="19">
        <v>40</v>
      </c>
      <c r="F237" s="28">
        <f t="shared" si="9"/>
        <v>1965</v>
      </c>
    </row>
    <row r="238" spans="1:6" ht="12.75">
      <c r="A238" s="17" t="s">
        <v>116</v>
      </c>
      <c r="B238" s="18" t="s">
        <v>74</v>
      </c>
      <c r="C238" s="18" t="s">
        <v>117</v>
      </c>
      <c r="D238" s="19">
        <v>5455</v>
      </c>
      <c r="E238" s="19">
        <v>134</v>
      </c>
      <c r="F238" s="28">
        <f t="shared" si="9"/>
        <v>5589</v>
      </c>
    </row>
    <row r="239" spans="1:6" ht="12.75">
      <c r="A239" s="17" t="s">
        <v>116</v>
      </c>
      <c r="B239" s="18" t="s">
        <v>374</v>
      </c>
      <c r="C239" s="18" t="s">
        <v>117</v>
      </c>
      <c r="D239" s="19">
        <v>1374</v>
      </c>
      <c r="E239" s="19">
        <v>12</v>
      </c>
      <c r="F239" s="28">
        <f t="shared" si="9"/>
        <v>1386</v>
      </c>
    </row>
    <row r="240" spans="1:6" ht="13.5" thickBot="1">
      <c r="A240" s="20" t="s">
        <v>116</v>
      </c>
      <c r="B240" s="21" t="s">
        <v>354</v>
      </c>
      <c r="C240" s="21" t="s">
        <v>354</v>
      </c>
      <c r="D240" s="22">
        <v>1345</v>
      </c>
      <c r="E240" s="22">
        <v>12</v>
      </c>
      <c r="F240" s="28">
        <f t="shared" si="9"/>
        <v>1357</v>
      </c>
    </row>
    <row r="241" spans="1:6" s="6" customFormat="1" ht="13.5" thickBot="1">
      <c r="A241" s="23" t="s">
        <v>597</v>
      </c>
      <c r="B241" s="24"/>
      <c r="C241" s="24"/>
      <c r="D241" s="25">
        <f>D242</f>
        <v>5847</v>
      </c>
      <c r="E241" s="25">
        <f>E242</f>
        <v>224</v>
      </c>
      <c r="F241" s="25">
        <f>F242</f>
        <v>6071</v>
      </c>
    </row>
    <row r="242" spans="1:6" ht="13.5" thickBot="1">
      <c r="A242" s="49" t="s">
        <v>299</v>
      </c>
      <c r="B242" s="34" t="s">
        <v>436</v>
      </c>
      <c r="C242" s="34" t="s">
        <v>437</v>
      </c>
      <c r="D242" s="35">
        <v>5847</v>
      </c>
      <c r="E242" s="35">
        <v>224</v>
      </c>
      <c r="F242" s="28">
        <f t="shared" si="9"/>
        <v>6071</v>
      </c>
    </row>
    <row r="243" spans="1:6" s="6" customFormat="1" ht="13.5" thickBot="1">
      <c r="A243" s="23" t="s">
        <v>601</v>
      </c>
      <c r="B243" s="24"/>
      <c r="C243" s="24"/>
      <c r="D243" s="25">
        <f>D244</f>
        <v>978</v>
      </c>
      <c r="E243" s="25">
        <f>E244</f>
        <v>27</v>
      </c>
      <c r="F243" s="25">
        <f>F244</f>
        <v>1005</v>
      </c>
    </row>
    <row r="244" spans="1:6" ht="12.75">
      <c r="A244" s="14" t="s">
        <v>583</v>
      </c>
      <c r="B244" s="15" t="s">
        <v>351</v>
      </c>
      <c r="C244" s="15" t="s">
        <v>466</v>
      </c>
      <c r="D244" s="16">
        <v>978</v>
      </c>
      <c r="E244" s="16">
        <v>27</v>
      </c>
      <c r="F244" s="16">
        <f t="shared" si="9"/>
        <v>1005</v>
      </c>
    </row>
    <row r="245" spans="1:6" ht="13.5" thickBot="1">
      <c r="A245" s="40" t="s">
        <v>590</v>
      </c>
      <c r="B245" s="41"/>
      <c r="C245" s="41"/>
      <c r="D245" s="42">
        <f>D243+D241+D226+D221</f>
        <v>87446</v>
      </c>
      <c r="E245" s="42">
        <f>E243+E241+E226+E221</f>
        <v>1909</v>
      </c>
      <c r="F245" s="42">
        <f>F243+F241+F226+F221</f>
        <v>89355</v>
      </c>
    </row>
    <row r="246" spans="1:4" s="44" customFormat="1" ht="13.5" thickBot="1">
      <c r="A246" s="68" t="s">
        <v>606</v>
      </c>
      <c r="B246" s="69"/>
      <c r="C246" s="69"/>
      <c r="D246" s="69"/>
    </row>
    <row r="247" spans="1:6" s="6" customFormat="1" ht="13.5" thickBot="1">
      <c r="A247" s="39" t="s">
        <v>593</v>
      </c>
      <c r="B247" s="24"/>
      <c r="C247" s="24"/>
      <c r="D247" s="25">
        <f>D248+D249+D250+D251</f>
        <v>7151</v>
      </c>
      <c r="E247" s="25">
        <f>E248+E249+E250+E251</f>
        <v>53</v>
      </c>
      <c r="F247" s="25">
        <f>F248+F249+F250+F251</f>
        <v>7204</v>
      </c>
    </row>
    <row r="248" spans="1:6" ht="12.75">
      <c r="A248" s="26" t="s">
        <v>123</v>
      </c>
      <c r="B248" s="27" t="s">
        <v>136</v>
      </c>
      <c r="C248" s="27" t="s">
        <v>117</v>
      </c>
      <c r="D248" s="28">
        <v>722</v>
      </c>
      <c r="E248" s="28">
        <v>5</v>
      </c>
      <c r="F248" s="28">
        <f aca="true" t="shared" si="10" ref="F248:F258">D248+E248</f>
        <v>727</v>
      </c>
    </row>
    <row r="249" spans="1:6" ht="12.75">
      <c r="A249" s="17" t="s">
        <v>123</v>
      </c>
      <c r="B249" s="18" t="s">
        <v>152</v>
      </c>
      <c r="C249" s="18" t="s">
        <v>153</v>
      </c>
      <c r="D249" s="19">
        <v>2438</v>
      </c>
      <c r="E249" s="19">
        <v>20</v>
      </c>
      <c r="F249" s="28">
        <f t="shared" si="10"/>
        <v>2458</v>
      </c>
    </row>
    <row r="250" spans="1:6" ht="12.75">
      <c r="A250" s="17" t="s">
        <v>150</v>
      </c>
      <c r="B250" s="18" t="s">
        <v>152</v>
      </c>
      <c r="C250" s="18" t="s">
        <v>151</v>
      </c>
      <c r="D250" s="19">
        <v>3230</v>
      </c>
      <c r="E250" s="19">
        <v>23</v>
      </c>
      <c r="F250" s="28">
        <f t="shared" si="10"/>
        <v>3253</v>
      </c>
    </row>
    <row r="251" spans="1:6" ht="13.5" thickBot="1">
      <c r="A251" s="20" t="s">
        <v>123</v>
      </c>
      <c r="B251" s="21" t="s">
        <v>166</v>
      </c>
      <c r="C251" s="21" t="s">
        <v>117</v>
      </c>
      <c r="D251" s="22">
        <v>761</v>
      </c>
      <c r="E251" s="22">
        <v>5</v>
      </c>
      <c r="F251" s="28">
        <f t="shared" si="10"/>
        <v>766</v>
      </c>
    </row>
    <row r="252" spans="1:6" s="6" customFormat="1" ht="13.5" thickBot="1">
      <c r="A252" s="23" t="s">
        <v>594</v>
      </c>
      <c r="B252" s="24"/>
      <c r="C252" s="24"/>
      <c r="D252" s="25">
        <f>D253+D254+D255+D256</f>
        <v>29863</v>
      </c>
      <c r="E252" s="25">
        <f>E253+E254+E255+E256</f>
        <v>755</v>
      </c>
      <c r="F252" s="25">
        <f>F253+F254+F255+F256</f>
        <v>30618</v>
      </c>
    </row>
    <row r="253" spans="1:6" ht="12.75">
      <c r="A253" s="26" t="s">
        <v>116</v>
      </c>
      <c r="B253" s="27" t="s">
        <v>146</v>
      </c>
      <c r="C253" s="27" t="s">
        <v>145</v>
      </c>
      <c r="D253" s="28">
        <v>7554</v>
      </c>
      <c r="E253" s="28">
        <v>93</v>
      </c>
      <c r="F253" s="28">
        <f t="shared" si="10"/>
        <v>7647</v>
      </c>
    </row>
    <row r="254" spans="1:6" ht="13.5" thickBot="1">
      <c r="A254" s="45" t="s">
        <v>116</v>
      </c>
      <c r="B254" s="32" t="s">
        <v>397</v>
      </c>
      <c r="C254" s="32" t="s">
        <v>117</v>
      </c>
      <c r="D254" s="33">
        <v>2827</v>
      </c>
      <c r="E254" s="33">
        <v>36</v>
      </c>
      <c r="F254" s="28">
        <f t="shared" si="10"/>
        <v>2863</v>
      </c>
    </row>
    <row r="255" spans="1:6" ht="12.75">
      <c r="A255" s="14" t="s">
        <v>116</v>
      </c>
      <c r="B255" s="15" t="s">
        <v>152</v>
      </c>
      <c r="C255" s="15" t="s">
        <v>398</v>
      </c>
      <c r="D255" s="16">
        <v>8129</v>
      </c>
      <c r="E255" s="16">
        <v>383</v>
      </c>
      <c r="F255" s="28">
        <f t="shared" si="10"/>
        <v>8512</v>
      </c>
    </row>
    <row r="256" spans="1:6" ht="13.5" thickBot="1">
      <c r="A256" s="20" t="s">
        <v>116</v>
      </c>
      <c r="B256" s="21" t="s">
        <v>152</v>
      </c>
      <c r="C256" s="21" t="s">
        <v>399</v>
      </c>
      <c r="D256" s="22">
        <v>11353</v>
      </c>
      <c r="E256" s="22">
        <v>243</v>
      </c>
      <c r="F256" s="28">
        <f t="shared" si="10"/>
        <v>11596</v>
      </c>
    </row>
    <row r="257" spans="1:6" s="6" customFormat="1" ht="13.5" thickBot="1">
      <c r="A257" s="23" t="s">
        <v>599</v>
      </c>
      <c r="B257" s="24"/>
      <c r="C257" s="24"/>
      <c r="D257" s="25">
        <f>D258</f>
        <v>1978</v>
      </c>
      <c r="E257" s="25">
        <f>E258</f>
        <v>69</v>
      </c>
      <c r="F257" s="25">
        <f>F258</f>
        <v>2047</v>
      </c>
    </row>
    <row r="258" spans="1:6" ht="13.5" thickBot="1">
      <c r="A258" s="49" t="s">
        <v>302</v>
      </c>
      <c r="B258" s="34" t="s">
        <v>152</v>
      </c>
      <c r="C258" s="34" t="s">
        <v>108</v>
      </c>
      <c r="D258" s="35">
        <v>1978</v>
      </c>
      <c r="E258" s="35">
        <v>69</v>
      </c>
      <c r="F258" s="28">
        <f t="shared" si="10"/>
        <v>2047</v>
      </c>
    </row>
    <row r="259" spans="1:6" ht="13.5" thickBot="1">
      <c r="A259" s="29" t="s">
        <v>590</v>
      </c>
      <c r="B259" s="30"/>
      <c r="C259" s="30"/>
      <c r="D259" s="38">
        <f>D257+D252+D247</f>
        <v>38992</v>
      </c>
      <c r="E259" s="38">
        <f>E257+E252+E247</f>
        <v>877</v>
      </c>
      <c r="F259" s="38">
        <f>F257+F252+F247</f>
        <v>39869</v>
      </c>
    </row>
    <row r="260" spans="1:4" s="44" customFormat="1" ht="13.5" thickBot="1">
      <c r="A260" s="68" t="s">
        <v>607</v>
      </c>
      <c r="B260" s="69"/>
      <c r="C260" s="69"/>
      <c r="D260" s="69"/>
    </row>
    <row r="261" spans="1:6" s="6" customFormat="1" ht="13.5" thickBot="1">
      <c r="A261" s="39" t="s">
        <v>593</v>
      </c>
      <c r="B261" s="24"/>
      <c r="C261" s="24"/>
      <c r="D261" s="25">
        <f>D262+D263+D264+D265+D266+D267+D268+D269+D270+D271+D272+D273+D274+D275+D276+D277+D278</f>
        <v>35116</v>
      </c>
      <c r="E261" s="25">
        <f>E262+E263+E264+E265+E266+E267+E268+E269+E270+E271+E272+E273+E274+E275+E276+E277+E278</f>
        <v>266</v>
      </c>
      <c r="F261" s="25">
        <f>F262+F263+F264+F265+F266+F267+F268+F269+F270+F271+F272+F273+F274+F275+F276+F277+F278</f>
        <v>35382</v>
      </c>
    </row>
    <row r="262" spans="1:6" ht="12.75">
      <c r="A262" s="26" t="s">
        <v>123</v>
      </c>
      <c r="B262" s="27" t="s">
        <v>124</v>
      </c>
      <c r="C262" s="27" t="s">
        <v>117</v>
      </c>
      <c r="D262" s="28">
        <v>974</v>
      </c>
      <c r="E262" s="28">
        <v>5</v>
      </c>
      <c r="F262" s="28">
        <f aca="true" t="shared" si="11" ref="F262:F304">D262+E262</f>
        <v>979</v>
      </c>
    </row>
    <row r="263" spans="1:6" ht="12.75">
      <c r="A263" s="17" t="s">
        <v>123</v>
      </c>
      <c r="B263" s="18" t="s">
        <v>126</v>
      </c>
      <c r="C263" s="18" t="s">
        <v>127</v>
      </c>
      <c r="D263" s="19">
        <v>1986</v>
      </c>
      <c r="E263" s="19">
        <v>16</v>
      </c>
      <c r="F263" s="28">
        <f t="shared" si="11"/>
        <v>2002</v>
      </c>
    </row>
    <row r="264" spans="1:6" ht="12.75">
      <c r="A264" s="17" t="s">
        <v>123</v>
      </c>
      <c r="B264" s="18" t="s">
        <v>125</v>
      </c>
      <c r="C264" s="18" t="s">
        <v>125</v>
      </c>
      <c r="D264" s="19">
        <v>654</v>
      </c>
      <c r="E264" s="19">
        <v>4</v>
      </c>
      <c r="F264" s="28">
        <f t="shared" si="11"/>
        <v>658</v>
      </c>
    </row>
    <row r="265" spans="1:6" ht="12.75">
      <c r="A265" s="17" t="s">
        <v>123</v>
      </c>
      <c r="B265" s="18" t="s">
        <v>138</v>
      </c>
      <c r="C265" s="18" t="s">
        <v>139</v>
      </c>
      <c r="D265" s="19">
        <v>5133</v>
      </c>
      <c r="E265" s="19">
        <v>37</v>
      </c>
      <c r="F265" s="28">
        <f t="shared" si="11"/>
        <v>5170</v>
      </c>
    </row>
    <row r="266" spans="1:6" ht="12.75">
      <c r="A266" s="17" t="s">
        <v>123</v>
      </c>
      <c r="B266" s="18" t="s">
        <v>142</v>
      </c>
      <c r="C266" s="18" t="s">
        <v>117</v>
      </c>
      <c r="D266" s="19">
        <v>885</v>
      </c>
      <c r="E266" s="19">
        <v>7</v>
      </c>
      <c r="F266" s="28">
        <f t="shared" si="11"/>
        <v>892</v>
      </c>
    </row>
    <row r="267" spans="1:6" ht="12.75">
      <c r="A267" s="17" t="s">
        <v>123</v>
      </c>
      <c r="B267" s="18" t="s">
        <v>144</v>
      </c>
      <c r="C267" s="18" t="s">
        <v>117</v>
      </c>
      <c r="D267" s="19">
        <v>615</v>
      </c>
      <c r="E267" s="19">
        <v>4</v>
      </c>
      <c r="F267" s="28">
        <f t="shared" si="11"/>
        <v>619</v>
      </c>
    </row>
    <row r="268" spans="1:6" ht="12.75">
      <c r="A268" s="17" t="s">
        <v>123</v>
      </c>
      <c r="B268" s="18" t="s">
        <v>147</v>
      </c>
      <c r="C268" s="18" t="s">
        <v>117</v>
      </c>
      <c r="D268" s="19">
        <v>628</v>
      </c>
      <c r="E268" s="19">
        <v>4</v>
      </c>
      <c r="F268" s="28">
        <f t="shared" si="11"/>
        <v>632</v>
      </c>
    </row>
    <row r="269" spans="1:6" ht="12.75">
      <c r="A269" s="17" t="s">
        <v>123</v>
      </c>
      <c r="B269" s="18" t="s">
        <v>149</v>
      </c>
      <c r="C269" s="18" t="s">
        <v>117</v>
      </c>
      <c r="D269" s="19">
        <v>1168</v>
      </c>
      <c r="E269" s="19">
        <v>11</v>
      </c>
      <c r="F269" s="28">
        <f t="shared" si="11"/>
        <v>1179</v>
      </c>
    </row>
    <row r="270" spans="1:6" ht="12.75">
      <c r="A270" s="17" t="s">
        <v>123</v>
      </c>
      <c r="B270" s="18" t="s">
        <v>155</v>
      </c>
      <c r="C270" s="18" t="s">
        <v>154</v>
      </c>
      <c r="D270" s="19">
        <v>3363</v>
      </c>
      <c r="E270" s="19">
        <v>23</v>
      </c>
      <c r="F270" s="28">
        <f t="shared" si="11"/>
        <v>3386</v>
      </c>
    </row>
    <row r="271" spans="1:6" ht="12.75">
      <c r="A271" s="17" t="s">
        <v>309</v>
      </c>
      <c r="B271" s="18" t="s">
        <v>155</v>
      </c>
      <c r="C271" s="18" t="s">
        <v>156</v>
      </c>
      <c r="D271" s="19">
        <v>3137</v>
      </c>
      <c r="E271" s="19">
        <v>26</v>
      </c>
      <c r="F271" s="28">
        <f t="shared" si="11"/>
        <v>3163</v>
      </c>
    </row>
    <row r="272" spans="1:6" ht="12.75">
      <c r="A272" s="17" t="s">
        <v>559</v>
      </c>
      <c r="B272" s="18" t="s">
        <v>155</v>
      </c>
      <c r="C272" s="18" t="s">
        <v>158</v>
      </c>
      <c r="D272" s="19">
        <v>3626</v>
      </c>
      <c r="E272" s="19">
        <v>23</v>
      </c>
      <c r="F272" s="28">
        <f t="shared" si="11"/>
        <v>3649</v>
      </c>
    </row>
    <row r="273" spans="1:6" ht="12.75">
      <c r="A273" s="17" t="s">
        <v>123</v>
      </c>
      <c r="B273" s="18" t="s">
        <v>155</v>
      </c>
      <c r="C273" s="18" t="s">
        <v>159</v>
      </c>
      <c r="D273" s="19">
        <v>2536</v>
      </c>
      <c r="E273" s="19">
        <v>19</v>
      </c>
      <c r="F273" s="28">
        <f t="shared" si="11"/>
        <v>2555</v>
      </c>
    </row>
    <row r="274" spans="1:6" ht="12.75">
      <c r="A274" s="17" t="s">
        <v>123</v>
      </c>
      <c r="B274" s="18" t="s">
        <v>155</v>
      </c>
      <c r="C274" s="18" t="s">
        <v>160</v>
      </c>
      <c r="D274" s="19">
        <v>5062</v>
      </c>
      <c r="E274" s="19">
        <v>43</v>
      </c>
      <c r="F274" s="28">
        <f t="shared" si="11"/>
        <v>5105</v>
      </c>
    </row>
    <row r="275" spans="1:6" ht="12.75">
      <c r="A275" s="17" t="s">
        <v>123</v>
      </c>
      <c r="B275" s="18" t="s">
        <v>163</v>
      </c>
      <c r="C275" s="18" t="s">
        <v>162</v>
      </c>
      <c r="D275" s="19">
        <v>3165</v>
      </c>
      <c r="E275" s="19">
        <v>27</v>
      </c>
      <c r="F275" s="28">
        <f t="shared" si="11"/>
        <v>3192</v>
      </c>
    </row>
    <row r="276" spans="1:6" ht="12.75">
      <c r="A276" s="17" t="s">
        <v>123</v>
      </c>
      <c r="B276" s="18" t="s">
        <v>137</v>
      </c>
      <c r="C276" s="18" t="s">
        <v>137</v>
      </c>
      <c r="D276" s="19">
        <v>568</v>
      </c>
      <c r="E276" s="19">
        <v>4</v>
      </c>
      <c r="F276" s="28">
        <f t="shared" si="11"/>
        <v>572</v>
      </c>
    </row>
    <row r="277" spans="1:6" ht="12.75">
      <c r="A277" s="17" t="s">
        <v>123</v>
      </c>
      <c r="B277" s="18" t="s">
        <v>167</v>
      </c>
      <c r="C277" s="18" t="s">
        <v>117</v>
      </c>
      <c r="D277" s="19">
        <v>969</v>
      </c>
      <c r="E277" s="19">
        <v>8</v>
      </c>
      <c r="F277" s="28">
        <f t="shared" si="11"/>
        <v>977</v>
      </c>
    </row>
    <row r="278" spans="1:6" ht="13.5" thickBot="1">
      <c r="A278" s="20" t="s">
        <v>123</v>
      </c>
      <c r="B278" s="21" t="s">
        <v>157</v>
      </c>
      <c r="C278" s="21" t="s">
        <v>157</v>
      </c>
      <c r="D278" s="22">
        <v>647</v>
      </c>
      <c r="E278" s="22">
        <v>5</v>
      </c>
      <c r="F278" s="28">
        <f t="shared" si="11"/>
        <v>652</v>
      </c>
    </row>
    <row r="279" spans="1:6" s="6" customFormat="1" ht="13.5" thickBot="1">
      <c r="A279" s="23" t="s">
        <v>594</v>
      </c>
      <c r="B279" s="24"/>
      <c r="C279" s="24"/>
      <c r="D279" s="25">
        <f>D280+D281+D282+D283+D284+D285+D286+D287+D288+D289+D290+D291+D292+D293+D294+D295+D296+D297</f>
        <v>139933</v>
      </c>
      <c r="E279" s="25">
        <f>E280+E281+E282+E283+E284+E285+E286+E287+E288+E289+E290+E291+E292+E293+E294+E295+E296+E297</f>
        <v>2925</v>
      </c>
      <c r="F279" s="25">
        <f>F280+F281+F282+F283+F284+F285+F286+F287+F288+F289+F290+F291+F292+F293+F294+F295+F296+F297</f>
        <v>142858</v>
      </c>
    </row>
    <row r="280" spans="1:6" ht="12.75">
      <c r="A280" s="26" t="s">
        <v>116</v>
      </c>
      <c r="B280" s="27" t="s">
        <v>118</v>
      </c>
      <c r="C280" s="27" t="s">
        <v>117</v>
      </c>
      <c r="D280" s="28">
        <v>2419</v>
      </c>
      <c r="E280" s="28">
        <v>23</v>
      </c>
      <c r="F280" s="28">
        <f t="shared" si="11"/>
        <v>2442</v>
      </c>
    </row>
    <row r="281" spans="1:6" ht="12.75">
      <c r="A281" s="17" t="s">
        <v>119</v>
      </c>
      <c r="B281" s="18" t="s">
        <v>120</v>
      </c>
      <c r="C281" s="18" t="s">
        <v>117</v>
      </c>
      <c r="D281" s="19">
        <v>1434</v>
      </c>
      <c r="E281" s="19">
        <v>27</v>
      </c>
      <c r="F281" s="28">
        <f t="shared" si="11"/>
        <v>1461</v>
      </c>
    </row>
    <row r="282" spans="1:6" ht="12.75">
      <c r="A282" s="17" t="s">
        <v>116</v>
      </c>
      <c r="B282" s="18" t="s">
        <v>122</v>
      </c>
      <c r="C282" s="18" t="s">
        <v>121</v>
      </c>
      <c r="D282" s="19">
        <v>9022</v>
      </c>
      <c r="E282" s="19">
        <v>137</v>
      </c>
      <c r="F282" s="28">
        <f t="shared" si="11"/>
        <v>9159</v>
      </c>
    </row>
    <row r="283" spans="1:6" ht="12.75">
      <c r="A283" s="17" t="s">
        <v>116</v>
      </c>
      <c r="B283" s="18" t="s">
        <v>126</v>
      </c>
      <c r="C283" s="18" t="s">
        <v>392</v>
      </c>
      <c r="D283" s="19">
        <v>7412</v>
      </c>
      <c r="E283" s="19">
        <v>128</v>
      </c>
      <c r="F283" s="28">
        <f t="shared" si="11"/>
        <v>7540</v>
      </c>
    </row>
    <row r="284" spans="1:6" ht="12.75">
      <c r="A284" s="17" t="s">
        <v>116</v>
      </c>
      <c r="B284" s="18" t="s">
        <v>129</v>
      </c>
      <c r="C284" s="18" t="s">
        <v>128</v>
      </c>
      <c r="D284" s="19">
        <v>6289</v>
      </c>
      <c r="E284" s="19">
        <v>111</v>
      </c>
      <c r="F284" s="28">
        <f t="shared" si="11"/>
        <v>6400</v>
      </c>
    </row>
    <row r="285" spans="1:6" ht="12.75">
      <c r="A285" s="17" t="s">
        <v>116</v>
      </c>
      <c r="B285" s="18" t="s">
        <v>138</v>
      </c>
      <c r="C285" s="18" t="s">
        <v>395</v>
      </c>
      <c r="D285" s="19">
        <v>13682</v>
      </c>
      <c r="E285" s="19">
        <v>288</v>
      </c>
      <c r="F285" s="28">
        <f t="shared" si="11"/>
        <v>13970</v>
      </c>
    </row>
    <row r="286" spans="1:6" ht="12.75">
      <c r="A286" s="17" t="s">
        <v>116</v>
      </c>
      <c r="B286" s="18" t="s">
        <v>143</v>
      </c>
      <c r="C286" s="18" t="s">
        <v>117</v>
      </c>
      <c r="D286" s="19">
        <v>6889</v>
      </c>
      <c r="E286" s="19">
        <v>90</v>
      </c>
      <c r="F286" s="28">
        <f t="shared" si="11"/>
        <v>6979</v>
      </c>
    </row>
    <row r="287" spans="1:6" ht="12.75">
      <c r="A287" s="17" t="s">
        <v>116</v>
      </c>
      <c r="B287" s="18" t="s">
        <v>148</v>
      </c>
      <c r="C287" s="18" t="s">
        <v>117</v>
      </c>
      <c r="D287" s="19">
        <v>5805</v>
      </c>
      <c r="E287" s="19">
        <v>86</v>
      </c>
      <c r="F287" s="28">
        <f t="shared" si="11"/>
        <v>5891</v>
      </c>
    </row>
    <row r="288" spans="1:6" ht="12.75">
      <c r="A288" s="17" t="s">
        <v>116</v>
      </c>
      <c r="B288" s="18" t="s">
        <v>396</v>
      </c>
      <c r="C288" s="18" t="s">
        <v>117</v>
      </c>
      <c r="D288" s="19">
        <v>5436</v>
      </c>
      <c r="E288" s="19">
        <v>85</v>
      </c>
      <c r="F288" s="28">
        <f t="shared" si="11"/>
        <v>5521</v>
      </c>
    </row>
    <row r="289" spans="1:6" ht="12.75">
      <c r="A289" s="17" t="s">
        <v>119</v>
      </c>
      <c r="B289" s="18" t="s">
        <v>161</v>
      </c>
      <c r="C289" s="18" t="s">
        <v>161</v>
      </c>
      <c r="D289" s="19">
        <v>2350</v>
      </c>
      <c r="E289" s="19">
        <v>22</v>
      </c>
      <c r="F289" s="28">
        <f t="shared" si="11"/>
        <v>2372</v>
      </c>
    </row>
    <row r="290" spans="1:6" ht="12.75">
      <c r="A290" s="17" t="s">
        <v>116</v>
      </c>
      <c r="B290" s="18" t="s">
        <v>155</v>
      </c>
      <c r="C290" s="18" t="s">
        <v>400</v>
      </c>
      <c r="D290" s="19">
        <v>13054</v>
      </c>
      <c r="E290" s="19">
        <v>302</v>
      </c>
      <c r="F290" s="28">
        <f t="shared" si="11"/>
        <v>13356</v>
      </c>
    </row>
    <row r="291" spans="1:6" ht="12.75">
      <c r="A291" s="17" t="s">
        <v>116</v>
      </c>
      <c r="B291" s="18" t="s">
        <v>155</v>
      </c>
      <c r="C291" s="18" t="s">
        <v>401</v>
      </c>
      <c r="D291" s="19">
        <v>12832</v>
      </c>
      <c r="E291" s="19">
        <v>371</v>
      </c>
      <c r="F291" s="28">
        <f t="shared" si="11"/>
        <v>13203</v>
      </c>
    </row>
    <row r="292" spans="1:6" ht="12.75">
      <c r="A292" s="17" t="s">
        <v>116</v>
      </c>
      <c r="B292" s="18" t="s">
        <v>155</v>
      </c>
      <c r="C292" s="18" t="s">
        <v>402</v>
      </c>
      <c r="D292" s="19">
        <v>13932</v>
      </c>
      <c r="E292" s="19">
        <v>429</v>
      </c>
      <c r="F292" s="28">
        <f t="shared" si="11"/>
        <v>14361</v>
      </c>
    </row>
    <row r="293" spans="1:6" ht="12.75">
      <c r="A293" s="17" t="s">
        <v>116</v>
      </c>
      <c r="B293" s="18" t="s">
        <v>155</v>
      </c>
      <c r="C293" s="18" t="s">
        <v>403</v>
      </c>
      <c r="D293" s="19">
        <v>13407</v>
      </c>
      <c r="E293" s="19">
        <v>363</v>
      </c>
      <c r="F293" s="28">
        <f t="shared" si="11"/>
        <v>13770</v>
      </c>
    </row>
    <row r="294" spans="1:6" ht="12.75">
      <c r="A294" s="17" t="s">
        <v>404</v>
      </c>
      <c r="B294" s="18" t="s">
        <v>163</v>
      </c>
      <c r="C294" s="18" t="s">
        <v>405</v>
      </c>
      <c r="D294" s="19">
        <v>9575</v>
      </c>
      <c r="E294" s="19">
        <v>189</v>
      </c>
      <c r="F294" s="28">
        <f t="shared" si="11"/>
        <v>9764</v>
      </c>
    </row>
    <row r="295" spans="1:6" ht="12.75">
      <c r="A295" s="17" t="s">
        <v>116</v>
      </c>
      <c r="B295" s="18" t="s">
        <v>164</v>
      </c>
      <c r="C295" s="18" t="s">
        <v>117</v>
      </c>
      <c r="D295" s="19">
        <v>3289</v>
      </c>
      <c r="E295" s="19">
        <v>40</v>
      </c>
      <c r="F295" s="28">
        <f t="shared" si="11"/>
        <v>3329</v>
      </c>
    </row>
    <row r="296" spans="1:6" ht="12.75">
      <c r="A296" s="17" t="s">
        <v>116</v>
      </c>
      <c r="B296" s="18" t="s">
        <v>407</v>
      </c>
      <c r="C296" s="18" t="s">
        <v>117</v>
      </c>
      <c r="D296" s="19">
        <v>2408</v>
      </c>
      <c r="E296" s="19">
        <v>26</v>
      </c>
      <c r="F296" s="28">
        <f t="shared" si="11"/>
        <v>2434</v>
      </c>
    </row>
    <row r="297" spans="1:6" ht="13.5" thickBot="1">
      <c r="A297" s="20" t="s">
        <v>116</v>
      </c>
      <c r="B297" s="21" t="s">
        <v>170</v>
      </c>
      <c r="C297" s="21" t="s">
        <v>169</v>
      </c>
      <c r="D297" s="22">
        <v>10698</v>
      </c>
      <c r="E297" s="22">
        <v>208</v>
      </c>
      <c r="F297" s="28">
        <f t="shared" si="11"/>
        <v>10906</v>
      </c>
    </row>
    <row r="298" spans="1:6" s="6" customFormat="1" ht="13.5" thickBot="1">
      <c r="A298" s="23" t="s">
        <v>599</v>
      </c>
      <c r="B298" s="24"/>
      <c r="C298" s="24"/>
      <c r="D298" s="25">
        <f>D299</f>
        <v>1955</v>
      </c>
      <c r="E298" s="25">
        <f>E299</f>
        <v>69</v>
      </c>
      <c r="F298" s="25">
        <f>F299</f>
        <v>2024</v>
      </c>
    </row>
    <row r="299" spans="1:6" ht="13.5" thickBot="1">
      <c r="A299" s="49" t="s">
        <v>302</v>
      </c>
      <c r="B299" s="34" t="s">
        <v>155</v>
      </c>
      <c r="C299" s="34" t="s">
        <v>109</v>
      </c>
      <c r="D299" s="35">
        <v>1955</v>
      </c>
      <c r="E299" s="35">
        <v>69</v>
      </c>
      <c r="F299" s="28">
        <f t="shared" si="11"/>
        <v>2024</v>
      </c>
    </row>
    <row r="300" spans="1:6" s="6" customFormat="1" ht="13.5" thickBot="1">
      <c r="A300" s="23" t="s">
        <v>597</v>
      </c>
      <c r="B300" s="24"/>
      <c r="C300" s="24"/>
      <c r="D300" s="25">
        <f>D301+D302</f>
        <v>9205</v>
      </c>
      <c r="E300" s="25">
        <f>E301+E302</f>
        <v>183</v>
      </c>
      <c r="F300" s="25">
        <f>F301+F302</f>
        <v>9388</v>
      </c>
    </row>
    <row r="301" spans="1:6" ht="12.75">
      <c r="A301" s="26" t="s">
        <v>99</v>
      </c>
      <c r="B301" s="27" t="s">
        <v>155</v>
      </c>
      <c r="C301" s="27" t="s">
        <v>300</v>
      </c>
      <c r="D301" s="28">
        <v>7513</v>
      </c>
      <c r="E301" s="28">
        <v>148</v>
      </c>
      <c r="F301" s="28">
        <f t="shared" si="11"/>
        <v>7661</v>
      </c>
    </row>
    <row r="302" spans="1:6" ht="13.5" thickBot="1">
      <c r="A302" s="20" t="s">
        <v>99</v>
      </c>
      <c r="B302" s="21" t="s">
        <v>170</v>
      </c>
      <c r="C302" s="21" t="s">
        <v>100</v>
      </c>
      <c r="D302" s="22">
        <v>1692</v>
      </c>
      <c r="E302" s="22">
        <v>35</v>
      </c>
      <c r="F302" s="28">
        <f t="shared" si="11"/>
        <v>1727</v>
      </c>
    </row>
    <row r="303" spans="1:6" s="6" customFormat="1" ht="13.5" thickBot="1">
      <c r="A303" s="23" t="s">
        <v>601</v>
      </c>
      <c r="B303" s="24"/>
      <c r="C303" s="24"/>
      <c r="D303" s="25">
        <f>D304</f>
        <v>2500</v>
      </c>
      <c r="E303" s="25">
        <v>0</v>
      </c>
      <c r="F303" s="25">
        <f>F304</f>
        <v>2500</v>
      </c>
    </row>
    <row r="304" spans="1:6" ht="13.5" thickBot="1">
      <c r="A304" s="49" t="s">
        <v>583</v>
      </c>
      <c r="B304" s="34" t="s">
        <v>155</v>
      </c>
      <c r="C304" s="34" t="s">
        <v>301</v>
      </c>
      <c r="D304" s="35">
        <v>2500</v>
      </c>
      <c r="E304" s="35">
        <v>0</v>
      </c>
      <c r="F304" s="28">
        <f t="shared" si="11"/>
        <v>2500</v>
      </c>
    </row>
    <row r="305" spans="1:6" ht="13.5" thickBot="1">
      <c r="A305" s="29" t="s">
        <v>590</v>
      </c>
      <c r="B305" s="30"/>
      <c r="C305" s="30"/>
      <c r="D305" s="38">
        <f>D303+D300+D298+D279+D261</f>
        <v>188709</v>
      </c>
      <c r="E305" s="38">
        <f>E303+E300+E298+E279+E261</f>
        <v>3443</v>
      </c>
      <c r="F305" s="38">
        <f>F303+F300+F298+F279+F261</f>
        <v>192152</v>
      </c>
    </row>
    <row r="306" spans="1:4" s="44" customFormat="1" ht="13.5" thickBot="1">
      <c r="A306" s="68" t="s">
        <v>608</v>
      </c>
      <c r="B306" s="69"/>
      <c r="C306" s="69"/>
      <c r="D306" s="69"/>
    </row>
    <row r="307" spans="1:6" s="6" customFormat="1" ht="13.5" thickBot="1">
      <c r="A307" s="39" t="s">
        <v>593</v>
      </c>
      <c r="B307" s="24"/>
      <c r="C307" s="24"/>
      <c r="D307" s="25">
        <f>D308+D309+D310</f>
        <v>12295</v>
      </c>
      <c r="E307" s="25">
        <f>E308+E309+E310</f>
        <v>104</v>
      </c>
      <c r="F307" s="25">
        <f>F308+F309+F310</f>
        <v>12399</v>
      </c>
    </row>
    <row r="308" spans="1:6" ht="12.75">
      <c r="A308" s="26" t="s">
        <v>123</v>
      </c>
      <c r="B308" s="27" t="s">
        <v>187</v>
      </c>
      <c r="C308" s="27" t="s">
        <v>186</v>
      </c>
      <c r="D308" s="28">
        <v>6393</v>
      </c>
      <c r="E308" s="28">
        <v>44</v>
      </c>
      <c r="F308" s="28">
        <f aca="true" t="shared" si="12" ref="F308:F322">D308+E308</f>
        <v>6437</v>
      </c>
    </row>
    <row r="309" spans="1:6" ht="12.75">
      <c r="A309" s="17" t="s">
        <v>123</v>
      </c>
      <c r="B309" s="18" t="s">
        <v>589</v>
      </c>
      <c r="C309" s="18"/>
      <c r="D309" s="19">
        <v>428</v>
      </c>
      <c r="E309" s="19">
        <v>23</v>
      </c>
      <c r="F309" s="28">
        <f t="shared" si="12"/>
        <v>451</v>
      </c>
    </row>
    <row r="310" spans="1:6" ht="13.5" thickBot="1">
      <c r="A310" s="20" t="s">
        <v>123</v>
      </c>
      <c r="B310" s="21" t="s">
        <v>200</v>
      </c>
      <c r="C310" s="21" t="s">
        <v>199</v>
      </c>
      <c r="D310" s="22">
        <v>5474</v>
      </c>
      <c r="E310" s="22">
        <v>37</v>
      </c>
      <c r="F310" s="28">
        <f t="shared" si="12"/>
        <v>5511</v>
      </c>
    </row>
    <row r="311" spans="1:6" s="6" customFormat="1" ht="13.5" thickBot="1">
      <c r="A311" s="23" t="s">
        <v>594</v>
      </c>
      <c r="B311" s="24"/>
      <c r="C311" s="24"/>
      <c r="D311" s="25">
        <f>D312+D313+D314+D315+D316+D317+D318+D319+D320</f>
        <v>54037</v>
      </c>
      <c r="E311" s="25">
        <f>E312+E313+E314+E315+E316+E317+E318+E319+E320</f>
        <v>1017</v>
      </c>
      <c r="F311" s="25">
        <f>F312+F313+F314+F315+F316+F317+F318+F319+F320</f>
        <v>55054</v>
      </c>
    </row>
    <row r="312" spans="1:6" ht="12.75">
      <c r="A312" s="26" t="s">
        <v>116</v>
      </c>
      <c r="B312" s="27" t="s">
        <v>500</v>
      </c>
      <c r="C312" s="27" t="s">
        <v>185</v>
      </c>
      <c r="D312" s="28">
        <v>1638</v>
      </c>
      <c r="E312" s="28">
        <v>16</v>
      </c>
      <c r="F312" s="28">
        <f t="shared" si="12"/>
        <v>1654</v>
      </c>
    </row>
    <row r="313" spans="1:6" ht="12.75">
      <c r="A313" s="17" t="s">
        <v>116</v>
      </c>
      <c r="B313" s="18" t="s">
        <v>496</v>
      </c>
      <c r="C313" s="18" t="s">
        <v>117</v>
      </c>
      <c r="D313" s="19">
        <v>2271</v>
      </c>
      <c r="E313" s="19">
        <v>26</v>
      </c>
      <c r="F313" s="28">
        <f t="shared" si="12"/>
        <v>2297</v>
      </c>
    </row>
    <row r="314" spans="1:6" ht="12.75">
      <c r="A314" s="17" t="s">
        <v>116</v>
      </c>
      <c r="B314" s="18" t="s">
        <v>497</v>
      </c>
      <c r="C314" s="18" t="s">
        <v>117</v>
      </c>
      <c r="D314" s="19">
        <v>1694</v>
      </c>
      <c r="E314" s="19">
        <v>16</v>
      </c>
      <c r="F314" s="28">
        <f t="shared" si="12"/>
        <v>1710</v>
      </c>
    </row>
    <row r="315" spans="1:6" ht="12.75">
      <c r="A315" s="17" t="s">
        <v>116</v>
      </c>
      <c r="B315" s="18" t="s">
        <v>498</v>
      </c>
      <c r="C315" s="18" t="s">
        <v>117</v>
      </c>
      <c r="D315" s="19">
        <v>1902</v>
      </c>
      <c r="E315" s="19">
        <v>22</v>
      </c>
      <c r="F315" s="28">
        <f t="shared" si="12"/>
        <v>1924</v>
      </c>
    </row>
    <row r="316" spans="1:6" ht="12.75">
      <c r="A316" s="17" t="s">
        <v>116</v>
      </c>
      <c r="B316" s="18" t="s">
        <v>187</v>
      </c>
      <c r="C316" s="18" t="s">
        <v>420</v>
      </c>
      <c r="D316" s="19">
        <v>21544</v>
      </c>
      <c r="E316" s="19">
        <v>438</v>
      </c>
      <c r="F316" s="28">
        <f t="shared" si="12"/>
        <v>21982</v>
      </c>
    </row>
    <row r="317" spans="1:6" ht="12.75">
      <c r="A317" s="17" t="s">
        <v>502</v>
      </c>
      <c r="B317" s="18" t="s">
        <v>501</v>
      </c>
      <c r="C317" s="18" t="s">
        <v>201</v>
      </c>
      <c r="D317" s="19">
        <v>1374</v>
      </c>
      <c r="E317" s="19">
        <v>14</v>
      </c>
      <c r="F317" s="28">
        <f t="shared" si="12"/>
        <v>1388</v>
      </c>
    </row>
    <row r="318" spans="1:6" ht="12.75">
      <c r="A318" s="17" t="s">
        <v>116</v>
      </c>
      <c r="B318" s="18" t="s">
        <v>499</v>
      </c>
      <c r="C318" s="18" t="s">
        <v>117</v>
      </c>
      <c r="D318" s="19">
        <v>1349</v>
      </c>
      <c r="E318" s="19">
        <v>12</v>
      </c>
      <c r="F318" s="28">
        <f t="shared" si="12"/>
        <v>1361</v>
      </c>
    </row>
    <row r="319" spans="1:6" ht="12.75">
      <c r="A319" s="17" t="s">
        <v>116</v>
      </c>
      <c r="B319" s="18" t="s">
        <v>200</v>
      </c>
      <c r="C319" s="18" t="s">
        <v>424</v>
      </c>
      <c r="D319" s="19">
        <v>9479</v>
      </c>
      <c r="E319" s="19">
        <v>212</v>
      </c>
      <c r="F319" s="28">
        <f t="shared" si="12"/>
        <v>9691</v>
      </c>
    </row>
    <row r="320" spans="1:6" ht="13.5" thickBot="1">
      <c r="A320" s="20" t="s">
        <v>116</v>
      </c>
      <c r="B320" s="21" t="s">
        <v>200</v>
      </c>
      <c r="C320" s="21" t="s">
        <v>425</v>
      </c>
      <c r="D320" s="22">
        <v>12786</v>
      </c>
      <c r="E320" s="22">
        <v>261</v>
      </c>
      <c r="F320" s="28">
        <f t="shared" si="12"/>
        <v>13047</v>
      </c>
    </row>
    <row r="321" spans="1:6" s="6" customFormat="1" ht="13.5" thickBot="1">
      <c r="A321" s="23" t="s">
        <v>597</v>
      </c>
      <c r="B321" s="24"/>
      <c r="C321" s="24"/>
      <c r="D321" s="25">
        <f>D322</f>
        <v>5268</v>
      </c>
      <c r="E321" s="25">
        <f>E322</f>
        <v>97</v>
      </c>
      <c r="F321" s="25">
        <f>F322</f>
        <v>5365</v>
      </c>
    </row>
    <row r="322" spans="1:6" ht="13.5" thickBot="1">
      <c r="A322" s="49" t="s">
        <v>99</v>
      </c>
      <c r="B322" s="34" t="s">
        <v>200</v>
      </c>
      <c r="C322" s="34" t="s">
        <v>427</v>
      </c>
      <c r="D322" s="35">
        <v>5268</v>
      </c>
      <c r="E322" s="35">
        <v>97</v>
      </c>
      <c r="F322" s="28">
        <f t="shared" si="12"/>
        <v>5365</v>
      </c>
    </row>
    <row r="323" spans="1:6" ht="13.5" thickBot="1">
      <c r="A323" s="29" t="s">
        <v>590</v>
      </c>
      <c r="B323" s="30"/>
      <c r="C323" s="30"/>
      <c r="D323" s="38">
        <f>D321+D311+D307</f>
        <v>71600</v>
      </c>
      <c r="E323" s="38">
        <f>E321+E311+E307</f>
        <v>1218</v>
      </c>
      <c r="F323" s="38">
        <f>F321+F311+F307</f>
        <v>72818</v>
      </c>
    </row>
    <row r="324" spans="1:4" s="44" customFormat="1" ht="13.5" thickBot="1">
      <c r="A324" s="68" t="s">
        <v>609</v>
      </c>
      <c r="B324" s="69"/>
      <c r="C324" s="69"/>
      <c r="D324" s="69"/>
    </row>
    <row r="325" spans="1:6" s="6" customFormat="1" ht="13.5" thickBot="1">
      <c r="A325" s="39" t="s">
        <v>593</v>
      </c>
      <c r="B325" s="24"/>
      <c r="C325" s="24"/>
      <c r="D325" s="25">
        <f>D326+D327+D328</f>
        <v>7410</v>
      </c>
      <c r="E325" s="25">
        <f>E326+E327+E328</f>
        <v>81</v>
      </c>
      <c r="F325" s="25">
        <f>F326+F327+F328</f>
        <v>7491</v>
      </c>
    </row>
    <row r="326" spans="1:6" ht="12.75">
      <c r="A326" s="26" t="s">
        <v>123</v>
      </c>
      <c r="B326" s="27" t="s">
        <v>1</v>
      </c>
      <c r="C326" s="27" t="s">
        <v>247</v>
      </c>
      <c r="D326" s="28">
        <v>706</v>
      </c>
      <c r="E326" s="28">
        <v>32</v>
      </c>
      <c r="F326" s="28">
        <f aca="true" t="shared" si="13" ref="F326:F340">D326+E326</f>
        <v>738</v>
      </c>
    </row>
    <row r="327" spans="1:6" ht="12.75">
      <c r="A327" s="17" t="s">
        <v>123</v>
      </c>
      <c r="B327" s="18" t="s">
        <v>0</v>
      </c>
      <c r="C327" s="18" t="s">
        <v>241</v>
      </c>
      <c r="D327" s="19">
        <v>772</v>
      </c>
      <c r="E327" s="19">
        <v>5</v>
      </c>
      <c r="F327" s="28">
        <f t="shared" si="13"/>
        <v>777</v>
      </c>
    </row>
    <row r="328" spans="1:6" ht="13.5" thickBot="1">
      <c r="A328" s="20" t="s">
        <v>123</v>
      </c>
      <c r="B328" s="21" t="s">
        <v>240</v>
      </c>
      <c r="C328" s="21" t="s">
        <v>239</v>
      </c>
      <c r="D328" s="22">
        <v>5932</v>
      </c>
      <c r="E328" s="22">
        <v>44</v>
      </c>
      <c r="F328" s="28">
        <f t="shared" si="13"/>
        <v>5976</v>
      </c>
    </row>
    <row r="329" spans="1:6" s="6" customFormat="1" ht="13.5" thickBot="1">
      <c r="A329" s="23" t="s">
        <v>594</v>
      </c>
      <c r="B329" s="24"/>
      <c r="C329" s="24"/>
      <c r="D329" s="25">
        <f>D330+D331+D333+D332+D334+D335+D336</f>
        <v>42736</v>
      </c>
      <c r="E329" s="25">
        <f>E330+E331+E333+E332+E334+E335+E336</f>
        <v>1060</v>
      </c>
      <c r="F329" s="25">
        <f>F330+F331+F333+F332+F334+F335+F336</f>
        <v>43796</v>
      </c>
    </row>
    <row r="330" spans="1:6" ht="12.75">
      <c r="A330" s="26" t="s">
        <v>116</v>
      </c>
      <c r="B330" s="27" t="s">
        <v>4</v>
      </c>
      <c r="C330" s="27" t="s">
        <v>243</v>
      </c>
      <c r="D330" s="28">
        <v>2278</v>
      </c>
      <c r="E330" s="28">
        <v>62</v>
      </c>
      <c r="F330" s="28">
        <f t="shared" si="13"/>
        <v>2340</v>
      </c>
    </row>
    <row r="331" spans="1:6" ht="12.75">
      <c r="A331" s="17" t="s">
        <v>116</v>
      </c>
      <c r="B331" s="18" t="s">
        <v>2</v>
      </c>
      <c r="C331" s="18" t="s">
        <v>227</v>
      </c>
      <c r="D331" s="19">
        <v>1831</v>
      </c>
      <c r="E331" s="19">
        <v>54</v>
      </c>
      <c r="F331" s="28">
        <f t="shared" si="13"/>
        <v>1885</v>
      </c>
    </row>
    <row r="332" spans="1:6" ht="12.75">
      <c r="A332" s="17" t="s">
        <v>116</v>
      </c>
      <c r="B332" s="18" t="s">
        <v>229</v>
      </c>
      <c r="C332" s="18" t="s">
        <v>228</v>
      </c>
      <c r="D332" s="19">
        <v>9131</v>
      </c>
      <c r="E332" s="19">
        <v>269</v>
      </c>
      <c r="F332" s="28">
        <f t="shared" si="13"/>
        <v>9400</v>
      </c>
    </row>
    <row r="333" spans="1:6" ht="12.75">
      <c r="A333" s="17" t="s">
        <v>116</v>
      </c>
      <c r="B333" s="18" t="s">
        <v>3</v>
      </c>
      <c r="C333" s="18" t="s">
        <v>235</v>
      </c>
      <c r="D333" s="19">
        <v>2512</v>
      </c>
      <c r="E333" s="19">
        <v>75</v>
      </c>
      <c r="F333" s="28">
        <f t="shared" si="13"/>
        <v>2587</v>
      </c>
    </row>
    <row r="334" spans="1:6" ht="12.75">
      <c r="A334" s="17" t="s">
        <v>116</v>
      </c>
      <c r="B334" s="18" t="s">
        <v>242</v>
      </c>
      <c r="C334" s="18" t="s">
        <v>448</v>
      </c>
      <c r="D334" s="19">
        <v>12219</v>
      </c>
      <c r="E334" s="19">
        <v>270</v>
      </c>
      <c r="F334" s="28">
        <f t="shared" si="13"/>
        <v>12489</v>
      </c>
    </row>
    <row r="335" spans="1:6" ht="12.75">
      <c r="A335" s="17" t="s">
        <v>79</v>
      </c>
      <c r="B335" s="18" t="s">
        <v>242</v>
      </c>
      <c r="C335" s="18" t="s">
        <v>447</v>
      </c>
      <c r="D335" s="19">
        <v>13887</v>
      </c>
      <c r="E335" s="19">
        <v>318</v>
      </c>
      <c r="F335" s="28">
        <f t="shared" si="13"/>
        <v>14205</v>
      </c>
    </row>
    <row r="336" spans="1:6" ht="13.5" thickBot="1">
      <c r="A336" s="20" t="s">
        <v>116</v>
      </c>
      <c r="B336" s="21" t="s">
        <v>5</v>
      </c>
      <c r="C336" s="21" t="s">
        <v>451</v>
      </c>
      <c r="D336" s="22">
        <v>878</v>
      </c>
      <c r="E336" s="22">
        <v>12</v>
      </c>
      <c r="F336" s="28">
        <f t="shared" si="13"/>
        <v>890</v>
      </c>
    </row>
    <row r="337" spans="1:6" s="6" customFormat="1" ht="13.5" thickBot="1">
      <c r="A337" s="23" t="s">
        <v>597</v>
      </c>
      <c r="B337" s="24"/>
      <c r="C337" s="24"/>
      <c r="D337" s="25">
        <f>D338</f>
        <v>4332</v>
      </c>
      <c r="E337" s="25">
        <f>E338</f>
        <v>93</v>
      </c>
      <c r="F337" s="25">
        <f>F338</f>
        <v>4425</v>
      </c>
    </row>
    <row r="338" spans="1:6" ht="13.5" thickBot="1">
      <c r="A338" s="49" t="s">
        <v>99</v>
      </c>
      <c r="B338" s="34" t="s">
        <v>242</v>
      </c>
      <c r="C338" s="34" t="s">
        <v>102</v>
      </c>
      <c r="D338" s="35">
        <v>4332</v>
      </c>
      <c r="E338" s="35">
        <v>93</v>
      </c>
      <c r="F338" s="28">
        <f t="shared" si="13"/>
        <v>4425</v>
      </c>
    </row>
    <row r="339" spans="1:6" s="6" customFormat="1" ht="13.5" thickBot="1">
      <c r="A339" s="23" t="s">
        <v>601</v>
      </c>
      <c r="B339" s="24"/>
      <c r="C339" s="24"/>
      <c r="D339" s="25">
        <f>D340</f>
        <v>1980</v>
      </c>
      <c r="E339" s="25">
        <f>E340</f>
        <v>0</v>
      </c>
      <c r="F339" s="25">
        <f>F340</f>
        <v>1980</v>
      </c>
    </row>
    <row r="340" spans="1:6" ht="13.5" thickBot="1">
      <c r="A340" s="49" t="s">
        <v>464</v>
      </c>
      <c r="B340" s="34" t="s">
        <v>242</v>
      </c>
      <c r="C340" s="34" t="s">
        <v>467</v>
      </c>
      <c r="D340" s="35">
        <v>1980</v>
      </c>
      <c r="E340" s="35">
        <v>0</v>
      </c>
      <c r="F340" s="28">
        <f t="shared" si="13"/>
        <v>1980</v>
      </c>
    </row>
    <row r="341" spans="1:6" ht="13.5" thickBot="1">
      <c r="A341" s="29" t="s">
        <v>590</v>
      </c>
      <c r="B341" s="30"/>
      <c r="C341" s="30"/>
      <c r="D341" s="38">
        <f>D339+D337+D329+D325</f>
        <v>56458</v>
      </c>
      <c r="E341" s="38">
        <f>E339+E337+E329+E325</f>
        <v>1234</v>
      </c>
      <c r="F341" s="38">
        <f>F339+F337+F329+F325</f>
        <v>57692</v>
      </c>
    </row>
    <row r="342" spans="1:4" s="44" customFormat="1" ht="13.5" thickBot="1">
      <c r="A342" s="68" t="s">
        <v>610</v>
      </c>
      <c r="B342" s="69"/>
      <c r="C342" s="69"/>
      <c r="D342" s="69"/>
    </row>
    <row r="343" spans="1:6" s="6" customFormat="1" ht="13.5" thickBot="1">
      <c r="A343" s="39" t="s">
        <v>593</v>
      </c>
      <c r="B343" s="24"/>
      <c r="C343" s="24"/>
      <c r="D343" s="25">
        <f>D344+D345+D346+D347+D348+D349+D350+D351+D352+D353+D354+D355+D356+D357+D358+D359+D360+D361+D362+D363+D364+D365+D366+D367+D368+D369+D370</f>
        <v>52099</v>
      </c>
      <c r="E343" s="25">
        <f>E344+E345+E346+E347+E348+E349+E350+E351+E352+E353+E354+E355+E356+E357+E358+E359+E360+E361+E362+E363+E364+E365+E366+E367+E368+E369+E370</f>
        <v>386</v>
      </c>
      <c r="F343" s="25">
        <f>F344+F345+F346+F347+F348+F349+F350+F351+F352+F353+F354+F355+F356+F357+F358+F359+F360+F361+F362+F363+F364+F365+F366+F367+F368+F369+F370</f>
        <v>52485</v>
      </c>
    </row>
    <row r="344" spans="1:6" ht="12.75">
      <c r="A344" s="26" t="s">
        <v>123</v>
      </c>
      <c r="B344" s="27" t="s">
        <v>525</v>
      </c>
      <c r="C344" s="27" t="s">
        <v>117</v>
      </c>
      <c r="D344" s="28">
        <v>1440</v>
      </c>
      <c r="E344" s="28">
        <v>12</v>
      </c>
      <c r="F344" s="28">
        <f aca="true" t="shared" si="14" ref="F344:F407">D344+E344</f>
        <v>1452</v>
      </c>
    </row>
    <row r="345" spans="1:6" ht="12.75">
      <c r="A345" s="17" t="s">
        <v>123</v>
      </c>
      <c r="B345" s="18" t="s">
        <v>527</v>
      </c>
      <c r="C345" s="18" t="s">
        <v>117</v>
      </c>
      <c r="D345" s="19">
        <v>804</v>
      </c>
      <c r="E345" s="19">
        <v>5</v>
      </c>
      <c r="F345" s="28">
        <f t="shared" si="14"/>
        <v>809</v>
      </c>
    </row>
    <row r="346" spans="1:6" ht="12.75">
      <c r="A346" s="17" t="s">
        <v>123</v>
      </c>
      <c r="B346" s="18" t="s">
        <v>504</v>
      </c>
      <c r="C346" s="18" t="s">
        <v>277</v>
      </c>
      <c r="D346" s="19">
        <v>803</v>
      </c>
      <c r="E346" s="19">
        <v>4</v>
      </c>
      <c r="F346" s="28">
        <f t="shared" si="14"/>
        <v>807</v>
      </c>
    </row>
    <row r="347" spans="1:6" ht="12.75">
      <c r="A347" s="17" t="s">
        <v>123</v>
      </c>
      <c r="B347" s="18" t="s">
        <v>263</v>
      </c>
      <c r="C347" s="18" t="s">
        <v>262</v>
      </c>
      <c r="D347" s="19">
        <v>2732</v>
      </c>
      <c r="E347" s="19">
        <v>16</v>
      </c>
      <c r="F347" s="28">
        <f t="shared" si="14"/>
        <v>2748</v>
      </c>
    </row>
    <row r="348" spans="1:6" ht="12.75">
      <c r="A348" s="17" t="s">
        <v>123</v>
      </c>
      <c r="B348" s="18" t="s">
        <v>265</v>
      </c>
      <c r="C348" s="18" t="s">
        <v>264</v>
      </c>
      <c r="D348" s="19">
        <v>3800</v>
      </c>
      <c r="E348" s="19">
        <v>30</v>
      </c>
      <c r="F348" s="28">
        <f t="shared" si="14"/>
        <v>3830</v>
      </c>
    </row>
    <row r="349" spans="1:6" ht="12.75">
      <c r="A349" s="17" t="s">
        <v>123</v>
      </c>
      <c r="B349" s="18" t="s">
        <v>537</v>
      </c>
      <c r="C349" s="18" t="s">
        <v>321</v>
      </c>
      <c r="D349" s="19">
        <v>624</v>
      </c>
      <c r="E349" s="19">
        <v>4</v>
      </c>
      <c r="F349" s="28">
        <f t="shared" si="14"/>
        <v>628</v>
      </c>
    </row>
    <row r="350" spans="1:6" ht="12.75">
      <c r="A350" s="17" t="s">
        <v>123</v>
      </c>
      <c r="B350" s="18" t="s">
        <v>533</v>
      </c>
      <c r="C350" s="18" t="s">
        <v>295</v>
      </c>
      <c r="D350" s="19">
        <v>404</v>
      </c>
      <c r="E350" s="19">
        <v>3</v>
      </c>
      <c r="F350" s="28">
        <f t="shared" si="14"/>
        <v>407</v>
      </c>
    </row>
    <row r="351" spans="1:6" ht="12.75">
      <c r="A351" s="17" t="s">
        <v>123</v>
      </c>
      <c r="B351" s="18" t="s">
        <v>526</v>
      </c>
      <c r="C351" s="18" t="s">
        <v>256</v>
      </c>
      <c r="D351" s="19">
        <v>204</v>
      </c>
      <c r="E351" s="19">
        <v>3</v>
      </c>
      <c r="F351" s="28">
        <f t="shared" si="14"/>
        <v>207</v>
      </c>
    </row>
    <row r="352" spans="1:6" ht="12.75">
      <c r="A352" s="26" t="s">
        <v>123</v>
      </c>
      <c r="B352" s="27" t="s">
        <v>288</v>
      </c>
      <c r="C352" s="27" t="s">
        <v>287</v>
      </c>
      <c r="D352" s="28">
        <v>2311</v>
      </c>
      <c r="E352" s="28">
        <v>16</v>
      </c>
      <c r="F352" s="28">
        <f t="shared" si="14"/>
        <v>2327</v>
      </c>
    </row>
    <row r="353" spans="1:6" ht="12.75">
      <c r="A353" s="17" t="s">
        <v>123</v>
      </c>
      <c r="B353" s="18" t="s">
        <v>530</v>
      </c>
      <c r="C353" s="18" t="s">
        <v>289</v>
      </c>
      <c r="D353" s="19">
        <v>582</v>
      </c>
      <c r="E353" s="19">
        <v>12</v>
      </c>
      <c r="F353" s="28">
        <f t="shared" si="14"/>
        <v>594</v>
      </c>
    </row>
    <row r="354" spans="1:6" ht="12.75">
      <c r="A354" s="17" t="s">
        <v>123</v>
      </c>
      <c r="B354" s="18" t="s">
        <v>531</v>
      </c>
      <c r="C354" s="18" t="s">
        <v>117</v>
      </c>
      <c r="D354" s="19">
        <v>833</v>
      </c>
      <c r="E354" s="19">
        <v>5</v>
      </c>
      <c r="F354" s="28">
        <f t="shared" si="14"/>
        <v>838</v>
      </c>
    </row>
    <row r="355" spans="1:6" ht="12.75">
      <c r="A355" s="17" t="s">
        <v>123</v>
      </c>
      <c r="B355" s="18" t="s">
        <v>532</v>
      </c>
      <c r="C355" s="18" t="s">
        <v>117</v>
      </c>
      <c r="D355" s="19">
        <v>1089</v>
      </c>
      <c r="E355" s="19">
        <v>11</v>
      </c>
      <c r="F355" s="28">
        <f t="shared" si="14"/>
        <v>1100</v>
      </c>
    </row>
    <row r="356" spans="1:6" ht="12.75">
      <c r="A356" s="17" t="s">
        <v>123</v>
      </c>
      <c r="B356" s="18" t="s">
        <v>534</v>
      </c>
      <c r="C356" s="18" t="s">
        <v>297</v>
      </c>
      <c r="D356" s="19">
        <v>469</v>
      </c>
      <c r="E356" s="19">
        <v>3</v>
      </c>
      <c r="F356" s="28">
        <f t="shared" si="14"/>
        <v>472</v>
      </c>
    </row>
    <row r="357" spans="1:6" ht="12.75">
      <c r="A357" s="17" t="s">
        <v>123</v>
      </c>
      <c r="B357" s="18" t="s">
        <v>535</v>
      </c>
      <c r="C357" s="18" t="s">
        <v>316</v>
      </c>
      <c r="D357" s="19">
        <v>589</v>
      </c>
      <c r="E357" s="19">
        <v>4</v>
      </c>
      <c r="F357" s="28">
        <f t="shared" si="14"/>
        <v>593</v>
      </c>
    </row>
    <row r="358" spans="1:6" ht="12.75">
      <c r="A358" s="17" t="s">
        <v>123</v>
      </c>
      <c r="B358" s="18" t="s">
        <v>528</v>
      </c>
      <c r="C358" s="18" t="s">
        <v>259</v>
      </c>
      <c r="D358" s="19">
        <v>400</v>
      </c>
      <c r="E358" s="19">
        <v>1</v>
      </c>
      <c r="F358" s="28">
        <f t="shared" si="14"/>
        <v>401</v>
      </c>
    </row>
    <row r="359" spans="1:6" ht="12.75">
      <c r="A359" s="17" t="s">
        <v>123</v>
      </c>
      <c r="B359" s="18" t="s">
        <v>529</v>
      </c>
      <c r="C359" s="18" t="s">
        <v>276</v>
      </c>
      <c r="D359" s="19">
        <v>474</v>
      </c>
      <c r="E359" s="19">
        <v>4</v>
      </c>
      <c r="F359" s="28">
        <f t="shared" si="14"/>
        <v>478</v>
      </c>
    </row>
    <row r="360" spans="1:6" ht="12.75">
      <c r="A360" s="17" t="s">
        <v>123</v>
      </c>
      <c r="B360" s="18" t="s">
        <v>308</v>
      </c>
      <c r="C360" s="18" t="s">
        <v>318</v>
      </c>
      <c r="D360" s="19">
        <v>2915</v>
      </c>
      <c r="E360" s="19">
        <v>19</v>
      </c>
      <c r="F360" s="28">
        <f t="shared" si="14"/>
        <v>2934</v>
      </c>
    </row>
    <row r="361" spans="1:6" ht="12.75">
      <c r="A361" s="17" t="s">
        <v>123</v>
      </c>
      <c r="B361" s="18" t="s">
        <v>308</v>
      </c>
      <c r="C361" s="18" t="s">
        <v>314</v>
      </c>
      <c r="D361" s="19">
        <v>3917</v>
      </c>
      <c r="E361" s="19">
        <v>27</v>
      </c>
      <c r="F361" s="28">
        <f t="shared" si="14"/>
        <v>3944</v>
      </c>
    </row>
    <row r="362" spans="1:6" ht="12.75">
      <c r="A362" s="17" t="s">
        <v>123</v>
      </c>
      <c r="B362" s="18" t="s">
        <v>308</v>
      </c>
      <c r="C362" s="18" t="s">
        <v>312</v>
      </c>
      <c r="D362" s="19">
        <v>2703</v>
      </c>
      <c r="E362" s="19">
        <v>20</v>
      </c>
      <c r="F362" s="28">
        <f t="shared" si="14"/>
        <v>2723</v>
      </c>
    </row>
    <row r="363" spans="1:6" ht="12.75">
      <c r="A363" s="17" t="s">
        <v>123</v>
      </c>
      <c r="B363" s="18" t="s">
        <v>308</v>
      </c>
      <c r="C363" s="18" t="s">
        <v>313</v>
      </c>
      <c r="D363" s="19">
        <v>3000</v>
      </c>
      <c r="E363" s="19">
        <v>23</v>
      </c>
      <c r="F363" s="28">
        <f t="shared" si="14"/>
        <v>3023</v>
      </c>
    </row>
    <row r="364" spans="1:6" ht="12.75">
      <c r="A364" s="17" t="s">
        <v>311</v>
      </c>
      <c r="B364" s="18" t="s">
        <v>308</v>
      </c>
      <c r="C364" s="18" t="s">
        <v>557</v>
      </c>
      <c r="D364" s="19">
        <v>1567</v>
      </c>
      <c r="E364" s="19">
        <v>12</v>
      </c>
      <c r="F364" s="28">
        <f t="shared" si="14"/>
        <v>1579</v>
      </c>
    </row>
    <row r="365" spans="1:6" ht="12.75">
      <c r="A365" s="17" t="s">
        <v>503</v>
      </c>
      <c r="B365" s="18" t="s">
        <v>308</v>
      </c>
      <c r="C365" s="18" t="s">
        <v>307</v>
      </c>
      <c r="D365" s="19">
        <v>6801</v>
      </c>
      <c r="E365" s="19">
        <v>50</v>
      </c>
      <c r="F365" s="28">
        <f t="shared" si="14"/>
        <v>6851</v>
      </c>
    </row>
    <row r="366" spans="1:6" ht="12.75">
      <c r="A366" s="17" t="s">
        <v>309</v>
      </c>
      <c r="B366" s="18" t="s">
        <v>308</v>
      </c>
      <c r="C366" s="18" t="s">
        <v>310</v>
      </c>
      <c r="D366" s="19">
        <v>2886</v>
      </c>
      <c r="E366" s="19">
        <v>22</v>
      </c>
      <c r="F366" s="28">
        <f t="shared" si="14"/>
        <v>2908</v>
      </c>
    </row>
    <row r="367" spans="1:6" ht="12.75">
      <c r="A367" s="17" t="s">
        <v>123</v>
      </c>
      <c r="B367" s="18" t="s">
        <v>308</v>
      </c>
      <c r="C367" s="18" t="s">
        <v>315</v>
      </c>
      <c r="D367" s="19">
        <v>3116</v>
      </c>
      <c r="E367" s="19">
        <v>23</v>
      </c>
      <c r="F367" s="28">
        <f t="shared" si="14"/>
        <v>3139</v>
      </c>
    </row>
    <row r="368" spans="1:6" ht="12.75">
      <c r="A368" s="17" t="s">
        <v>123</v>
      </c>
      <c r="B368" s="18" t="s">
        <v>308</v>
      </c>
      <c r="C368" s="18" t="s">
        <v>320</v>
      </c>
      <c r="D368" s="19">
        <v>2352</v>
      </c>
      <c r="E368" s="19">
        <v>18</v>
      </c>
      <c r="F368" s="28">
        <f t="shared" si="14"/>
        <v>2370</v>
      </c>
    </row>
    <row r="369" spans="1:6" ht="12.75">
      <c r="A369" s="17" t="s">
        <v>123</v>
      </c>
      <c r="B369" s="18" t="s">
        <v>308</v>
      </c>
      <c r="C369" s="18" t="s">
        <v>319</v>
      </c>
      <c r="D369" s="19">
        <v>3863</v>
      </c>
      <c r="E369" s="19">
        <v>30</v>
      </c>
      <c r="F369" s="28">
        <f t="shared" si="14"/>
        <v>3893</v>
      </c>
    </row>
    <row r="370" spans="1:6" ht="13.5" thickBot="1">
      <c r="A370" s="45" t="s">
        <v>123</v>
      </c>
      <c r="B370" s="32" t="s">
        <v>536</v>
      </c>
      <c r="C370" s="32" t="s">
        <v>317</v>
      </c>
      <c r="D370" s="33">
        <v>1421</v>
      </c>
      <c r="E370" s="28">
        <v>9</v>
      </c>
      <c r="F370" s="28">
        <f t="shared" si="14"/>
        <v>1430</v>
      </c>
    </row>
    <row r="371" spans="1:6" s="6" customFormat="1" ht="13.5" thickBot="1">
      <c r="A371" s="23" t="s">
        <v>611</v>
      </c>
      <c r="B371" s="24"/>
      <c r="C371" s="24"/>
      <c r="D371" s="25">
        <f>D372</f>
        <v>1401</v>
      </c>
      <c r="E371" s="25">
        <f>E372</f>
        <v>71</v>
      </c>
      <c r="F371" s="25">
        <f>F372</f>
        <v>1472</v>
      </c>
    </row>
    <row r="372" spans="1:6" ht="13.5" thickBot="1">
      <c r="A372" s="49" t="s">
        <v>114</v>
      </c>
      <c r="B372" s="34" t="s">
        <v>308</v>
      </c>
      <c r="C372" s="34" t="s">
        <v>115</v>
      </c>
      <c r="D372" s="35">
        <v>1401</v>
      </c>
      <c r="E372" s="35">
        <v>71</v>
      </c>
      <c r="F372" s="28">
        <f t="shared" si="14"/>
        <v>1472</v>
      </c>
    </row>
    <row r="373" spans="1:6" s="6" customFormat="1" ht="13.5" thickBot="1">
      <c r="A373" s="23" t="s">
        <v>594</v>
      </c>
      <c r="B373" s="24"/>
      <c r="C373" s="24"/>
      <c r="D373" s="25">
        <f>D374+D375+D376+D377+D378+D379+D380+D381+D382+D383+D384+D385+D386+D387+D388+D389+D390+D391+D392+D393+D394+D395+D396+D397+D398+D399+D400+D401+D402+D403+D404+D405+D406+D407+D408+D409</f>
        <v>240680</v>
      </c>
      <c r="E373" s="25">
        <f>E374+E375+E376+E377+E378+E379+E380+E381+E382+E383+E384+E385+E386+E387+E388+E389+E390+E391+E392+E393+E394+E395+E396+E397+E398+E399+E400+E401+E402+E403+E404+E405+E406+E407+E408+E409</f>
        <v>5683</v>
      </c>
      <c r="F373" s="25">
        <f>F374+F375+F376+F377+F378+F379+F380+F381+F382+F383+F384+F385+F386+F387+F388+F389+F390+F391+F392+F393+F394+F395+F396+F397+F398+F399+F400+F401+F402+F403+F404+F405+F406+F407+F408+F409</f>
        <v>246363</v>
      </c>
    </row>
    <row r="374" spans="1:6" ht="12.75">
      <c r="A374" s="26" t="s">
        <v>116</v>
      </c>
      <c r="B374" s="27" t="s">
        <v>539</v>
      </c>
      <c r="C374" s="27" t="s">
        <v>117</v>
      </c>
      <c r="D374" s="28">
        <v>830</v>
      </c>
      <c r="E374" s="28">
        <v>12</v>
      </c>
      <c r="F374" s="28">
        <f t="shared" si="14"/>
        <v>842</v>
      </c>
    </row>
    <row r="375" spans="1:6" ht="12.75">
      <c r="A375" s="17" t="s">
        <v>116</v>
      </c>
      <c r="B375" s="18" t="s">
        <v>257</v>
      </c>
      <c r="C375" s="18" t="s">
        <v>117</v>
      </c>
      <c r="D375" s="19">
        <v>8038</v>
      </c>
      <c r="E375" s="19">
        <v>160</v>
      </c>
      <c r="F375" s="28">
        <f t="shared" si="14"/>
        <v>8198</v>
      </c>
    </row>
    <row r="376" spans="1:6" ht="12.75">
      <c r="A376" s="17" t="s">
        <v>116</v>
      </c>
      <c r="B376" s="18" t="s">
        <v>575</v>
      </c>
      <c r="C376" s="18" t="s">
        <v>270</v>
      </c>
      <c r="D376" s="19">
        <v>4535</v>
      </c>
      <c r="E376" s="19">
        <v>63</v>
      </c>
      <c r="F376" s="28">
        <f t="shared" si="14"/>
        <v>4598</v>
      </c>
    </row>
    <row r="377" spans="1:6" ht="12.75">
      <c r="A377" s="17" t="s">
        <v>116</v>
      </c>
      <c r="B377" s="18" t="s">
        <v>540</v>
      </c>
      <c r="C377" s="18" t="s">
        <v>117</v>
      </c>
      <c r="D377" s="19">
        <v>2184</v>
      </c>
      <c r="E377" s="19">
        <v>24</v>
      </c>
      <c r="F377" s="28">
        <f t="shared" si="14"/>
        <v>2208</v>
      </c>
    </row>
    <row r="378" spans="1:6" ht="12.75">
      <c r="A378" s="17" t="s">
        <v>116</v>
      </c>
      <c r="B378" s="18" t="s">
        <v>504</v>
      </c>
      <c r="C378" s="18" t="s">
        <v>457</v>
      </c>
      <c r="D378" s="19">
        <v>699</v>
      </c>
      <c r="E378" s="19">
        <v>11</v>
      </c>
      <c r="F378" s="28">
        <f t="shared" si="14"/>
        <v>710</v>
      </c>
    </row>
    <row r="379" spans="1:6" ht="12.75">
      <c r="A379" s="17" t="s">
        <v>116</v>
      </c>
      <c r="B379" s="18" t="s">
        <v>541</v>
      </c>
      <c r="C379" s="18" t="s">
        <v>117</v>
      </c>
      <c r="D379" s="19">
        <v>2660</v>
      </c>
      <c r="E379" s="19">
        <v>35</v>
      </c>
      <c r="F379" s="28">
        <f t="shared" si="14"/>
        <v>2695</v>
      </c>
    </row>
    <row r="380" spans="1:6" ht="12.75">
      <c r="A380" s="17" t="s">
        <v>260</v>
      </c>
      <c r="B380" s="18" t="s">
        <v>538</v>
      </c>
      <c r="C380" s="18" t="s">
        <v>261</v>
      </c>
      <c r="D380" s="19">
        <v>1867</v>
      </c>
      <c r="E380" s="19">
        <v>19</v>
      </c>
      <c r="F380" s="28">
        <f t="shared" si="14"/>
        <v>1886</v>
      </c>
    </row>
    <row r="381" spans="1:6" ht="12.75">
      <c r="A381" s="17" t="s">
        <v>116</v>
      </c>
      <c r="B381" s="18" t="s">
        <v>542</v>
      </c>
      <c r="C381" s="18" t="s">
        <v>117</v>
      </c>
      <c r="D381" s="19">
        <v>1853</v>
      </c>
      <c r="E381" s="19">
        <v>18</v>
      </c>
      <c r="F381" s="28">
        <f t="shared" si="14"/>
        <v>1871</v>
      </c>
    </row>
    <row r="382" spans="1:6" ht="12.75">
      <c r="A382" s="17" t="s">
        <v>116</v>
      </c>
      <c r="B382" s="18" t="s">
        <v>263</v>
      </c>
      <c r="C382" s="18" t="s">
        <v>453</v>
      </c>
      <c r="D382" s="19">
        <v>8785</v>
      </c>
      <c r="E382" s="19">
        <v>242</v>
      </c>
      <c r="F382" s="28">
        <f t="shared" si="14"/>
        <v>9027</v>
      </c>
    </row>
    <row r="383" spans="1:6" ht="12.75">
      <c r="A383" s="17" t="s">
        <v>454</v>
      </c>
      <c r="B383" s="18" t="s">
        <v>265</v>
      </c>
      <c r="C383" s="18" t="s">
        <v>455</v>
      </c>
      <c r="D383" s="19">
        <v>13154</v>
      </c>
      <c r="E383" s="19">
        <v>338</v>
      </c>
      <c r="F383" s="28">
        <f t="shared" si="14"/>
        <v>13492</v>
      </c>
    </row>
    <row r="384" spans="1:6" ht="12.75">
      <c r="A384" s="17" t="s">
        <v>116</v>
      </c>
      <c r="B384" s="18" t="s">
        <v>271</v>
      </c>
      <c r="C384" s="18" t="s">
        <v>117</v>
      </c>
      <c r="D384" s="19">
        <v>1782</v>
      </c>
      <c r="E384" s="19">
        <v>18</v>
      </c>
      <c r="F384" s="28">
        <f t="shared" si="14"/>
        <v>1800</v>
      </c>
    </row>
    <row r="385" spans="1:6" ht="12.75">
      <c r="A385" s="17" t="s">
        <v>116</v>
      </c>
      <c r="B385" s="18" t="s">
        <v>543</v>
      </c>
      <c r="C385" s="18" t="s">
        <v>117</v>
      </c>
      <c r="D385" s="19">
        <v>1697</v>
      </c>
      <c r="E385" s="19">
        <v>20</v>
      </c>
      <c r="F385" s="28">
        <f t="shared" si="14"/>
        <v>1717</v>
      </c>
    </row>
    <row r="386" spans="1:6" ht="12.75">
      <c r="A386" s="17" t="s">
        <v>116</v>
      </c>
      <c r="B386" s="18" t="s">
        <v>544</v>
      </c>
      <c r="C386" s="18" t="s">
        <v>117</v>
      </c>
      <c r="D386" s="19">
        <v>1971</v>
      </c>
      <c r="E386" s="19">
        <v>20</v>
      </c>
      <c r="F386" s="28">
        <f t="shared" si="14"/>
        <v>1991</v>
      </c>
    </row>
    <row r="387" spans="1:6" ht="12.75">
      <c r="A387" s="17" t="s">
        <v>116</v>
      </c>
      <c r="B387" s="18" t="s">
        <v>545</v>
      </c>
      <c r="C387" s="18" t="s">
        <v>117</v>
      </c>
      <c r="D387" s="19">
        <v>1204</v>
      </c>
      <c r="E387" s="19">
        <v>11</v>
      </c>
      <c r="F387" s="28">
        <f t="shared" si="14"/>
        <v>1215</v>
      </c>
    </row>
    <row r="388" spans="1:6" ht="12.75">
      <c r="A388" s="17" t="s">
        <v>116</v>
      </c>
      <c r="B388" s="18" t="s">
        <v>546</v>
      </c>
      <c r="C388" s="18" t="s">
        <v>117</v>
      </c>
      <c r="D388" s="19">
        <v>6316</v>
      </c>
      <c r="E388" s="19">
        <v>106</v>
      </c>
      <c r="F388" s="28">
        <f t="shared" si="14"/>
        <v>6422</v>
      </c>
    </row>
    <row r="389" spans="1:6" ht="12.75">
      <c r="A389" s="17" t="s">
        <v>116</v>
      </c>
      <c r="B389" s="18" t="s">
        <v>288</v>
      </c>
      <c r="C389" s="18" t="s">
        <v>47</v>
      </c>
      <c r="D389" s="19">
        <v>10408</v>
      </c>
      <c r="E389" s="19">
        <v>322</v>
      </c>
      <c r="F389" s="28">
        <f t="shared" si="14"/>
        <v>10730</v>
      </c>
    </row>
    <row r="390" spans="1:6" ht="12.75">
      <c r="A390" s="17" t="s">
        <v>116</v>
      </c>
      <c r="B390" s="18" t="s">
        <v>293</v>
      </c>
      <c r="C390" s="18" t="s">
        <v>292</v>
      </c>
      <c r="D390" s="19">
        <v>2233</v>
      </c>
      <c r="E390" s="19">
        <v>22</v>
      </c>
      <c r="F390" s="28">
        <f t="shared" si="14"/>
        <v>2255</v>
      </c>
    </row>
    <row r="391" spans="1:6" ht="12.75">
      <c r="A391" s="17" t="s">
        <v>116</v>
      </c>
      <c r="B391" s="18" t="s">
        <v>548</v>
      </c>
      <c r="C391" s="18" t="s">
        <v>117</v>
      </c>
      <c r="D391" s="19">
        <v>5913</v>
      </c>
      <c r="E391" s="19">
        <v>90</v>
      </c>
      <c r="F391" s="28">
        <f t="shared" si="14"/>
        <v>6003</v>
      </c>
    </row>
    <row r="392" spans="1:6" ht="12.75">
      <c r="A392" s="17" t="s">
        <v>290</v>
      </c>
      <c r="B392" s="18" t="s">
        <v>555</v>
      </c>
      <c r="C392" s="18" t="s">
        <v>291</v>
      </c>
      <c r="D392" s="19">
        <v>3052</v>
      </c>
      <c r="E392" s="19">
        <v>37</v>
      </c>
      <c r="F392" s="28">
        <f t="shared" si="14"/>
        <v>3089</v>
      </c>
    </row>
    <row r="393" spans="1:6" ht="12.75">
      <c r="A393" s="17" t="s">
        <v>116</v>
      </c>
      <c r="B393" s="18" t="s">
        <v>547</v>
      </c>
      <c r="C393" s="18" t="s">
        <v>460</v>
      </c>
      <c r="D393" s="19">
        <v>1196</v>
      </c>
      <c r="E393" s="19">
        <v>16</v>
      </c>
      <c r="F393" s="28">
        <f t="shared" si="14"/>
        <v>1212</v>
      </c>
    </row>
    <row r="394" spans="1:6" ht="12.75">
      <c r="A394" s="17" t="s">
        <v>116</v>
      </c>
      <c r="B394" s="18" t="s">
        <v>549</v>
      </c>
      <c r="C394" s="18" t="s">
        <v>117</v>
      </c>
      <c r="D394" s="19">
        <v>3217</v>
      </c>
      <c r="E394" s="19">
        <v>44</v>
      </c>
      <c r="F394" s="28">
        <f t="shared" si="14"/>
        <v>3261</v>
      </c>
    </row>
    <row r="395" spans="1:6" ht="12.75">
      <c r="A395" s="17" t="s">
        <v>48</v>
      </c>
      <c r="B395" s="18" t="s">
        <v>554</v>
      </c>
      <c r="C395" s="18" t="s">
        <v>117</v>
      </c>
      <c r="D395" s="19">
        <v>6447</v>
      </c>
      <c r="E395" s="19">
        <v>129</v>
      </c>
      <c r="F395" s="28">
        <f t="shared" si="14"/>
        <v>6576</v>
      </c>
    </row>
    <row r="396" spans="1:6" ht="12.75">
      <c r="A396" s="17" t="s">
        <v>116</v>
      </c>
      <c r="B396" s="18" t="s">
        <v>532</v>
      </c>
      <c r="C396" s="18" t="s">
        <v>117</v>
      </c>
      <c r="D396" s="19">
        <v>5149</v>
      </c>
      <c r="E396" s="19">
        <v>79</v>
      </c>
      <c r="F396" s="28">
        <f t="shared" si="14"/>
        <v>5228</v>
      </c>
    </row>
    <row r="397" spans="1:6" ht="12.75">
      <c r="A397" s="17" t="s">
        <v>116</v>
      </c>
      <c r="B397" s="18" t="s">
        <v>296</v>
      </c>
      <c r="C397" s="18" t="s">
        <v>303</v>
      </c>
      <c r="D397" s="19">
        <v>4796</v>
      </c>
      <c r="E397" s="19">
        <v>64</v>
      </c>
      <c r="F397" s="28">
        <f t="shared" si="14"/>
        <v>4860</v>
      </c>
    </row>
    <row r="398" spans="1:6" ht="12.75">
      <c r="A398" s="17" t="s">
        <v>116</v>
      </c>
      <c r="B398" s="18" t="s">
        <v>550</v>
      </c>
      <c r="C398" s="18" t="s">
        <v>117</v>
      </c>
      <c r="D398" s="19">
        <v>1250</v>
      </c>
      <c r="E398" s="19">
        <v>15</v>
      </c>
      <c r="F398" s="28">
        <f t="shared" si="14"/>
        <v>1265</v>
      </c>
    </row>
    <row r="399" spans="1:6" ht="12.75">
      <c r="A399" s="17" t="s">
        <v>116</v>
      </c>
      <c r="B399" s="18" t="s">
        <v>551</v>
      </c>
      <c r="C399" s="18" t="s">
        <v>322</v>
      </c>
      <c r="D399" s="19">
        <v>1924</v>
      </c>
      <c r="E399" s="19">
        <v>19</v>
      </c>
      <c r="F399" s="28">
        <f t="shared" si="14"/>
        <v>1943</v>
      </c>
    </row>
    <row r="400" spans="1:6" ht="12.75">
      <c r="A400" s="17" t="s">
        <v>116</v>
      </c>
      <c r="B400" s="18" t="s">
        <v>308</v>
      </c>
      <c r="C400" s="18" t="s">
        <v>51</v>
      </c>
      <c r="D400" s="19">
        <v>18437</v>
      </c>
      <c r="E400" s="19">
        <v>509</v>
      </c>
      <c r="F400" s="28">
        <f t="shared" si="14"/>
        <v>18946</v>
      </c>
    </row>
    <row r="401" spans="1:6" ht="12.75">
      <c r="A401" s="17" t="s">
        <v>116</v>
      </c>
      <c r="B401" s="18" t="s">
        <v>308</v>
      </c>
      <c r="C401" s="18" t="s">
        <v>50</v>
      </c>
      <c r="D401" s="19">
        <v>22673</v>
      </c>
      <c r="E401" s="19">
        <v>767</v>
      </c>
      <c r="F401" s="28">
        <f t="shared" si="14"/>
        <v>23440</v>
      </c>
    </row>
    <row r="402" spans="1:6" ht="12.75">
      <c r="A402" s="17" t="s">
        <v>290</v>
      </c>
      <c r="B402" s="18" t="s">
        <v>308</v>
      </c>
      <c r="C402" s="18" t="s">
        <v>49</v>
      </c>
      <c r="D402" s="19">
        <v>15205</v>
      </c>
      <c r="E402" s="19">
        <v>528</v>
      </c>
      <c r="F402" s="28">
        <f t="shared" si="14"/>
        <v>15733</v>
      </c>
    </row>
    <row r="403" spans="1:6" ht="12.75">
      <c r="A403" s="17" t="s">
        <v>116</v>
      </c>
      <c r="B403" s="18" t="s">
        <v>308</v>
      </c>
      <c r="C403" s="18" t="s">
        <v>578</v>
      </c>
      <c r="D403" s="19">
        <v>18149</v>
      </c>
      <c r="E403" s="19">
        <v>548</v>
      </c>
      <c r="F403" s="28">
        <f t="shared" si="14"/>
        <v>18697</v>
      </c>
    </row>
    <row r="404" spans="1:6" ht="12.75">
      <c r="A404" s="17" t="s">
        <v>116</v>
      </c>
      <c r="B404" s="18" t="s">
        <v>308</v>
      </c>
      <c r="C404" s="18" t="s">
        <v>52</v>
      </c>
      <c r="D404" s="19">
        <v>14147</v>
      </c>
      <c r="E404" s="19">
        <v>347</v>
      </c>
      <c r="F404" s="28">
        <f t="shared" si="14"/>
        <v>14494</v>
      </c>
    </row>
    <row r="405" spans="1:6" ht="12.75">
      <c r="A405" s="17" t="s">
        <v>116</v>
      </c>
      <c r="B405" s="18" t="s">
        <v>308</v>
      </c>
      <c r="C405" s="18" t="s">
        <v>574</v>
      </c>
      <c r="D405" s="19">
        <v>16256</v>
      </c>
      <c r="E405" s="19">
        <v>419</v>
      </c>
      <c r="F405" s="28">
        <f t="shared" si="14"/>
        <v>16675</v>
      </c>
    </row>
    <row r="406" spans="1:6" ht="12.75">
      <c r="A406" s="17" t="s">
        <v>577</v>
      </c>
      <c r="B406" s="18" t="s">
        <v>308</v>
      </c>
      <c r="C406" s="18" t="s">
        <v>576</v>
      </c>
      <c r="D406" s="19">
        <v>17403</v>
      </c>
      <c r="E406" s="19">
        <v>381</v>
      </c>
      <c r="F406" s="28">
        <f t="shared" si="14"/>
        <v>17784</v>
      </c>
    </row>
    <row r="407" spans="1:6" ht="13.5" thickBot="1">
      <c r="A407" s="45" t="s">
        <v>116</v>
      </c>
      <c r="B407" s="32" t="s">
        <v>552</v>
      </c>
      <c r="C407" s="32" t="s">
        <v>117</v>
      </c>
      <c r="D407" s="33">
        <v>4834</v>
      </c>
      <c r="E407" s="33">
        <v>67</v>
      </c>
      <c r="F407" s="28">
        <f t="shared" si="14"/>
        <v>4901</v>
      </c>
    </row>
    <row r="408" spans="1:6" ht="12.75">
      <c r="A408" s="14" t="s">
        <v>116</v>
      </c>
      <c r="B408" s="15" t="s">
        <v>553</v>
      </c>
      <c r="C408" s="15" t="s">
        <v>117</v>
      </c>
      <c r="D408" s="16">
        <v>7930</v>
      </c>
      <c r="E408" s="28">
        <v>141</v>
      </c>
      <c r="F408" s="28">
        <f aca="true" t="shared" si="15" ref="F408:F415">D408+E408</f>
        <v>8071</v>
      </c>
    </row>
    <row r="409" spans="1:6" ht="13.5" thickBot="1">
      <c r="A409" s="20" t="s">
        <v>116</v>
      </c>
      <c r="B409" s="21" t="s">
        <v>556</v>
      </c>
      <c r="C409" s="21" t="s">
        <v>53</v>
      </c>
      <c r="D409" s="22">
        <v>2486</v>
      </c>
      <c r="E409" s="19">
        <v>42</v>
      </c>
      <c r="F409" s="28">
        <f t="shared" si="15"/>
        <v>2528</v>
      </c>
    </row>
    <row r="410" spans="1:6" s="6" customFormat="1" ht="13.5" thickBot="1">
      <c r="A410" s="23" t="s">
        <v>599</v>
      </c>
      <c r="B410" s="24"/>
      <c r="C410" s="24"/>
      <c r="D410" s="25">
        <f>D411</f>
        <v>4197</v>
      </c>
      <c r="E410" s="25">
        <f>E411</f>
        <v>0</v>
      </c>
      <c r="F410" s="25">
        <f>F411</f>
        <v>4197</v>
      </c>
    </row>
    <row r="411" spans="1:6" ht="13.5" thickBot="1">
      <c r="A411" s="49" t="s">
        <v>463</v>
      </c>
      <c r="B411" s="34" t="s">
        <v>308</v>
      </c>
      <c r="C411" s="34" t="s">
        <v>462</v>
      </c>
      <c r="D411" s="35">
        <v>4197</v>
      </c>
      <c r="E411" s="35">
        <v>0</v>
      </c>
      <c r="F411" s="28">
        <f t="shared" si="15"/>
        <v>4197</v>
      </c>
    </row>
    <row r="412" spans="1:6" s="6" customFormat="1" ht="13.5" thickBot="1">
      <c r="A412" s="23" t="s">
        <v>597</v>
      </c>
      <c r="B412" s="24"/>
      <c r="C412" s="24"/>
      <c r="D412" s="25">
        <f>D413+D414+D415</f>
        <v>22308</v>
      </c>
      <c r="E412" s="25">
        <f>E413+E414+E415</f>
        <v>437</v>
      </c>
      <c r="F412" s="25">
        <f>F413+F414+F415</f>
        <v>22745</v>
      </c>
    </row>
    <row r="413" spans="1:6" ht="12.75">
      <c r="A413" s="26" t="s">
        <v>99</v>
      </c>
      <c r="B413" s="27" t="s">
        <v>263</v>
      </c>
      <c r="C413" s="27" t="s">
        <v>104</v>
      </c>
      <c r="D413" s="28">
        <v>3263</v>
      </c>
      <c r="E413" s="28">
        <v>55</v>
      </c>
      <c r="F413" s="28">
        <f t="shared" si="15"/>
        <v>3318</v>
      </c>
    </row>
    <row r="414" spans="1:6" ht="12.75">
      <c r="A414" s="17" t="s">
        <v>99</v>
      </c>
      <c r="B414" s="18" t="s">
        <v>308</v>
      </c>
      <c r="C414" s="18" t="s">
        <v>107</v>
      </c>
      <c r="D414" s="19">
        <v>15535</v>
      </c>
      <c r="E414" s="19">
        <v>313</v>
      </c>
      <c r="F414" s="28">
        <f t="shared" si="15"/>
        <v>15848</v>
      </c>
    </row>
    <row r="415" spans="1:6" ht="13.5" thickBot="1">
      <c r="A415" s="20" t="s">
        <v>99</v>
      </c>
      <c r="B415" s="21" t="s">
        <v>308</v>
      </c>
      <c r="C415" s="21" t="s">
        <v>579</v>
      </c>
      <c r="D415" s="22">
        <v>3510</v>
      </c>
      <c r="E415" s="22">
        <v>69</v>
      </c>
      <c r="F415" s="28">
        <f t="shared" si="15"/>
        <v>3579</v>
      </c>
    </row>
    <row r="416" spans="1:6" ht="13.5" thickBot="1">
      <c r="A416" s="29" t="s">
        <v>590</v>
      </c>
      <c r="B416" s="30"/>
      <c r="C416" s="30"/>
      <c r="D416" s="38">
        <f>D412+D410+D373+D371+D343</f>
        <v>320685</v>
      </c>
      <c r="E416" s="38">
        <f>E412+E410+E373+E371+E343</f>
        <v>6577</v>
      </c>
      <c r="F416" s="38">
        <f>F412+F410+F373+F371+F343</f>
        <v>327262</v>
      </c>
    </row>
    <row r="417" spans="1:4" s="44" customFormat="1" ht="13.5" thickBot="1">
      <c r="A417" s="68" t="s">
        <v>612</v>
      </c>
      <c r="B417" s="69"/>
      <c r="C417" s="69"/>
      <c r="D417" s="69"/>
    </row>
    <row r="418" spans="1:6" s="6" customFormat="1" ht="13.5" thickBot="1">
      <c r="A418" s="39" t="s">
        <v>593</v>
      </c>
      <c r="B418" s="24"/>
      <c r="C418" s="24"/>
      <c r="D418" s="25">
        <f>D419+D420+D421+D422+D423+D424+D425+D426+D427+D428+D429+D430+D431</f>
        <v>25565</v>
      </c>
      <c r="E418" s="25">
        <f>E419+E420+E421+E422+E423+E424+E425+E426+E427+E428+E429+E430+E431</f>
        <v>271</v>
      </c>
      <c r="F418" s="25">
        <f>F419+F420+F421+F422+F423+F424+F425+F426+F427+F428+F429+F430+F431</f>
        <v>25836</v>
      </c>
    </row>
    <row r="419" spans="1:6" ht="12.75">
      <c r="A419" s="26" t="s">
        <v>123</v>
      </c>
      <c r="B419" s="27" t="s">
        <v>382</v>
      </c>
      <c r="C419" s="27" t="s">
        <v>382</v>
      </c>
      <c r="D419" s="28">
        <v>1056</v>
      </c>
      <c r="E419" s="28">
        <v>86</v>
      </c>
      <c r="F419" s="28">
        <f aca="true" t="shared" si="16" ref="F419:F431">D419+E419</f>
        <v>1142</v>
      </c>
    </row>
    <row r="420" spans="1:6" ht="12.75">
      <c r="A420" s="17" t="s">
        <v>123</v>
      </c>
      <c r="B420" s="18" t="s">
        <v>343</v>
      </c>
      <c r="C420" s="18" t="s">
        <v>342</v>
      </c>
      <c r="D420" s="19">
        <v>2010</v>
      </c>
      <c r="E420" s="19">
        <v>26</v>
      </c>
      <c r="F420" s="28">
        <f t="shared" si="16"/>
        <v>2036</v>
      </c>
    </row>
    <row r="421" spans="1:6" ht="12.75">
      <c r="A421" s="17" t="s">
        <v>123</v>
      </c>
      <c r="B421" s="18" t="s">
        <v>357</v>
      </c>
      <c r="C421" s="18" t="s">
        <v>117</v>
      </c>
      <c r="D421" s="19">
        <v>718</v>
      </c>
      <c r="E421" s="19">
        <v>4</v>
      </c>
      <c r="F421" s="28">
        <f t="shared" si="16"/>
        <v>722</v>
      </c>
    </row>
    <row r="422" spans="1:6" ht="12.75">
      <c r="A422" s="17" t="s">
        <v>123</v>
      </c>
      <c r="B422" s="18" t="s">
        <v>360</v>
      </c>
      <c r="C422" s="18" t="s">
        <v>360</v>
      </c>
      <c r="D422" s="19">
        <v>716</v>
      </c>
      <c r="E422" s="19">
        <v>4</v>
      </c>
      <c r="F422" s="28">
        <f t="shared" si="16"/>
        <v>720</v>
      </c>
    </row>
    <row r="423" spans="1:6" ht="12.75">
      <c r="A423" s="17" t="s">
        <v>123</v>
      </c>
      <c r="B423" s="18" t="s">
        <v>358</v>
      </c>
      <c r="C423" s="18" t="s">
        <v>117</v>
      </c>
      <c r="D423" s="19">
        <v>1122</v>
      </c>
      <c r="E423" s="19">
        <v>8</v>
      </c>
      <c r="F423" s="28">
        <f t="shared" si="16"/>
        <v>1130</v>
      </c>
    </row>
    <row r="424" spans="1:6" ht="12.75">
      <c r="A424" s="17" t="s">
        <v>123</v>
      </c>
      <c r="B424" s="18" t="s">
        <v>344</v>
      </c>
      <c r="C424" s="18" t="s">
        <v>344</v>
      </c>
      <c r="D424" s="19">
        <v>944</v>
      </c>
      <c r="E424" s="19">
        <v>5</v>
      </c>
      <c r="F424" s="28">
        <f t="shared" si="16"/>
        <v>949</v>
      </c>
    </row>
    <row r="425" spans="1:6" ht="12.75">
      <c r="A425" s="17" t="s">
        <v>123</v>
      </c>
      <c r="B425" s="18" t="s">
        <v>369</v>
      </c>
      <c r="C425" s="18" t="s">
        <v>369</v>
      </c>
      <c r="D425" s="19">
        <v>658</v>
      </c>
      <c r="E425" s="19">
        <v>3</v>
      </c>
      <c r="F425" s="28">
        <f t="shared" si="16"/>
        <v>661</v>
      </c>
    </row>
    <row r="426" spans="1:6" ht="12.75">
      <c r="A426" s="17" t="s">
        <v>123</v>
      </c>
      <c r="B426" s="18" t="s">
        <v>373</v>
      </c>
      <c r="C426" s="18" t="s">
        <v>117</v>
      </c>
      <c r="D426" s="19">
        <v>1172</v>
      </c>
      <c r="E426" s="19">
        <v>8</v>
      </c>
      <c r="F426" s="28">
        <f t="shared" si="16"/>
        <v>1180</v>
      </c>
    </row>
    <row r="427" spans="1:6" ht="12.75">
      <c r="A427" s="17" t="s">
        <v>123</v>
      </c>
      <c r="B427" s="18" t="s">
        <v>376</v>
      </c>
      <c r="C427" s="18" t="s">
        <v>375</v>
      </c>
      <c r="D427" s="19">
        <v>2221</v>
      </c>
      <c r="E427" s="19">
        <v>19</v>
      </c>
      <c r="F427" s="28">
        <f t="shared" si="16"/>
        <v>2240</v>
      </c>
    </row>
    <row r="428" spans="1:6" ht="12.75">
      <c r="A428" s="17" t="s">
        <v>123</v>
      </c>
      <c r="B428" s="18" t="s">
        <v>376</v>
      </c>
      <c r="C428" s="18" t="s">
        <v>377</v>
      </c>
      <c r="D428" s="19">
        <v>2977</v>
      </c>
      <c r="E428" s="19">
        <v>22</v>
      </c>
      <c r="F428" s="28">
        <f t="shared" si="16"/>
        <v>2999</v>
      </c>
    </row>
    <row r="429" spans="1:6" ht="12.75">
      <c r="A429" s="17" t="s">
        <v>123</v>
      </c>
      <c r="B429" s="18" t="s">
        <v>381</v>
      </c>
      <c r="C429" s="18" t="s">
        <v>581</v>
      </c>
      <c r="D429" s="19">
        <v>9955</v>
      </c>
      <c r="E429" s="19">
        <v>71</v>
      </c>
      <c r="F429" s="28">
        <f t="shared" si="16"/>
        <v>10026</v>
      </c>
    </row>
    <row r="430" spans="1:6" ht="12.75">
      <c r="A430" s="17" t="s">
        <v>123</v>
      </c>
      <c r="B430" s="18" t="s">
        <v>383</v>
      </c>
      <c r="C430" s="18" t="s">
        <v>383</v>
      </c>
      <c r="D430" s="19">
        <v>952</v>
      </c>
      <c r="E430" s="19">
        <v>7</v>
      </c>
      <c r="F430" s="28">
        <f t="shared" si="16"/>
        <v>959</v>
      </c>
    </row>
    <row r="431" spans="1:6" ht="13.5" thickBot="1">
      <c r="A431" s="20" t="s">
        <v>123</v>
      </c>
      <c r="B431" s="21" t="s">
        <v>385</v>
      </c>
      <c r="C431" s="21" t="s">
        <v>117</v>
      </c>
      <c r="D431" s="22">
        <v>1064</v>
      </c>
      <c r="E431" s="22">
        <v>8</v>
      </c>
      <c r="F431" s="28">
        <f t="shared" si="16"/>
        <v>1072</v>
      </c>
    </row>
    <row r="432" spans="1:6" s="6" customFormat="1" ht="13.5" thickBot="1">
      <c r="A432" s="23" t="s">
        <v>594</v>
      </c>
      <c r="B432" s="24"/>
      <c r="C432" s="24"/>
      <c r="D432" s="25">
        <f>D433+D434+D435+D436+D437+D438+D439+D440+D441+D442+D443+D444+D445+D446+D447+D448+D449+D450+D451+D452+D453</f>
        <v>122435</v>
      </c>
      <c r="E432" s="25">
        <f>E433+E434+E435+E436+E437+E438+E439+E440+E441+E442+E443+E444+E445+E446+E447+E448+E449+E450+E451+E452+E453</f>
        <v>2665</v>
      </c>
      <c r="F432" s="25">
        <f>F433+F434+F435+F436+F437+F438+F439+F440+F441+F442+F443+F444+F445+F446+F447+F448+F449+F450+F451+F452+F453</f>
        <v>125100</v>
      </c>
    </row>
    <row r="433" spans="1:6" ht="12.75">
      <c r="A433" s="26" t="s">
        <v>116</v>
      </c>
      <c r="B433" s="27" t="s">
        <v>55</v>
      </c>
      <c r="C433" s="27" t="s">
        <v>117</v>
      </c>
      <c r="D433" s="28">
        <v>7284</v>
      </c>
      <c r="E433" s="28">
        <v>124</v>
      </c>
      <c r="F433" s="28">
        <f>D433+E433</f>
        <v>7408</v>
      </c>
    </row>
    <row r="434" spans="1:6" ht="12.75">
      <c r="A434" s="17" t="s">
        <v>116</v>
      </c>
      <c r="B434" s="18" t="s">
        <v>61</v>
      </c>
      <c r="C434" s="18" t="s">
        <v>61</v>
      </c>
      <c r="D434" s="19">
        <v>1037</v>
      </c>
      <c r="E434" s="19">
        <v>9</v>
      </c>
      <c r="F434" s="28">
        <f aca="true" t="shared" si="17" ref="F434:F462">D434+E434</f>
        <v>1046</v>
      </c>
    </row>
    <row r="435" spans="1:6" ht="12.75">
      <c r="A435" s="17" t="s">
        <v>116</v>
      </c>
      <c r="B435" s="18" t="s">
        <v>384</v>
      </c>
      <c r="C435" s="18" t="s">
        <v>384</v>
      </c>
      <c r="D435" s="19">
        <v>1105</v>
      </c>
      <c r="E435" s="19">
        <v>9</v>
      </c>
      <c r="F435" s="28">
        <f t="shared" si="17"/>
        <v>1114</v>
      </c>
    </row>
    <row r="436" spans="1:6" ht="12.75">
      <c r="A436" s="17" t="s">
        <v>116</v>
      </c>
      <c r="B436" s="18" t="s">
        <v>60</v>
      </c>
      <c r="C436" s="18" t="s">
        <v>117</v>
      </c>
      <c r="D436" s="19">
        <v>945</v>
      </c>
      <c r="E436" s="19">
        <v>15</v>
      </c>
      <c r="F436" s="28">
        <f t="shared" si="17"/>
        <v>960</v>
      </c>
    </row>
    <row r="437" spans="1:6" ht="12.75">
      <c r="A437" s="17" t="s">
        <v>116</v>
      </c>
      <c r="B437" s="18" t="s">
        <v>339</v>
      </c>
      <c r="C437" s="18" t="s">
        <v>338</v>
      </c>
      <c r="D437" s="19">
        <v>13802</v>
      </c>
      <c r="E437" s="19">
        <v>275</v>
      </c>
      <c r="F437" s="28">
        <f t="shared" si="17"/>
        <v>14077</v>
      </c>
    </row>
    <row r="438" spans="1:6" ht="12.75">
      <c r="A438" s="17" t="s">
        <v>116</v>
      </c>
      <c r="B438" s="18" t="s">
        <v>340</v>
      </c>
      <c r="C438" s="18" t="s">
        <v>117</v>
      </c>
      <c r="D438" s="19">
        <v>1999</v>
      </c>
      <c r="E438" s="19">
        <v>42</v>
      </c>
      <c r="F438" s="28">
        <f t="shared" si="17"/>
        <v>2041</v>
      </c>
    </row>
    <row r="439" spans="1:6" ht="12.75">
      <c r="A439" s="17" t="s">
        <v>116</v>
      </c>
      <c r="B439" s="18" t="s">
        <v>83</v>
      </c>
      <c r="C439" s="18" t="s">
        <v>83</v>
      </c>
      <c r="D439" s="19">
        <v>2072</v>
      </c>
      <c r="E439" s="19">
        <v>39</v>
      </c>
      <c r="F439" s="28">
        <f t="shared" si="17"/>
        <v>2111</v>
      </c>
    </row>
    <row r="440" spans="1:6" ht="12.75">
      <c r="A440" s="17" t="s">
        <v>116</v>
      </c>
      <c r="B440" s="18" t="s">
        <v>84</v>
      </c>
      <c r="C440" s="18" t="s">
        <v>84</v>
      </c>
      <c r="D440" s="19">
        <v>1740</v>
      </c>
      <c r="E440" s="19">
        <v>20</v>
      </c>
      <c r="F440" s="28">
        <f t="shared" si="17"/>
        <v>1760</v>
      </c>
    </row>
    <row r="441" spans="1:6" ht="12.75">
      <c r="A441" s="17" t="s">
        <v>116</v>
      </c>
      <c r="B441" s="18" t="s">
        <v>343</v>
      </c>
      <c r="C441" s="18" t="s">
        <v>63</v>
      </c>
      <c r="D441" s="19">
        <v>11749</v>
      </c>
      <c r="E441" s="19">
        <v>292</v>
      </c>
      <c r="F441" s="28">
        <f t="shared" si="17"/>
        <v>12041</v>
      </c>
    </row>
    <row r="442" spans="1:6" ht="12.75">
      <c r="A442" s="17" t="s">
        <v>116</v>
      </c>
      <c r="B442" s="18" t="s">
        <v>64</v>
      </c>
      <c r="C442" s="18" t="s">
        <v>117</v>
      </c>
      <c r="D442" s="19">
        <v>2160</v>
      </c>
      <c r="E442" s="19">
        <v>30</v>
      </c>
      <c r="F442" s="28">
        <f t="shared" si="17"/>
        <v>2190</v>
      </c>
    </row>
    <row r="443" spans="1:6" ht="12.75">
      <c r="A443" s="17" t="s">
        <v>116</v>
      </c>
      <c r="B443" s="18" t="s">
        <v>86</v>
      </c>
      <c r="C443" s="18" t="s">
        <v>86</v>
      </c>
      <c r="D443" s="19">
        <v>3543</v>
      </c>
      <c r="E443" s="19">
        <v>47</v>
      </c>
      <c r="F443" s="28">
        <f t="shared" si="17"/>
        <v>3590</v>
      </c>
    </row>
    <row r="444" spans="1:6" ht="12.75">
      <c r="A444" s="17" t="s">
        <v>116</v>
      </c>
      <c r="B444" s="18" t="s">
        <v>71</v>
      </c>
      <c r="C444" s="18" t="s">
        <v>71</v>
      </c>
      <c r="D444" s="19">
        <v>677</v>
      </c>
      <c r="E444" s="19">
        <v>9</v>
      </c>
      <c r="F444" s="28">
        <f t="shared" si="17"/>
        <v>686</v>
      </c>
    </row>
    <row r="445" spans="1:6" ht="12.75">
      <c r="A445" s="17" t="s">
        <v>116</v>
      </c>
      <c r="B445" s="18" t="s">
        <v>85</v>
      </c>
      <c r="C445" s="18"/>
      <c r="D445" s="19">
        <v>1171</v>
      </c>
      <c r="E445" s="19">
        <v>18</v>
      </c>
      <c r="F445" s="28">
        <f t="shared" si="17"/>
        <v>1189</v>
      </c>
    </row>
    <row r="446" spans="1:6" ht="12.75">
      <c r="A446" s="17" t="s">
        <v>116</v>
      </c>
      <c r="B446" s="18" t="s">
        <v>69</v>
      </c>
      <c r="C446" s="18" t="s">
        <v>117</v>
      </c>
      <c r="D446" s="19">
        <v>6345</v>
      </c>
      <c r="E446" s="19">
        <v>110</v>
      </c>
      <c r="F446" s="28">
        <f t="shared" si="17"/>
        <v>6455</v>
      </c>
    </row>
    <row r="447" spans="1:6" ht="12.75">
      <c r="A447" s="17" t="s">
        <v>116</v>
      </c>
      <c r="B447" s="18" t="s">
        <v>87</v>
      </c>
      <c r="C447" s="18" t="s">
        <v>87</v>
      </c>
      <c r="D447" s="19">
        <v>677</v>
      </c>
      <c r="E447" s="19">
        <v>9</v>
      </c>
      <c r="F447" s="28">
        <f t="shared" si="17"/>
        <v>686</v>
      </c>
    </row>
    <row r="448" spans="1:6" ht="12.75">
      <c r="A448" s="17" t="s">
        <v>116</v>
      </c>
      <c r="B448" s="18" t="s">
        <v>81</v>
      </c>
      <c r="C448" s="18" t="s">
        <v>81</v>
      </c>
      <c r="D448" s="19">
        <v>656</v>
      </c>
      <c r="E448" s="19">
        <v>24</v>
      </c>
      <c r="F448" s="28">
        <f t="shared" si="17"/>
        <v>680</v>
      </c>
    </row>
    <row r="449" spans="1:6" ht="12.75">
      <c r="A449" s="17" t="s">
        <v>116</v>
      </c>
      <c r="B449" s="18" t="s">
        <v>305</v>
      </c>
      <c r="C449" s="18" t="s">
        <v>117</v>
      </c>
      <c r="D449" s="19">
        <v>5246</v>
      </c>
      <c r="E449" s="19">
        <v>100</v>
      </c>
      <c r="F449" s="28">
        <f t="shared" si="17"/>
        <v>5346</v>
      </c>
    </row>
    <row r="450" spans="1:6" ht="12.75">
      <c r="A450" s="17" t="s">
        <v>116</v>
      </c>
      <c r="B450" s="18" t="s">
        <v>376</v>
      </c>
      <c r="C450" s="18" t="s">
        <v>77</v>
      </c>
      <c r="D450" s="19">
        <v>19094</v>
      </c>
      <c r="E450" s="19">
        <v>588</v>
      </c>
      <c r="F450" s="28">
        <f t="shared" si="17"/>
        <v>19682</v>
      </c>
    </row>
    <row r="451" spans="1:6" ht="12.75">
      <c r="A451" s="17" t="s">
        <v>116</v>
      </c>
      <c r="B451" s="18" t="s">
        <v>381</v>
      </c>
      <c r="C451" s="18" t="s">
        <v>82</v>
      </c>
      <c r="D451" s="19">
        <v>13756</v>
      </c>
      <c r="E451" s="19">
        <v>313</v>
      </c>
      <c r="F451" s="28">
        <f t="shared" si="17"/>
        <v>14069</v>
      </c>
    </row>
    <row r="452" spans="1:6" ht="12.75">
      <c r="A452" s="17" t="s">
        <v>116</v>
      </c>
      <c r="B452" s="18" t="s">
        <v>381</v>
      </c>
      <c r="C452" s="18" t="s">
        <v>582</v>
      </c>
      <c r="D452" s="19">
        <v>17479</v>
      </c>
      <c r="E452" s="19">
        <v>357</v>
      </c>
      <c r="F452" s="28">
        <f t="shared" si="17"/>
        <v>17836</v>
      </c>
    </row>
    <row r="453" spans="1:6" ht="13.5" thickBot="1">
      <c r="A453" s="20" t="s">
        <v>116</v>
      </c>
      <c r="B453" s="21" t="s">
        <v>381</v>
      </c>
      <c r="C453" s="21" t="s">
        <v>580</v>
      </c>
      <c r="D453" s="22">
        <v>9898</v>
      </c>
      <c r="E453" s="22">
        <v>235</v>
      </c>
      <c r="F453" s="28">
        <f t="shared" si="17"/>
        <v>10133</v>
      </c>
    </row>
    <row r="454" spans="1:6" s="6" customFormat="1" ht="13.5" thickBot="1">
      <c r="A454" s="23" t="s">
        <v>602</v>
      </c>
      <c r="B454" s="24"/>
      <c r="C454" s="24"/>
      <c r="D454" s="25">
        <f>D455</f>
        <v>3309</v>
      </c>
      <c r="E454" s="25">
        <f>E455</f>
        <v>22</v>
      </c>
      <c r="F454" s="25">
        <f>F455</f>
        <v>3331</v>
      </c>
    </row>
    <row r="455" spans="1:6" ht="13.5" thickBot="1">
      <c r="A455" s="49" t="s">
        <v>587</v>
      </c>
      <c r="B455" s="34" t="s">
        <v>376</v>
      </c>
      <c r="C455" s="34" t="s">
        <v>588</v>
      </c>
      <c r="D455" s="35">
        <v>3309</v>
      </c>
      <c r="E455" s="35">
        <v>22</v>
      </c>
      <c r="F455" s="28">
        <f t="shared" si="17"/>
        <v>3331</v>
      </c>
    </row>
    <row r="456" spans="1:6" s="6" customFormat="1" ht="13.5" thickBot="1">
      <c r="A456" s="23" t="s">
        <v>613</v>
      </c>
      <c r="B456" s="24"/>
      <c r="C456" s="24"/>
      <c r="D456" s="25">
        <f>D457</f>
        <v>5342</v>
      </c>
      <c r="E456" s="25">
        <f>E457</f>
        <v>90</v>
      </c>
      <c r="F456" s="25">
        <f>F457</f>
        <v>5432</v>
      </c>
    </row>
    <row r="457" spans="1:6" ht="13.5" thickBot="1">
      <c r="A457" s="49" t="s">
        <v>468</v>
      </c>
      <c r="B457" s="34" t="s">
        <v>376</v>
      </c>
      <c r="C457" s="34" t="s">
        <v>469</v>
      </c>
      <c r="D457" s="35">
        <v>5342</v>
      </c>
      <c r="E457" s="35">
        <v>90</v>
      </c>
      <c r="F457" s="28">
        <f t="shared" si="17"/>
        <v>5432</v>
      </c>
    </row>
    <row r="458" spans="1:6" s="6" customFormat="1" ht="13.5" thickBot="1">
      <c r="A458" s="23" t="s">
        <v>597</v>
      </c>
      <c r="B458" s="24"/>
      <c r="C458" s="24"/>
      <c r="D458" s="25">
        <f>D459+D460</f>
        <v>10528</v>
      </c>
      <c r="E458" s="25">
        <f>E459+E460</f>
        <v>250</v>
      </c>
      <c r="F458" s="25">
        <f>F459+F460</f>
        <v>10778</v>
      </c>
    </row>
    <row r="459" spans="1:6" ht="13.5" thickBot="1">
      <c r="A459" s="50" t="s">
        <v>99</v>
      </c>
      <c r="B459" s="51" t="s">
        <v>376</v>
      </c>
      <c r="C459" s="51" t="s">
        <v>586</v>
      </c>
      <c r="D459" s="52">
        <v>4055</v>
      </c>
      <c r="E459" s="52">
        <v>71</v>
      </c>
      <c r="F459" s="28">
        <f t="shared" si="17"/>
        <v>4126</v>
      </c>
    </row>
    <row r="460" spans="1:6" ht="13.5" thickBot="1">
      <c r="A460" s="46" t="s">
        <v>99</v>
      </c>
      <c r="B460" s="47" t="s">
        <v>381</v>
      </c>
      <c r="C460" s="47" t="s">
        <v>585</v>
      </c>
      <c r="D460" s="48">
        <v>6473</v>
      </c>
      <c r="E460" s="48">
        <v>179</v>
      </c>
      <c r="F460" s="28">
        <f t="shared" si="17"/>
        <v>6652</v>
      </c>
    </row>
    <row r="461" spans="1:6" s="6" customFormat="1" ht="13.5" thickBot="1">
      <c r="A461" s="23">
        <v>3421</v>
      </c>
      <c r="B461" s="24"/>
      <c r="C461" s="24"/>
      <c r="D461" s="25">
        <f>D462</f>
        <v>3605</v>
      </c>
      <c r="E461" s="25">
        <f>E462</f>
        <v>0</v>
      </c>
      <c r="F461" s="25">
        <f>F462</f>
        <v>3605</v>
      </c>
    </row>
    <row r="462" spans="1:6" ht="13.5" thickBot="1">
      <c r="A462" s="49" t="s">
        <v>583</v>
      </c>
      <c r="B462" s="34" t="s">
        <v>381</v>
      </c>
      <c r="C462" s="34" t="s">
        <v>584</v>
      </c>
      <c r="D462" s="35">
        <v>3605</v>
      </c>
      <c r="E462" s="35">
        <v>0</v>
      </c>
      <c r="F462" s="28">
        <f t="shared" si="17"/>
        <v>3605</v>
      </c>
    </row>
    <row r="463" spans="1:6" ht="13.5" thickBot="1">
      <c r="A463" s="29" t="s">
        <v>590</v>
      </c>
      <c r="B463" s="30"/>
      <c r="C463" s="30"/>
      <c r="D463" s="38">
        <f>D461+D458+D456+D454+D432+D418</f>
        <v>170784</v>
      </c>
      <c r="E463" s="38">
        <f>E461+E458+E456+E454+E432+E418</f>
        <v>3298</v>
      </c>
      <c r="F463" s="38">
        <f>F461+F458+F456+F454+F432+F418</f>
        <v>174082</v>
      </c>
    </row>
    <row r="464" spans="1:4" s="44" customFormat="1" ht="13.5" thickBot="1">
      <c r="A464" s="68" t="s">
        <v>614</v>
      </c>
      <c r="B464" s="69"/>
      <c r="C464" s="69"/>
      <c r="D464" s="69"/>
    </row>
    <row r="465" spans="1:6" s="6" customFormat="1" ht="13.5" thickBot="1">
      <c r="A465" s="39" t="s">
        <v>593</v>
      </c>
      <c r="B465" s="24"/>
      <c r="C465" s="24"/>
      <c r="D465" s="25">
        <f>D466+D467+D468+D469+D470+D471+D472+D473+D474+D475+D476</f>
        <v>27089</v>
      </c>
      <c r="E465" s="25">
        <f>E466+E467+E468+E469+E470+E471+E472+E473+E474+E475+E476</f>
        <v>577</v>
      </c>
      <c r="F465" s="25">
        <f>F466+F467+F468+F469+F470+F471+F472+F473+F474+F475+F476</f>
        <v>27666</v>
      </c>
    </row>
    <row r="466" spans="1:6" ht="12.75">
      <c r="A466" s="26" t="s">
        <v>123</v>
      </c>
      <c r="B466" s="27" t="s">
        <v>6</v>
      </c>
      <c r="C466" s="27" t="s">
        <v>8</v>
      </c>
      <c r="D466" s="28">
        <v>685</v>
      </c>
      <c r="E466" s="28">
        <v>52</v>
      </c>
      <c r="F466" s="28">
        <f aca="true" t="shared" si="18" ref="F466:F497">D466+E466</f>
        <v>737</v>
      </c>
    </row>
    <row r="467" spans="1:6" ht="12.75">
      <c r="A467" s="17" t="s">
        <v>123</v>
      </c>
      <c r="B467" s="18" t="s">
        <v>12</v>
      </c>
      <c r="C467" s="18" t="s">
        <v>378</v>
      </c>
      <c r="D467" s="19">
        <v>418</v>
      </c>
      <c r="E467" s="19">
        <v>54</v>
      </c>
      <c r="F467" s="28">
        <f t="shared" si="18"/>
        <v>472</v>
      </c>
    </row>
    <row r="468" spans="1:6" ht="12.75">
      <c r="A468" s="17" t="s">
        <v>123</v>
      </c>
      <c r="B468" s="18" t="s">
        <v>7</v>
      </c>
      <c r="C468" s="18" t="s">
        <v>347</v>
      </c>
      <c r="D468" s="19">
        <v>1543</v>
      </c>
      <c r="E468" s="19">
        <v>8</v>
      </c>
      <c r="F468" s="28">
        <f t="shared" si="18"/>
        <v>1551</v>
      </c>
    </row>
    <row r="469" spans="1:6" ht="12.75">
      <c r="A469" s="17" t="s">
        <v>123</v>
      </c>
      <c r="B469" s="18" t="s">
        <v>10</v>
      </c>
      <c r="C469" s="18" t="s">
        <v>349</v>
      </c>
      <c r="D469" s="19">
        <v>568</v>
      </c>
      <c r="E469" s="19">
        <v>4</v>
      </c>
      <c r="F469" s="28">
        <f t="shared" si="18"/>
        <v>572</v>
      </c>
    </row>
    <row r="470" spans="1:6" ht="12.75">
      <c r="A470" s="17" t="s">
        <v>123</v>
      </c>
      <c r="B470" s="18" t="s">
        <v>573</v>
      </c>
      <c r="C470" s="18" t="s">
        <v>98</v>
      </c>
      <c r="D470" s="19">
        <v>519</v>
      </c>
      <c r="E470" s="19">
        <v>3</v>
      </c>
      <c r="F470" s="28">
        <f t="shared" si="18"/>
        <v>522</v>
      </c>
    </row>
    <row r="471" spans="1:6" ht="12.75">
      <c r="A471" s="17" t="s">
        <v>123</v>
      </c>
      <c r="B471" s="18" t="s">
        <v>11</v>
      </c>
      <c r="C471" s="18" t="s">
        <v>361</v>
      </c>
      <c r="D471" s="19">
        <v>1278</v>
      </c>
      <c r="E471" s="19">
        <v>59</v>
      </c>
      <c r="F471" s="28">
        <f t="shared" si="18"/>
        <v>1337</v>
      </c>
    </row>
    <row r="472" spans="1:6" ht="12.75">
      <c r="A472" s="17" t="s">
        <v>123</v>
      </c>
      <c r="B472" s="18" t="s">
        <v>28</v>
      </c>
      <c r="C472" s="18" t="s">
        <v>237</v>
      </c>
      <c r="D472" s="19">
        <v>645</v>
      </c>
      <c r="E472" s="19">
        <v>75</v>
      </c>
      <c r="F472" s="28">
        <f t="shared" si="18"/>
        <v>720</v>
      </c>
    </row>
    <row r="473" spans="1:6" ht="12.75">
      <c r="A473" s="17" t="s">
        <v>123</v>
      </c>
      <c r="B473" s="18" t="s">
        <v>9</v>
      </c>
      <c r="C473" s="18" t="s">
        <v>348</v>
      </c>
      <c r="D473" s="19">
        <v>759</v>
      </c>
      <c r="E473" s="19">
        <v>5</v>
      </c>
      <c r="F473" s="28">
        <f t="shared" si="18"/>
        <v>764</v>
      </c>
    </row>
    <row r="474" spans="1:6" ht="12.75">
      <c r="A474" s="17" t="s">
        <v>123</v>
      </c>
      <c r="B474" s="18" t="s">
        <v>561</v>
      </c>
      <c r="C474" s="18" t="s">
        <v>389</v>
      </c>
      <c r="D474" s="19">
        <v>776</v>
      </c>
      <c r="E474" s="19">
        <v>40</v>
      </c>
      <c r="F474" s="28">
        <f t="shared" si="18"/>
        <v>816</v>
      </c>
    </row>
    <row r="475" spans="1:6" ht="12.75">
      <c r="A475" s="17" t="s">
        <v>123</v>
      </c>
      <c r="B475" s="18" t="s">
        <v>560</v>
      </c>
      <c r="C475" s="18" t="s">
        <v>386</v>
      </c>
      <c r="D475" s="19">
        <v>809</v>
      </c>
      <c r="E475" s="19">
        <v>22</v>
      </c>
      <c r="F475" s="28">
        <f t="shared" si="18"/>
        <v>831</v>
      </c>
    </row>
    <row r="476" spans="1:6" ht="13.5" thickBot="1">
      <c r="A476" s="20" t="s">
        <v>123</v>
      </c>
      <c r="B476" s="21" t="s">
        <v>387</v>
      </c>
      <c r="C476" s="21" t="s">
        <v>388</v>
      </c>
      <c r="D476" s="22">
        <v>19089</v>
      </c>
      <c r="E476" s="22">
        <v>255</v>
      </c>
      <c r="F476" s="28">
        <f t="shared" si="18"/>
        <v>19344</v>
      </c>
    </row>
    <row r="477" spans="1:6" s="6" customFormat="1" ht="13.5" thickBot="1">
      <c r="A477" s="23" t="s">
        <v>594</v>
      </c>
      <c r="B477" s="24"/>
      <c r="C477" s="24"/>
      <c r="D477" s="25">
        <f>D478+D479+D480+D481+D482+D483+D484+D485+D486+D487+D488+D489+D490+D491+D492+D493+D494+D495+D496+D497</f>
        <v>153434</v>
      </c>
      <c r="E477" s="25">
        <f>E478+E479+E480+E481+E482+E483+E484+E485+E486+E487+E488+E489+E490+E491+E492+E493+E494+E495+E496+E497</f>
        <v>3422</v>
      </c>
      <c r="F477" s="25">
        <f>F478+F479+F480+F481+F482+F483+F484+F485+F486+F487+F488+F489+F490+F491+F492+F493+F494+F495+F496+F497</f>
        <v>156856</v>
      </c>
    </row>
    <row r="478" spans="1:6" ht="12.75">
      <c r="A478" s="26" t="s">
        <v>116</v>
      </c>
      <c r="B478" s="27" t="s">
        <v>562</v>
      </c>
      <c r="C478" s="27" t="s">
        <v>326</v>
      </c>
      <c r="D478" s="28">
        <v>1629</v>
      </c>
      <c r="E478" s="28">
        <v>18</v>
      </c>
      <c r="F478" s="28">
        <f t="shared" si="18"/>
        <v>1647</v>
      </c>
    </row>
    <row r="479" spans="1:6" ht="12.75">
      <c r="A479" s="17" t="s">
        <v>116</v>
      </c>
      <c r="B479" s="18" t="s">
        <v>563</v>
      </c>
      <c r="C479" s="18" t="s">
        <v>327</v>
      </c>
      <c r="D479" s="19">
        <v>6959</v>
      </c>
      <c r="E479" s="19">
        <v>110</v>
      </c>
      <c r="F479" s="28">
        <f t="shared" si="18"/>
        <v>7069</v>
      </c>
    </row>
    <row r="480" spans="1:6" ht="12.75">
      <c r="A480" s="17" t="s">
        <v>116</v>
      </c>
      <c r="B480" s="18" t="s">
        <v>571</v>
      </c>
      <c r="C480" s="18" t="s">
        <v>391</v>
      </c>
      <c r="D480" s="19">
        <v>2821</v>
      </c>
      <c r="E480" s="19">
        <v>36</v>
      </c>
      <c r="F480" s="28">
        <f t="shared" si="18"/>
        <v>2857</v>
      </c>
    </row>
    <row r="481" spans="1:6" ht="12.75">
      <c r="A481" s="17" t="s">
        <v>116</v>
      </c>
      <c r="B481" s="18" t="s">
        <v>476</v>
      </c>
      <c r="C481" s="18" t="s">
        <v>335</v>
      </c>
      <c r="D481" s="19">
        <v>7210</v>
      </c>
      <c r="E481" s="19">
        <v>246</v>
      </c>
      <c r="F481" s="28">
        <f t="shared" si="18"/>
        <v>7456</v>
      </c>
    </row>
    <row r="482" spans="1:6" ht="12.75">
      <c r="A482" s="17" t="s">
        <v>116</v>
      </c>
      <c r="B482" s="18" t="s">
        <v>7</v>
      </c>
      <c r="C482" s="18" t="s">
        <v>65</v>
      </c>
      <c r="D482" s="19">
        <v>5261</v>
      </c>
      <c r="E482" s="19">
        <v>110</v>
      </c>
      <c r="F482" s="28">
        <f t="shared" si="18"/>
        <v>5371</v>
      </c>
    </row>
    <row r="483" spans="1:6" ht="12.75">
      <c r="A483" s="17" t="s">
        <v>116</v>
      </c>
      <c r="B483" s="18" t="s">
        <v>356</v>
      </c>
      <c r="C483" s="18" t="s">
        <v>355</v>
      </c>
      <c r="D483" s="19">
        <v>9457</v>
      </c>
      <c r="E483" s="19">
        <v>148</v>
      </c>
      <c r="F483" s="28">
        <f t="shared" si="18"/>
        <v>9605</v>
      </c>
    </row>
    <row r="484" spans="1:6" ht="12.75">
      <c r="A484" s="17" t="s">
        <v>116</v>
      </c>
      <c r="B484" s="18" t="s">
        <v>11</v>
      </c>
      <c r="C484" s="18" t="s">
        <v>70</v>
      </c>
      <c r="D484" s="19">
        <v>1661</v>
      </c>
      <c r="E484" s="19">
        <v>27</v>
      </c>
      <c r="F484" s="28">
        <f t="shared" si="18"/>
        <v>1688</v>
      </c>
    </row>
    <row r="485" spans="1:6" ht="12.75">
      <c r="A485" s="17" t="s">
        <v>116</v>
      </c>
      <c r="B485" s="18" t="s">
        <v>569</v>
      </c>
      <c r="C485" s="18" t="s">
        <v>95</v>
      </c>
      <c r="D485" s="19">
        <v>5442</v>
      </c>
      <c r="E485" s="19">
        <v>82</v>
      </c>
      <c r="F485" s="28">
        <f t="shared" si="18"/>
        <v>5524</v>
      </c>
    </row>
    <row r="486" spans="1:6" ht="12.75">
      <c r="A486" s="17" t="s">
        <v>116</v>
      </c>
      <c r="B486" s="18" t="s">
        <v>564</v>
      </c>
      <c r="C486" s="18" t="s">
        <v>365</v>
      </c>
      <c r="D486" s="19">
        <v>8634</v>
      </c>
      <c r="E486" s="19">
        <v>148</v>
      </c>
      <c r="F486" s="28">
        <f t="shared" si="18"/>
        <v>8782</v>
      </c>
    </row>
    <row r="487" spans="1:6" ht="12.75">
      <c r="A487" s="17" t="s">
        <v>116</v>
      </c>
      <c r="B487" s="18" t="s">
        <v>566</v>
      </c>
      <c r="C487" s="18" t="s">
        <v>379</v>
      </c>
      <c r="D487" s="19">
        <v>1874</v>
      </c>
      <c r="E487" s="19">
        <v>18</v>
      </c>
      <c r="F487" s="28">
        <f t="shared" si="18"/>
        <v>1892</v>
      </c>
    </row>
    <row r="488" spans="1:6" ht="12.75">
      <c r="A488" s="17" t="s">
        <v>116</v>
      </c>
      <c r="B488" s="18" t="s">
        <v>572</v>
      </c>
      <c r="C488" s="18" t="s">
        <v>97</v>
      </c>
      <c r="D488" s="19">
        <v>1522</v>
      </c>
      <c r="E488" s="19">
        <v>16</v>
      </c>
      <c r="F488" s="28">
        <f t="shared" si="18"/>
        <v>1538</v>
      </c>
    </row>
    <row r="489" spans="1:6" ht="12.75">
      <c r="A489" s="17" t="s">
        <v>116</v>
      </c>
      <c r="B489" s="18" t="s">
        <v>371</v>
      </c>
      <c r="C489" s="18" t="s">
        <v>76</v>
      </c>
      <c r="D489" s="19">
        <v>7861</v>
      </c>
      <c r="E489" s="19">
        <v>258</v>
      </c>
      <c r="F489" s="28">
        <f t="shared" si="18"/>
        <v>8119</v>
      </c>
    </row>
    <row r="490" spans="1:6" ht="12.75">
      <c r="A490" s="17" t="s">
        <v>116</v>
      </c>
      <c r="B490" s="18" t="s">
        <v>570</v>
      </c>
      <c r="C490" s="18" t="s">
        <v>390</v>
      </c>
      <c r="D490" s="19">
        <v>1730</v>
      </c>
      <c r="E490" s="19">
        <v>18</v>
      </c>
      <c r="F490" s="28">
        <f t="shared" si="18"/>
        <v>1748</v>
      </c>
    </row>
    <row r="491" spans="1:6" ht="12.75">
      <c r="A491" s="17" t="s">
        <v>116</v>
      </c>
      <c r="B491" s="18" t="s">
        <v>565</v>
      </c>
      <c r="C491" s="18" t="s">
        <v>78</v>
      </c>
      <c r="D491" s="19">
        <v>7004</v>
      </c>
      <c r="E491" s="19">
        <v>119</v>
      </c>
      <c r="F491" s="28">
        <f t="shared" si="18"/>
        <v>7123</v>
      </c>
    </row>
    <row r="492" spans="1:6" ht="12.75">
      <c r="A492" s="17" t="s">
        <v>116</v>
      </c>
      <c r="B492" s="18" t="s">
        <v>567</v>
      </c>
      <c r="C492" s="18" t="s">
        <v>380</v>
      </c>
      <c r="D492" s="19">
        <v>1667</v>
      </c>
      <c r="E492" s="19">
        <v>19</v>
      </c>
      <c r="F492" s="28">
        <f t="shared" si="18"/>
        <v>1686</v>
      </c>
    </row>
    <row r="493" spans="1:6" ht="12.75">
      <c r="A493" s="17" t="s">
        <v>116</v>
      </c>
      <c r="B493" s="18" t="s">
        <v>560</v>
      </c>
      <c r="C493" s="18" t="s">
        <v>96</v>
      </c>
      <c r="D493" s="19">
        <v>1285</v>
      </c>
      <c r="E493" s="19">
        <v>18</v>
      </c>
      <c r="F493" s="28">
        <f t="shared" si="18"/>
        <v>1303</v>
      </c>
    </row>
    <row r="494" spans="1:6" ht="12.75">
      <c r="A494" s="17" t="s">
        <v>116</v>
      </c>
      <c r="B494" s="18" t="s">
        <v>91</v>
      </c>
      <c r="C494" s="18" t="s">
        <v>90</v>
      </c>
      <c r="D494" s="19">
        <v>13221</v>
      </c>
      <c r="E494" s="19">
        <v>340</v>
      </c>
      <c r="F494" s="28">
        <f t="shared" si="18"/>
        <v>13561</v>
      </c>
    </row>
    <row r="495" spans="1:6" ht="12.75">
      <c r="A495" s="17" t="s">
        <v>116</v>
      </c>
      <c r="B495" s="18" t="s">
        <v>91</v>
      </c>
      <c r="C495" s="18" t="s">
        <v>92</v>
      </c>
      <c r="D495" s="19">
        <v>17954</v>
      </c>
      <c r="E495" s="19">
        <v>418</v>
      </c>
      <c r="F495" s="28">
        <f t="shared" si="18"/>
        <v>18372</v>
      </c>
    </row>
    <row r="496" spans="1:6" ht="12.75">
      <c r="A496" s="17" t="s">
        <v>116</v>
      </c>
      <c r="B496" s="18" t="s">
        <v>387</v>
      </c>
      <c r="C496" s="18" t="s">
        <v>94</v>
      </c>
      <c r="D496" s="19">
        <v>22980</v>
      </c>
      <c r="E496" s="19">
        <v>663</v>
      </c>
      <c r="F496" s="28">
        <f t="shared" si="18"/>
        <v>23643</v>
      </c>
    </row>
    <row r="497" spans="1:6" ht="13.5" thickBot="1">
      <c r="A497" s="20" t="s">
        <v>116</v>
      </c>
      <c r="B497" s="21" t="s">
        <v>93</v>
      </c>
      <c r="C497" s="21" t="s">
        <v>568</v>
      </c>
      <c r="D497" s="22">
        <v>27262</v>
      </c>
      <c r="E497" s="22">
        <v>610</v>
      </c>
      <c r="F497" s="28">
        <f t="shared" si="18"/>
        <v>27872</v>
      </c>
    </row>
    <row r="498" spans="1:6" ht="13.5" thickBot="1">
      <c r="A498" s="29" t="s">
        <v>590</v>
      </c>
      <c r="B498" s="30"/>
      <c r="C498" s="30"/>
      <c r="D498" s="38">
        <f>D477+D465</f>
        <v>180523</v>
      </c>
      <c r="E498" s="38">
        <f>E477+E465</f>
        <v>3999</v>
      </c>
      <c r="F498" s="38">
        <f>F477+F465</f>
        <v>184522</v>
      </c>
    </row>
    <row r="499" spans="1:6" s="6" customFormat="1" ht="13.5" thickBot="1">
      <c r="A499" s="36" t="s">
        <v>615</v>
      </c>
      <c r="B499" s="37"/>
      <c r="C499" s="37"/>
      <c r="D499" s="38">
        <f>D498+D463+D416+D341+D323+D305+D259+D245+D219+D196+D172+D109+D85+D67+D33</f>
        <v>2071607</v>
      </c>
      <c r="E499" s="38">
        <f>E498+E463+E416+E341+E323+E305+E259+E245+E219+E196+E172+E109+E85+E67+E33</f>
        <v>42994</v>
      </c>
      <c r="F499" s="38">
        <f>F498+F463+F416+F341+F323+F305+F259+F245+F219+F196+F172+F109+F85+F67+F33</f>
        <v>2114601</v>
      </c>
    </row>
  </sheetData>
  <mergeCells count="23">
    <mergeCell ref="A464:D464"/>
    <mergeCell ref="A110:D110"/>
    <mergeCell ref="A173:D173"/>
    <mergeCell ref="A197:D197"/>
    <mergeCell ref="A342:D342"/>
    <mergeCell ref="A417:D417"/>
    <mergeCell ref="A324:D324"/>
    <mergeCell ref="A246:D246"/>
    <mergeCell ref="A306:D306"/>
    <mergeCell ref="A260:D260"/>
    <mergeCell ref="A220:D220"/>
    <mergeCell ref="A7:D7"/>
    <mergeCell ref="A34:D34"/>
    <mergeCell ref="A68:D68"/>
    <mergeCell ref="A86:D86"/>
    <mergeCell ref="D8:D10"/>
    <mergeCell ref="A8:C9"/>
    <mergeCell ref="A3:F3"/>
    <mergeCell ref="A4:F4"/>
    <mergeCell ref="F8:F10"/>
    <mergeCell ref="E1:F1"/>
    <mergeCell ref="E2:F2"/>
    <mergeCell ref="E8:E10"/>
  </mergeCells>
  <printOptions/>
  <pageMargins left="0.75" right="0.75" top="1" bottom="1" header="0.4921259845" footer="0.4921259845"/>
  <pageSetup horizontalDpi="600" verticalDpi="600" orientation="portrait" paperSize="9" scale="84" r:id="rId1"/>
  <headerFooter alignWithMargins="0">
    <oddFooter>&amp;C&amp;P</oddFooter>
  </headerFooter>
  <rowBreaks count="3" manualBreakCount="3">
    <brk id="184" max="5" man="1"/>
    <brk id="245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2005-08-15T07:05:59Z</cp:lastPrinted>
  <dcterms:created xsi:type="dcterms:W3CDTF">2005-04-14T10:51:20Z</dcterms:created>
  <dcterms:modified xsi:type="dcterms:W3CDTF">2005-09-07T15:15:12Z</dcterms:modified>
  <cp:category/>
  <cp:version/>
  <cp:contentType/>
  <cp:contentStatus/>
</cp:coreProperties>
</file>