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64756" yWindow="45" windowWidth="15450" windowHeight="9345" firstSheet="1" activeTab="2"/>
  </bookViews>
  <sheets>
    <sheet name="Skrytý" sheetId="1" state="hidden" r:id="rId1"/>
    <sheet name="Výkazy DE" sheetId="2" r:id="rId2"/>
    <sheet name="Plán PU" sheetId="3" r:id="rId3"/>
  </sheets>
  <externalReferences>
    <externalReference r:id="rId6"/>
  </externalReferences>
  <definedNames>
    <definedName name="_31.12.2002">#REF!</definedName>
    <definedName name="adresa">#REF!</definedName>
    <definedName name="ctvrt">#REF!</definedName>
    <definedName name="Ctvrtleti">'[1]Ciselniky'!$E$10:$E$13</definedName>
    <definedName name="data">'Skrytý'!$C$4:$E$41</definedName>
    <definedName name="data_ucto">'Skrytý'!$G$10:$M$165</definedName>
    <definedName name="datum">#REF!</definedName>
    <definedName name="ic">#REF!</definedName>
    <definedName name="KodCtvrtleti">'[1]Ciselniky'!$D$10:$D$13</definedName>
    <definedName name="kontrola">#REF!</definedName>
    <definedName name="nastaveni">'Skrytý'!$B$2:$C$3</definedName>
    <definedName name="nastaveni_ucto">'Skrytý'!$G$5:$I$6</definedName>
    <definedName name="nazev">#REF!</definedName>
    <definedName name="okec">#REF!</definedName>
    <definedName name="okres">#REF!</definedName>
    <definedName name="trzby">#REF!</definedName>
  </definedNames>
  <calcPr fullCalcOnLoad="1"/>
</workbook>
</file>

<file path=xl/comments3.xml><?xml version="1.0" encoding="utf-8"?>
<comments xmlns="http://schemas.openxmlformats.org/spreadsheetml/2006/main">
  <authors>
    <author>Jan Cikler</author>
  </authors>
  <commentList>
    <comment ref="E232" authorId="0">
      <text>
        <r>
          <rPr>
            <sz val="11"/>
            <rFont val="Tahoma"/>
            <family val="2"/>
          </rPr>
          <t>Zadejte kvalifikovaný odhad procenta fixníxh nákladů (nákladů nezbytně nutných na provoz) ve vztahu k celkovým nákladům společnosti.</t>
        </r>
      </text>
    </comment>
    <comment ref="I238" authorId="0">
      <text>
        <r>
          <rPr>
            <sz val="11"/>
            <rFont val="Tahoma"/>
            <family val="2"/>
          </rPr>
          <t>Vyplňuje se na jednotlivé roky plánu v období do ukončení projektu + výhled na další 2 roky.</t>
        </r>
      </text>
    </comment>
  </commentList>
</comments>
</file>

<file path=xl/sharedStrings.xml><?xml version="1.0" encoding="utf-8"?>
<sst xmlns="http://schemas.openxmlformats.org/spreadsheetml/2006/main" count="1173" uniqueCount="1025">
  <si>
    <t>Zdroj</t>
  </si>
  <si>
    <t>Majetek celkem</t>
  </si>
  <si>
    <t>Dlouhodobý hmotný majetek</t>
  </si>
  <si>
    <t>Příloha 1, tabulka D, řádek 1</t>
  </si>
  <si>
    <t>Dlouhodobý nehmotný majetek</t>
  </si>
  <si>
    <t>Příloha 1, tabulka D, řádek 2</t>
  </si>
  <si>
    <t>Zásoby</t>
  </si>
  <si>
    <t>Příloha 1, tabulka D, řádek 6</t>
  </si>
  <si>
    <t>Pohledávky</t>
  </si>
  <si>
    <t>Příloha 1, tabulka D, řádek 7</t>
  </si>
  <si>
    <t>Peníze a finanční majetek</t>
  </si>
  <si>
    <t>Příloha 1, tabulka D, řádky 3 + 4 + 5</t>
  </si>
  <si>
    <t>Úvěry a půjčky poskytnuté</t>
  </si>
  <si>
    <t>Příloha 1, tabulka D, řádek 10</t>
  </si>
  <si>
    <t>Cizí zdroje</t>
  </si>
  <si>
    <t>Závazky</t>
  </si>
  <si>
    <t>Příloha 1, tabulka D, řádek 8</t>
  </si>
  <si>
    <t>Úvěry a půjčky přijaté</t>
  </si>
  <si>
    <t>Příloha 1, tabulka D, řádek 9</t>
  </si>
  <si>
    <t>Zákonné rezervy</t>
  </si>
  <si>
    <t>Příloha 1, tabulka D, řádek 11</t>
  </si>
  <si>
    <t>Obchodní majetek</t>
  </si>
  <si>
    <t>Příjmy celkem</t>
  </si>
  <si>
    <t>Příjmy, které jsou předmětem daně z příjmů</t>
  </si>
  <si>
    <t>Příloha 1, řádek 101</t>
  </si>
  <si>
    <t>Ostatní příjmy</t>
  </si>
  <si>
    <t>Příloha 1, součet řádků 105, 108, 109, 112</t>
  </si>
  <si>
    <t>Výdaje celkem</t>
  </si>
  <si>
    <t>Výdaje související s příjmy</t>
  </si>
  <si>
    <t>Příloha 1, řádek 102</t>
  </si>
  <si>
    <t>Ostatní výdaje</t>
  </si>
  <si>
    <t>Příloha 1, součet řádků 103, 106, 107, 110, 111</t>
  </si>
  <si>
    <t>Rozdíl příjmů a výdajů</t>
  </si>
  <si>
    <t>Daňový základ</t>
  </si>
  <si>
    <t>Příjmy po zdanění (odhad)</t>
  </si>
  <si>
    <t>Tržby celkem (odhad)</t>
  </si>
  <si>
    <t>Čistý zisk/ztráta (odhad)</t>
  </si>
  <si>
    <t>Běžné cash flow (odhad)</t>
  </si>
  <si>
    <t>Pol.</t>
  </si>
  <si>
    <t>Název</t>
  </si>
  <si>
    <t>Pol.2 + Pol.3 + Pol.4 + Pol.5 + Pol.6 + Pol.7</t>
  </si>
  <si>
    <t>Pol.11 + Pol.9 + Pol.10</t>
  </si>
  <si>
    <t>Pol.1- Pol.8</t>
  </si>
  <si>
    <t>Pol.14 + Pol.15</t>
  </si>
  <si>
    <t>Pol.17 + Pol.18</t>
  </si>
  <si>
    <t>Pol.13 - Pol.16</t>
  </si>
  <si>
    <t>Pol.19</t>
  </si>
  <si>
    <r>
      <t>Pol.20 – Maximum z čísel 0 a (</t>
    </r>
    <r>
      <rPr>
        <sz val="8"/>
        <color indexed="10"/>
        <rFont val="Arial"/>
        <family val="2"/>
      </rPr>
      <t>30%</t>
    </r>
    <r>
      <rPr>
        <sz val="8"/>
        <rFont val="Arial"/>
        <family val="2"/>
      </rPr>
      <t xml:space="preserve"> z Daňového základu)</t>
    </r>
  </si>
  <si>
    <t>Pol.23</t>
  </si>
  <si>
    <t>Pol.13 + (Pol.5 – Pol.5 v minulém období)</t>
  </si>
  <si>
    <t>Pol.21 (odhad) + (Pol.5 – Pol.5 v min.období) + (Pol.4 – Pol.4 v min.období) - (Pol.9 – Pol.9 v min.období)</t>
  </si>
  <si>
    <t>Životní minimum</t>
  </si>
  <si>
    <t>Splátky hypoték, půjček a leasingů</t>
  </si>
  <si>
    <t>Dle informací předložených klientem.</t>
  </si>
  <si>
    <t>Spoření a pojistné</t>
  </si>
  <si>
    <t>Výdaje domácnosti celkem</t>
  </si>
  <si>
    <t>Souhrnný daňový základ</t>
  </si>
  <si>
    <t>2. Oddíl, řádka 39</t>
  </si>
  <si>
    <t>Daň z příjmů celkem</t>
  </si>
  <si>
    <t>4. Oddíl, řádka 58</t>
  </si>
  <si>
    <t xml:space="preserve">Čisté příjmy žadatele </t>
  </si>
  <si>
    <t>Čisté příjmy manžela/manželky</t>
  </si>
  <si>
    <t>Dle informací předložených klientem*</t>
  </si>
  <si>
    <t>Čisté příjmy domácnosti celkem</t>
  </si>
  <si>
    <t>Volné zdroje domácnosti</t>
  </si>
  <si>
    <r>
      <t xml:space="preserve">Náklady na domácnost podle vyhlášky </t>
    </r>
    <r>
      <rPr>
        <sz val="8"/>
        <color indexed="10"/>
        <rFont val="Arial"/>
        <family val="2"/>
      </rPr>
      <t>MF + 12 * 2500 Kč</t>
    </r>
    <r>
      <rPr>
        <sz val="8"/>
        <rFont val="Arial"/>
        <family val="2"/>
      </rPr>
      <t xml:space="preserve"> * Počet osob </t>
    </r>
  </si>
  <si>
    <t>Pol.25 + Pol.26 + Pol.27 + Pol.28</t>
  </si>
  <si>
    <t>Pol.30 - Pol.31</t>
  </si>
  <si>
    <t>*) Nepovinný údaj</t>
  </si>
  <si>
    <t>Pol.32 + Pol.33</t>
  </si>
  <si>
    <t>Pol.34 - Pol.29</t>
  </si>
  <si>
    <t>Počet osob v domácnosti</t>
  </si>
  <si>
    <t>x</t>
  </si>
  <si>
    <t>Uveďte počet všech osob ve společné domácnosti (děti a dospělí)</t>
  </si>
  <si>
    <t>Obchodní firma nebo jiný název účetní jednotky</t>
  </si>
  <si>
    <t>IČ</t>
  </si>
  <si>
    <t>Vyplňujte pouze zelená pole</t>
  </si>
  <si>
    <t>Minulost</t>
  </si>
  <si>
    <t>Plán</t>
  </si>
  <si>
    <t>R  O  Z  V  A  H  A</t>
  </si>
  <si>
    <t>Číslo řádku</t>
  </si>
  <si>
    <t>Vzorce</t>
  </si>
  <si>
    <t>Platnost výkazů</t>
  </si>
  <si>
    <t>v tis. Kč</t>
  </si>
  <si>
    <t/>
  </si>
  <si>
    <t>Období do:</t>
  </si>
  <si>
    <t xml:space="preserve"> (Kontrola aktiv a pasiv)</t>
  </si>
  <si>
    <t>AKTIVA CELKEM</t>
  </si>
  <si>
    <t>001</t>
  </si>
  <si>
    <t xml:space="preserve">ř. 002+003+031+062 </t>
  </si>
  <si>
    <t xml:space="preserve">A.  </t>
  </si>
  <si>
    <t>A. Pohledávky za upsaný vlastní kapitál</t>
  </si>
  <si>
    <t>002</t>
  </si>
  <si>
    <t xml:space="preserve">B.  </t>
  </si>
  <si>
    <t>Stálá aktiva (Dlouhodobý majetek)</t>
  </si>
  <si>
    <t>003</t>
  </si>
  <si>
    <t xml:space="preserve">ř. 004+013+023 </t>
  </si>
  <si>
    <t xml:space="preserve">B. I. </t>
  </si>
  <si>
    <t>004</t>
  </si>
  <si>
    <t>B. I. 1. (B. I. 1.)</t>
  </si>
  <si>
    <t>Zřizovací výdaje</t>
  </si>
  <si>
    <t>005</t>
  </si>
  <si>
    <t>B. I. 2. (B. I. 2.)</t>
  </si>
  <si>
    <t>Nehmotné výsledky výzkumu a vývoje</t>
  </si>
  <si>
    <t>006</t>
  </si>
  <si>
    <t>B. I. 3. (B. I. 3.)</t>
  </si>
  <si>
    <t>Software</t>
  </si>
  <si>
    <t>007</t>
  </si>
  <si>
    <t>B. I. 4. (B. I. 4.)</t>
  </si>
  <si>
    <t>Ocenitelná práva</t>
  </si>
  <si>
    <t>008</t>
  </si>
  <si>
    <t>B. I. 5.</t>
  </si>
  <si>
    <t>Goodwill</t>
  </si>
  <si>
    <t>009</t>
  </si>
  <si>
    <t>B. I. 6. (B. I. 5.)</t>
  </si>
  <si>
    <t>Jiný dlouhodobý nehmotný majetek</t>
  </si>
  <si>
    <t>010</t>
  </si>
  <si>
    <t>B. I. 7. (B. I. 6.)</t>
  </si>
  <si>
    <t>Nedokončený dlouhodobý nehmotný majetek</t>
  </si>
  <si>
    <t>011</t>
  </si>
  <si>
    <t>B. I. 8. (B. I. 7.)</t>
  </si>
  <si>
    <t>Poskytnuté zálohy na dlouhodobý nehmotný majetek</t>
  </si>
  <si>
    <t>012</t>
  </si>
  <si>
    <t xml:space="preserve">B. II. </t>
  </si>
  <si>
    <t>013</t>
  </si>
  <si>
    <t>ř. 013 až 021</t>
  </si>
  <si>
    <t>B. II. 1.</t>
  </si>
  <si>
    <t>Pozemky</t>
  </si>
  <si>
    <t>014</t>
  </si>
  <si>
    <t>B. II. 2.</t>
  </si>
  <si>
    <t>Stavby</t>
  </si>
  <si>
    <t>015</t>
  </si>
  <si>
    <t>B. II. 3.</t>
  </si>
  <si>
    <t>Samostatné movité věci a soubory movitých věcí</t>
  </si>
  <si>
    <t>016</t>
  </si>
  <si>
    <t>B. II. 4.</t>
  </si>
  <si>
    <t>Pěstitelské celky trvalých porostů</t>
  </si>
  <si>
    <t>017</t>
  </si>
  <si>
    <t>B. II. 5.</t>
  </si>
  <si>
    <t>Základní stádo a tažná zvířata</t>
  </si>
  <si>
    <t>018</t>
  </si>
  <si>
    <t>B. II. 6.</t>
  </si>
  <si>
    <t>Jiný dlouhodobý hmotný majetek</t>
  </si>
  <si>
    <t>019</t>
  </si>
  <si>
    <t>B. II. 7.</t>
  </si>
  <si>
    <t>Nedokončený dlouhodobý hmotný majetek</t>
  </si>
  <si>
    <t>020</t>
  </si>
  <si>
    <t>B. II. 8.</t>
  </si>
  <si>
    <t>Poskytnuté zálohy na dlouhodobý hmotný majetek</t>
  </si>
  <si>
    <t>021</t>
  </si>
  <si>
    <t>B. II. 9.</t>
  </si>
  <si>
    <t>Oceňovací rozdíl k nabytému majetku (opr.pol. k nabytému majetku)</t>
  </si>
  <si>
    <t>022</t>
  </si>
  <si>
    <t xml:space="preserve">B. III. </t>
  </si>
  <si>
    <t>Dlouhodobý finanční majetek</t>
  </si>
  <si>
    <t>023</t>
  </si>
  <si>
    <t>ř. 023 až 032</t>
  </si>
  <si>
    <t>B. III. 1.</t>
  </si>
  <si>
    <t>Podíly v ovládaných a říz. osobách</t>
  </si>
  <si>
    <t>024</t>
  </si>
  <si>
    <t>B. III. 2.</t>
  </si>
  <si>
    <t>Podíly v účetních jednotkách podstatným vlivem</t>
  </si>
  <si>
    <t>025</t>
  </si>
  <si>
    <t xml:space="preserve">            (B. III. 1.)</t>
  </si>
  <si>
    <t>Podílové CP a vklady v podnicích s rozhodujícím vlivem</t>
  </si>
  <si>
    <t xml:space="preserve">            (B. III. 2.)</t>
  </si>
  <si>
    <t>Podílové CP a vklady v podnicích s podstatným vlivem</t>
  </si>
  <si>
    <t>B. III. 3. (B. III. 3.)</t>
  </si>
  <si>
    <t>Ostatní dlouhodobé cenné papíry a podíly (vklady)</t>
  </si>
  <si>
    <t>026</t>
  </si>
  <si>
    <t>B. III. 4.</t>
  </si>
  <si>
    <t>Půjčky a úvěry - ovládající a řídící osoba, podstatný vliv</t>
  </si>
  <si>
    <t>027</t>
  </si>
  <si>
    <t xml:space="preserve">            (B. III. 4.)</t>
  </si>
  <si>
    <t>Půjčky podnikům ve skupině</t>
  </si>
  <si>
    <t>B. III. 5.</t>
  </si>
  <si>
    <t>Jiný dlouhodobý finanční majetek</t>
  </si>
  <si>
    <t>028</t>
  </si>
  <si>
    <t>B. III. 6.</t>
  </si>
  <si>
    <t>Pořizovaný dlouhodobý finanční majetek</t>
  </si>
  <si>
    <t>029</t>
  </si>
  <si>
    <t>od 01/2002</t>
  </si>
  <si>
    <t>B. III. 7.</t>
  </si>
  <si>
    <t>Poskytnuté zálohy na dlouhodobý finanční majetek</t>
  </si>
  <si>
    <t>030</t>
  </si>
  <si>
    <t xml:space="preserve">C.  </t>
  </si>
  <si>
    <t>Oběžná aktiva</t>
  </si>
  <si>
    <t>031</t>
  </si>
  <si>
    <t>ř. 029+036+042+051</t>
  </si>
  <si>
    <t xml:space="preserve">C. I. </t>
  </si>
  <si>
    <t>032</t>
  </si>
  <si>
    <t>ř. 029 až 035</t>
  </si>
  <si>
    <t>C. I. 1.</t>
  </si>
  <si>
    <t>Materiál</t>
  </si>
  <si>
    <t>033</t>
  </si>
  <si>
    <t>C. I. 2.</t>
  </si>
  <si>
    <t>Nedokončená výroba a polotovary</t>
  </si>
  <si>
    <t>034</t>
  </si>
  <si>
    <t>C. I. 3.</t>
  </si>
  <si>
    <t>Výrobky</t>
  </si>
  <si>
    <t>035</t>
  </si>
  <si>
    <t>C. I. 4.</t>
  </si>
  <si>
    <t>Zvířata</t>
  </si>
  <si>
    <t>036</t>
  </si>
  <si>
    <t>C. I. 5.</t>
  </si>
  <si>
    <t>Zboží</t>
  </si>
  <si>
    <t>037</t>
  </si>
  <si>
    <t>C. I. 6.</t>
  </si>
  <si>
    <t>Poskytnuté zálohy na zásoby</t>
  </si>
  <si>
    <t>038</t>
  </si>
  <si>
    <t xml:space="preserve">C. II. </t>
  </si>
  <si>
    <t>Dlouhodobé pohledávky</t>
  </si>
  <si>
    <t>039</t>
  </si>
  <si>
    <t>ř. 037 až 041_1</t>
  </si>
  <si>
    <t>C. II. 1. (C. II. 1.)</t>
  </si>
  <si>
    <t>Pohledávky z obchodních vztahů (z obchodního styku)</t>
  </si>
  <si>
    <t>040</t>
  </si>
  <si>
    <t>C. II. 2.</t>
  </si>
  <si>
    <t>Pohledávky - ovládající a řídící osoba</t>
  </si>
  <si>
    <t>041</t>
  </si>
  <si>
    <t>C. II. 3.</t>
  </si>
  <si>
    <t>Pohledávky - podstatný vliv</t>
  </si>
  <si>
    <t>042</t>
  </si>
  <si>
    <t>C. II. 4.</t>
  </si>
  <si>
    <t>Pohledávky za společníky, členy družstva a za účastníky sdružení</t>
  </si>
  <si>
    <t>043</t>
  </si>
  <si>
    <t xml:space="preserve">            (C. II. 2.)</t>
  </si>
  <si>
    <t xml:space="preserve">Pohledávky ke společníkům a sdružení   </t>
  </si>
  <si>
    <t>C. II. 5.</t>
  </si>
  <si>
    <t>Dlouhodobé poskytnuté zálohy</t>
  </si>
  <si>
    <t>044</t>
  </si>
  <si>
    <t>Dohadné účty aktivní</t>
  </si>
  <si>
    <t>045</t>
  </si>
  <si>
    <t xml:space="preserve">            (C. II. 3.)</t>
  </si>
  <si>
    <t xml:space="preserve">Pohledávky v podnicích s rozhodujícím vlivem  </t>
  </si>
  <si>
    <t xml:space="preserve">            (C. II. 4.)</t>
  </si>
  <si>
    <t>Pohledávky v podnicích s podstatným vlivem</t>
  </si>
  <si>
    <t>C. II. 7. (C. II. 5.)</t>
  </si>
  <si>
    <t xml:space="preserve">Jiné pohledávky                 </t>
  </si>
  <si>
    <t>046</t>
  </si>
  <si>
    <t>C. II. 8.</t>
  </si>
  <si>
    <t>Odložená daňová pohledávka</t>
  </si>
  <si>
    <t>047</t>
  </si>
  <si>
    <t xml:space="preserve">C. III. </t>
  </si>
  <si>
    <t>Krátkodobé pohledávky</t>
  </si>
  <si>
    <t>048</t>
  </si>
  <si>
    <t>ř. 043 až 050</t>
  </si>
  <si>
    <t>C. III. 1. (C. III. 1.)</t>
  </si>
  <si>
    <t>049</t>
  </si>
  <si>
    <t>C. III. 2.</t>
  </si>
  <si>
    <t>050</t>
  </si>
  <si>
    <t>C. III. 3.</t>
  </si>
  <si>
    <t>051</t>
  </si>
  <si>
    <t>C. III. 4.</t>
  </si>
  <si>
    <t>052</t>
  </si>
  <si>
    <t xml:space="preserve">            (C. III. 2.)</t>
  </si>
  <si>
    <t>Pohledávky ke společníkům a sdružení</t>
  </si>
  <si>
    <t>C. III. 5. (C. III. 3.)</t>
  </si>
  <si>
    <t>053</t>
  </si>
  <si>
    <t>C. III. 6. (C. III. 4.)</t>
  </si>
  <si>
    <t xml:space="preserve">Stát - daňové pohledávky      </t>
  </si>
  <si>
    <t>054</t>
  </si>
  <si>
    <t>C. III. 7.</t>
  </si>
  <si>
    <t>Krátkodobé poskytnuté zálohy</t>
  </si>
  <si>
    <t>055</t>
  </si>
  <si>
    <t>C. III. 8.</t>
  </si>
  <si>
    <t>056</t>
  </si>
  <si>
    <t xml:space="preserve">            (C. III. 5.)</t>
  </si>
  <si>
    <t xml:space="preserve">Odložená daňová pohledávka          </t>
  </si>
  <si>
    <t>do 12/2001</t>
  </si>
  <si>
    <t>Pohledávky v podnicích s rozhodujícím vlivem</t>
  </si>
  <si>
    <t xml:space="preserve">            (C. III. 6.)</t>
  </si>
  <si>
    <t>C. III. 9. (C. III. 7.)</t>
  </si>
  <si>
    <t xml:space="preserve">Jiné pohledávky          </t>
  </si>
  <si>
    <t>057</t>
  </si>
  <si>
    <t xml:space="preserve">C. IV. </t>
  </si>
  <si>
    <t>Finanční majetek</t>
  </si>
  <si>
    <t>058</t>
  </si>
  <si>
    <t>ř. 052 až 054_1</t>
  </si>
  <si>
    <t>C. IV. 1. (C. IV. 1.)</t>
  </si>
  <si>
    <t>Peníze</t>
  </si>
  <si>
    <t>059</t>
  </si>
  <si>
    <t>C. IV. 2. (C. IV. 2.)</t>
  </si>
  <si>
    <t>Účty v bankách</t>
  </si>
  <si>
    <t>060</t>
  </si>
  <si>
    <t>C. IV. 3. (C. IV. 3.)</t>
  </si>
  <si>
    <t>Krátkodobé cenné papíry a podíly (Krátkodobý finanční majetek)</t>
  </si>
  <si>
    <t>061</t>
  </si>
  <si>
    <t>C. IV. 4.</t>
  </si>
  <si>
    <t>Pořizovaný krátkodobý finanční majetek (Nedokončený krátkodobý finanční majetek)</t>
  </si>
  <si>
    <t>062</t>
  </si>
  <si>
    <t xml:space="preserve">            (D.)  </t>
  </si>
  <si>
    <t>Ostatní aktiva - přechodné účty aktiv</t>
  </si>
  <si>
    <t>ř. 056+060</t>
  </si>
  <si>
    <t xml:space="preserve">D. I. </t>
  </si>
  <si>
    <t>Časové rozlišení</t>
  </si>
  <si>
    <t>063</t>
  </si>
  <si>
    <t>ř. 057 až 059</t>
  </si>
  <si>
    <t>D. I. 1. (D. I. 1.)</t>
  </si>
  <si>
    <t>Náklady příštích období</t>
  </si>
  <si>
    <t>064</t>
  </si>
  <si>
    <t>D. I. 2.</t>
  </si>
  <si>
    <t>Komplexní náklady příštích období</t>
  </si>
  <si>
    <t>065</t>
  </si>
  <si>
    <t>D. I. 3. (D. I. 2.)</t>
  </si>
  <si>
    <t>Příjmy příštích období</t>
  </si>
  <si>
    <t>066</t>
  </si>
  <si>
    <t>D. I. 4. (D. I. 3.)</t>
  </si>
  <si>
    <t>Kurzovné rozdíly aktivní</t>
  </si>
  <si>
    <t xml:space="preserve">           (D. II.)</t>
  </si>
  <si>
    <t xml:space="preserve">  </t>
  </si>
  <si>
    <t>PASIVA CELKEM</t>
  </si>
  <si>
    <t>067</t>
  </si>
  <si>
    <t>ř. 062+079+105</t>
  </si>
  <si>
    <t>Vlastní kapitál</t>
  </si>
  <si>
    <t>068</t>
  </si>
  <si>
    <t>ř.063+066+071+075+078</t>
  </si>
  <si>
    <t xml:space="preserve">A. I. </t>
  </si>
  <si>
    <t>Základní kapitál</t>
  </si>
  <si>
    <t>069</t>
  </si>
  <si>
    <t xml:space="preserve">ř. 064+065+065_1 </t>
  </si>
  <si>
    <t>A. I. 1. (A. I. 1.)</t>
  </si>
  <si>
    <t>070</t>
  </si>
  <si>
    <t>A. I. 2. (A. I. 2.)</t>
  </si>
  <si>
    <t>Vlastní akcie a vlastní obchodní podíly (-)</t>
  </si>
  <si>
    <t>071</t>
  </si>
  <si>
    <t>A. I. 3.</t>
  </si>
  <si>
    <t>Změny základního kapitálu</t>
  </si>
  <si>
    <t>072</t>
  </si>
  <si>
    <t xml:space="preserve">A. II. </t>
  </si>
  <si>
    <t>Kapitálové fondy</t>
  </si>
  <si>
    <t>073</t>
  </si>
  <si>
    <t>ř. 067 až 070</t>
  </si>
  <si>
    <t>A. II. 1. (A. II. 1.)</t>
  </si>
  <si>
    <t>Emisní ážio</t>
  </si>
  <si>
    <t>074</t>
  </si>
  <si>
    <t>A. II. 2. (A. II. 2.)</t>
  </si>
  <si>
    <t>Ostatní kapitálové fondy</t>
  </si>
  <si>
    <t>075</t>
  </si>
  <si>
    <t>A. II. 3. (A. II. 3.)</t>
  </si>
  <si>
    <t>076</t>
  </si>
  <si>
    <t>A. II. 4.</t>
  </si>
  <si>
    <t>Oceňovací rozdíly z přecenění při přeměnách</t>
  </si>
  <si>
    <t>077</t>
  </si>
  <si>
    <t xml:space="preserve">A. III. </t>
  </si>
  <si>
    <t>Rezervní fondy, nedělitelný fond a ost. fondy ze zisku (Fondy ze zisku)</t>
  </si>
  <si>
    <t>078</t>
  </si>
  <si>
    <t>ř. 072+073+074</t>
  </si>
  <si>
    <t>A. III. 1. (A. III. 1.)</t>
  </si>
  <si>
    <t>Zákonný rezervní fond / Nedělitelný fond</t>
  </si>
  <si>
    <t>079</t>
  </si>
  <si>
    <t xml:space="preserve">             (A. III. 2.)</t>
  </si>
  <si>
    <t>Nedělitelný fond</t>
  </si>
  <si>
    <t>A. III. 2. (A. III. 3.)</t>
  </si>
  <si>
    <t>Statutární a ostatní fondy</t>
  </si>
  <si>
    <t>080</t>
  </si>
  <si>
    <t xml:space="preserve">A. IV. </t>
  </si>
  <si>
    <t>Výsledek hospodaření minulých let</t>
  </si>
  <si>
    <t>081</t>
  </si>
  <si>
    <t>ř. 076+077</t>
  </si>
  <si>
    <t>A. IV. 1. (A. IV. 1.)</t>
  </si>
  <si>
    <t>Nerozdělený zisk minulých let</t>
  </si>
  <si>
    <t>082</t>
  </si>
  <si>
    <t>A. IV. 2. (A. IV. 2.)</t>
  </si>
  <si>
    <t>Neuhrazená ztráta minulých let</t>
  </si>
  <si>
    <t>083</t>
  </si>
  <si>
    <t xml:space="preserve">A. V. </t>
  </si>
  <si>
    <t>Výsledek hospodaření běžného účetního období (+/-)</t>
  </si>
  <si>
    <t>084</t>
  </si>
  <si>
    <t>085</t>
  </si>
  <si>
    <t>ř. 080+084+091+101</t>
  </si>
  <si>
    <t>Rezervy</t>
  </si>
  <si>
    <t>086</t>
  </si>
  <si>
    <t>ř.081až+ 083</t>
  </si>
  <si>
    <t>B. I. 1.   (B. I. 1.)</t>
  </si>
  <si>
    <t>087</t>
  </si>
  <si>
    <t>B. I. 2.</t>
  </si>
  <si>
    <t>Rezerva na důchody a podobné závazky</t>
  </si>
  <si>
    <t>088</t>
  </si>
  <si>
    <t xml:space="preserve">             (B. I. 2.)</t>
  </si>
  <si>
    <t>Rezerva na kurzové ztráty</t>
  </si>
  <si>
    <t>B. I. 3.</t>
  </si>
  <si>
    <t>Rezerva na daň z příjmů</t>
  </si>
  <si>
    <t>089</t>
  </si>
  <si>
    <t>B. I. 4.   (B. I. 3.)</t>
  </si>
  <si>
    <t>Ostatní rezervy</t>
  </si>
  <si>
    <t>090</t>
  </si>
  <si>
    <t>Dlouhodobé závazky</t>
  </si>
  <si>
    <t>091</t>
  </si>
  <si>
    <t>ř. 084_1 až 090_1</t>
  </si>
  <si>
    <t>Závazky z obchodních vztahů</t>
  </si>
  <si>
    <t>092</t>
  </si>
  <si>
    <t>Závazky - ovládající a řídící osoba</t>
  </si>
  <si>
    <t>093</t>
  </si>
  <si>
    <t>Závazky - podstatný vliv</t>
  </si>
  <si>
    <t>094</t>
  </si>
  <si>
    <t xml:space="preserve">            (B. II. 1.)</t>
  </si>
  <si>
    <t>Závazky k podnikům s rozhodujícím vlivem</t>
  </si>
  <si>
    <t xml:space="preserve">            (B. II. 2.)</t>
  </si>
  <si>
    <t>Závazky k podnikům s podstatným vlivem</t>
  </si>
  <si>
    <t>Závazky ke společníkům, členům družstva a k účastníkům sdružení</t>
  </si>
  <si>
    <t>095</t>
  </si>
  <si>
    <t>B. II. 5. (B. II. 3.)</t>
  </si>
  <si>
    <t>Dlouhodobé přijaté zálohy</t>
  </si>
  <si>
    <t>096</t>
  </si>
  <si>
    <t>B. II. 6. (B. II. 4.)</t>
  </si>
  <si>
    <t>Emitované dluhopisy</t>
  </si>
  <si>
    <t>097</t>
  </si>
  <si>
    <t>B. II. 7. (B. II. 5.)</t>
  </si>
  <si>
    <t>Dlouhodobé směnky k úhradě</t>
  </si>
  <si>
    <t>098</t>
  </si>
  <si>
    <t xml:space="preserve">B. II. 8. </t>
  </si>
  <si>
    <t>Dohadné účty pasivní</t>
  </si>
  <si>
    <t>099</t>
  </si>
  <si>
    <t>B. II. 9. (B. II. 6.)</t>
  </si>
  <si>
    <t>Jiné (dlouhodobé) závazky</t>
  </si>
  <si>
    <t>100</t>
  </si>
  <si>
    <t>B. II. 10.</t>
  </si>
  <si>
    <t>Odložený daňový závazek</t>
  </si>
  <si>
    <t>101</t>
  </si>
  <si>
    <t>Krátkodobé závazky</t>
  </si>
  <si>
    <t>102</t>
  </si>
  <si>
    <t>ř. 092 až 100</t>
  </si>
  <si>
    <t>B. III. 1. (B. III. 1.)</t>
  </si>
  <si>
    <t>Závazky z obchodních vztahů (z obchodního styku)</t>
  </si>
  <si>
    <t>103</t>
  </si>
  <si>
    <t>104</t>
  </si>
  <si>
    <t>B. III. 3.</t>
  </si>
  <si>
    <t>105</t>
  </si>
  <si>
    <t>106</t>
  </si>
  <si>
    <t>Závazky ke společníkům a sdružení</t>
  </si>
  <si>
    <t>B. III. 5. (B. III. 3.)</t>
  </si>
  <si>
    <t>Závazky k zaměstnancům</t>
  </si>
  <si>
    <t>107</t>
  </si>
  <si>
    <t>B. III. 6. (B. III. 4.)</t>
  </si>
  <si>
    <t>108</t>
  </si>
  <si>
    <t>B. III. 7. (B. III. 5.)</t>
  </si>
  <si>
    <t>Stát - daňové závazky a dotace</t>
  </si>
  <si>
    <t>109</t>
  </si>
  <si>
    <t xml:space="preserve">             (B. III. 6.)</t>
  </si>
  <si>
    <t>Stát - odložený daňový závazek</t>
  </si>
  <si>
    <t xml:space="preserve">             (B. III. 7.)</t>
  </si>
  <si>
    <t xml:space="preserve">             (B. III. 8.)</t>
  </si>
  <si>
    <t>B. III. 8.</t>
  </si>
  <si>
    <t>Krátkodobé přijaté zálohy</t>
  </si>
  <si>
    <t>110</t>
  </si>
  <si>
    <t>B. III. 9.</t>
  </si>
  <si>
    <t>Vydané dluhopisy</t>
  </si>
  <si>
    <t>111</t>
  </si>
  <si>
    <t>B. III. 10.</t>
  </si>
  <si>
    <t>112</t>
  </si>
  <si>
    <t>B. III. 11. (B. III. 9.)</t>
  </si>
  <si>
    <t>Jiné závazky</t>
  </si>
  <si>
    <t>113</t>
  </si>
  <si>
    <t xml:space="preserve">B. IV. </t>
  </si>
  <si>
    <t>Bankovní úvěry a výpomoci</t>
  </si>
  <si>
    <t>114</t>
  </si>
  <si>
    <t>ř.102+103+104</t>
  </si>
  <si>
    <t>B. IV. 1. (B. IV. 1.)</t>
  </si>
  <si>
    <t>Bankovní úvěry dlouhodobé</t>
  </si>
  <si>
    <t>115</t>
  </si>
  <si>
    <t>B. IV. 2. (B. IV. 2.)</t>
  </si>
  <si>
    <t>Krátkodobé bankovní úvěry (Běžné bankovní úvěry)</t>
  </si>
  <si>
    <t>116</t>
  </si>
  <si>
    <t>B. IV. 3. (B. IV. 3.)</t>
  </si>
  <si>
    <t>Krátkodobé finanční výpomoci</t>
  </si>
  <si>
    <t>117</t>
  </si>
  <si>
    <t xml:space="preserve">            (C.)</t>
  </si>
  <si>
    <t>Ostatní pasíva - přechodné účty pasív</t>
  </si>
  <si>
    <t>ř. 106+110</t>
  </si>
  <si>
    <t>118</t>
  </si>
  <si>
    <t>ř. 107+108+109</t>
  </si>
  <si>
    <t>C. I. 1. (C. I. 1.)</t>
  </si>
  <si>
    <t>Výdaje příštích období</t>
  </si>
  <si>
    <t>119</t>
  </si>
  <si>
    <t>C. I. 2. (C. I. 2.)</t>
  </si>
  <si>
    <t>Výnosy příštích období</t>
  </si>
  <si>
    <t>120</t>
  </si>
  <si>
    <t xml:space="preserve">           (C. I. 3.)</t>
  </si>
  <si>
    <t>Kursové rozdíly pasívní</t>
  </si>
  <si>
    <t xml:space="preserve">           (C. II.)</t>
  </si>
  <si>
    <t>Dohadné účty pasívní</t>
  </si>
  <si>
    <t>V Ý K A Z   Z I S K U  A   Z T R Á T Y</t>
  </si>
  <si>
    <t>I.</t>
  </si>
  <si>
    <t>Tržby za prodej zboží</t>
  </si>
  <si>
    <t>01</t>
  </si>
  <si>
    <t>A.</t>
  </si>
  <si>
    <t>Náklady vynaložené na prodané zboží</t>
  </si>
  <si>
    <t>02</t>
  </si>
  <si>
    <t>Obchodní marže</t>
  </si>
  <si>
    <t>03</t>
  </si>
  <si>
    <t>ř. 01-02</t>
  </si>
  <si>
    <t xml:space="preserve"> II.</t>
  </si>
  <si>
    <t>Výkony</t>
  </si>
  <si>
    <t>04</t>
  </si>
  <si>
    <t>ř. 05+06+07</t>
  </si>
  <si>
    <t xml:space="preserve"> 1.    </t>
  </si>
  <si>
    <t>Tržby za prodej vlastních výrobků a služeb</t>
  </si>
  <si>
    <t>05</t>
  </si>
  <si>
    <t xml:space="preserve"> 2.    </t>
  </si>
  <si>
    <t>Změna stavu vnitropodnikových zásob vlastní výroby (činnosti)</t>
  </si>
  <si>
    <t>06</t>
  </si>
  <si>
    <t xml:space="preserve"> 3.    </t>
  </si>
  <si>
    <t>Aktivace</t>
  </si>
  <si>
    <t>07</t>
  </si>
  <si>
    <t>B.</t>
  </si>
  <si>
    <t>Výkonová spotřeba</t>
  </si>
  <si>
    <t>08</t>
  </si>
  <si>
    <t>ř. 09+10</t>
  </si>
  <si>
    <t>Spotřeba materiálu energie</t>
  </si>
  <si>
    <t>09</t>
  </si>
  <si>
    <t>Služby</t>
  </si>
  <si>
    <t>10</t>
  </si>
  <si>
    <t>Přidaná hodnota</t>
  </si>
  <si>
    <t>11</t>
  </si>
  <si>
    <t>ř. 03+04-08</t>
  </si>
  <si>
    <t>C.</t>
  </si>
  <si>
    <t>Osobní náklady</t>
  </si>
  <si>
    <t>12</t>
  </si>
  <si>
    <t>ř. 13 až 16</t>
  </si>
  <si>
    <t>Mzdové náklady</t>
  </si>
  <si>
    <t>13</t>
  </si>
  <si>
    <t>14</t>
  </si>
  <si>
    <t>15</t>
  </si>
  <si>
    <t xml:space="preserve"> 4.    </t>
  </si>
  <si>
    <t>Sociální náklady</t>
  </si>
  <si>
    <t>16</t>
  </si>
  <si>
    <t>D.</t>
  </si>
  <si>
    <t>Daně a poplatky</t>
  </si>
  <si>
    <t>17</t>
  </si>
  <si>
    <t>E.</t>
  </si>
  <si>
    <t>Odpisy dlouhodobého nehmotného a hmotného majetku</t>
  </si>
  <si>
    <t>18</t>
  </si>
  <si>
    <t>III.</t>
  </si>
  <si>
    <t>Tržby z prodeje dlouhodobého majetku a materiálu</t>
  </si>
  <si>
    <t>19</t>
  </si>
  <si>
    <t xml:space="preserve">1.    </t>
  </si>
  <si>
    <t>Tržby z prodeje dlouhodobého majetku</t>
  </si>
  <si>
    <t>20</t>
  </si>
  <si>
    <t xml:space="preserve">2.    </t>
  </si>
  <si>
    <t>Tržby z prodeje materiálu</t>
  </si>
  <si>
    <t>21</t>
  </si>
  <si>
    <t>F.</t>
  </si>
  <si>
    <t>Zůstatková cena prodaného dlouhodobého majetku a materiálu</t>
  </si>
  <si>
    <t>22</t>
  </si>
  <si>
    <t>Zůstatková cena prodaného dlouhodobého majetku</t>
  </si>
  <si>
    <t>23</t>
  </si>
  <si>
    <t>Prodaný matetiál</t>
  </si>
  <si>
    <t>24</t>
  </si>
  <si>
    <t>G.</t>
  </si>
  <si>
    <t>Změna stavu rezerv a opr.pol a komplex.nákl.příštích období</t>
  </si>
  <si>
    <t>25</t>
  </si>
  <si>
    <t xml:space="preserve">           (IV.)</t>
  </si>
  <si>
    <t>Zúčt. rezerv a čas. roz. prov. výnosů</t>
  </si>
  <si>
    <t xml:space="preserve">    (G.)</t>
  </si>
  <si>
    <t>Tvorba rezerv a čas. roz. prov. nákl</t>
  </si>
  <si>
    <t xml:space="preserve">           (V.)</t>
  </si>
  <si>
    <t>Zúčt. opr. pol. do  prov. výnosů</t>
  </si>
  <si>
    <t xml:space="preserve">    (H.)</t>
  </si>
  <si>
    <t>Zúčt. opr. pol. do prov. nákl.</t>
  </si>
  <si>
    <t xml:space="preserve">     IV. (VI.)</t>
  </si>
  <si>
    <t>Ostatní provozní výnosy</t>
  </si>
  <si>
    <t>26</t>
  </si>
  <si>
    <t xml:space="preserve"> H. (I.)</t>
  </si>
  <si>
    <t>Ostatní provozní náklady</t>
  </si>
  <si>
    <t>27</t>
  </si>
  <si>
    <t xml:space="preserve">     V. (VII.)</t>
  </si>
  <si>
    <t>Převod provozních výnosů</t>
  </si>
  <si>
    <t>28</t>
  </si>
  <si>
    <t xml:space="preserve">  I. (J.)</t>
  </si>
  <si>
    <t>Převod provozních nákladů</t>
  </si>
  <si>
    <t>29</t>
  </si>
  <si>
    <t>*</t>
  </si>
  <si>
    <t>Provozní hospodářský výsledek</t>
  </si>
  <si>
    <t>30</t>
  </si>
  <si>
    <t>ř. 11-12-17-18+...+27-28</t>
  </si>
  <si>
    <t xml:space="preserve">    VI. (VIII.)</t>
  </si>
  <si>
    <t>Tržby z prodeje CP a podílů (vkladů)</t>
  </si>
  <si>
    <t>31</t>
  </si>
  <si>
    <t xml:space="preserve"> J. (K.)</t>
  </si>
  <si>
    <t>Prodané CP a podíly (vklady)</t>
  </si>
  <si>
    <t>32</t>
  </si>
  <si>
    <t xml:space="preserve">   VII. (IX.)</t>
  </si>
  <si>
    <t>Výnosy z dlouhodobého finančního majetku</t>
  </si>
  <si>
    <t>33</t>
  </si>
  <si>
    <t>ř. 32_1+33+34+35</t>
  </si>
  <si>
    <t xml:space="preserve"> 1.     </t>
  </si>
  <si>
    <t>Výnosy z podílů v ovládaných a řízených osobách …pod podst.vlivem</t>
  </si>
  <si>
    <t>34</t>
  </si>
  <si>
    <t xml:space="preserve"> (1.)</t>
  </si>
  <si>
    <t>Výnosy z CP a vkladů v podnicích ve skupině</t>
  </si>
  <si>
    <t xml:space="preserve"> 2.(2.)</t>
  </si>
  <si>
    <t>Výnosy z ostatních dlouhodobých CP a podílů</t>
  </si>
  <si>
    <t>35</t>
  </si>
  <si>
    <t xml:space="preserve"> 3.(3.)</t>
  </si>
  <si>
    <t>Výnosy z ostatního dlouhodobého finančního majetku</t>
  </si>
  <si>
    <t>36</t>
  </si>
  <si>
    <t xml:space="preserve">  VIII. (X.)</t>
  </si>
  <si>
    <t>Výnosy z krátkodobého finančního majetku</t>
  </si>
  <si>
    <t>37</t>
  </si>
  <si>
    <t>K.</t>
  </si>
  <si>
    <t>Náklady z finančního majetku</t>
  </si>
  <si>
    <t>38</t>
  </si>
  <si>
    <t xml:space="preserve">IX.   </t>
  </si>
  <si>
    <t>Výnosy z přecenění CP a derivátů</t>
  </si>
  <si>
    <t>39</t>
  </si>
  <si>
    <t>L.</t>
  </si>
  <si>
    <t>Náklady z přecenění CP a derivátů</t>
  </si>
  <si>
    <t>40</t>
  </si>
  <si>
    <t>M.</t>
  </si>
  <si>
    <t>Změna stavu rezerv a opravných položek ve finanční oblasti</t>
  </si>
  <si>
    <t>41</t>
  </si>
  <si>
    <t xml:space="preserve">        (XI.)</t>
  </si>
  <si>
    <t>Zúčt. rezerv do fin. výnosů</t>
  </si>
  <si>
    <t xml:space="preserve">    (L.)</t>
  </si>
  <si>
    <t>Tvorba rezerv na finanční náklady</t>
  </si>
  <si>
    <t xml:space="preserve">        (XII.)</t>
  </si>
  <si>
    <t>Zúčt. opr. položek do fin. výnosů</t>
  </si>
  <si>
    <t>42</t>
  </si>
  <si>
    <t xml:space="preserve">    (M.)</t>
  </si>
  <si>
    <t>Zúčt. opr. položek do fin. nákladů</t>
  </si>
  <si>
    <t>43</t>
  </si>
  <si>
    <t xml:space="preserve">   X. (XIII.)</t>
  </si>
  <si>
    <t>Výnosové úroky</t>
  </si>
  <si>
    <t>44</t>
  </si>
  <si>
    <t>N. (N.)</t>
  </si>
  <si>
    <t>Nákladové úroky</t>
  </si>
  <si>
    <t>45</t>
  </si>
  <si>
    <t xml:space="preserve"> XI. (XIV.)</t>
  </si>
  <si>
    <t>Ostatní finanční výnosy</t>
  </si>
  <si>
    <t>46</t>
  </si>
  <si>
    <t>O. (O.)</t>
  </si>
  <si>
    <t>Ostatní finanční náklady</t>
  </si>
  <si>
    <t>47</t>
  </si>
  <si>
    <t>XII. (XV.)</t>
  </si>
  <si>
    <t>Převod finančních výnosů</t>
  </si>
  <si>
    <t>48</t>
  </si>
  <si>
    <t>P. (P.)</t>
  </si>
  <si>
    <t>Převod finančních nákladů</t>
  </si>
  <si>
    <t>49</t>
  </si>
  <si>
    <t>Hospodářský výsledek z finančních operací</t>
  </si>
  <si>
    <t>50</t>
  </si>
  <si>
    <t>ř. 30-31+32+36+...+45-46</t>
  </si>
  <si>
    <t>Q. (R.)</t>
  </si>
  <si>
    <t>Daň z příjmů za běžnou činnost</t>
  </si>
  <si>
    <t>51</t>
  </si>
  <si>
    <t xml:space="preserve">ř. 49+50 </t>
  </si>
  <si>
    <t>Q.1 (R.1)</t>
  </si>
  <si>
    <t>-splatná</t>
  </si>
  <si>
    <t>52</t>
  </si>
  <si>
    <t>Q.2 (R.2)</t>
  </si>
  <si>
    <t>-odložená</t>
  </si>
  <si>
    <t>53</t>
  </si>
  <si>
    <t>**</t>
  </si>
  <si>
    <t>Hosp. výsledek za běžnou činnost</t>
  </si>
  <si>
    <t>54</t>
  </si>
  <si>
    <t>ř. 29+47-48</t>
  </si>
  <si>
    <t>XIII. (XVI.)</t>
  </si>
  <si>
    <t>Mimořádné výnosy</t>
  </si>
  <si>
    <t>55</t>
  </si>
  <si>
    <t>R. (S.)</t>
  </si>
  <si>
    <t>Mimořádné náklady</t>
  </si>
  <si>
    <t>56</t>
  </si>
  <si>
    <t>S. (T.)</t>
  </si>
  <si>
    <t>Daň z příjmů z mimořádné činnosti</t>
  </si>
  <si>
    <t>57</t>
  </si>
  <si>
    <t>ř. 56+57</t>
  </si>
  <si>
    <t>S.1 (T.1)</t>
  </si>
  <si>
    <t>58</t>
  </si>
  <si>
    <t>S.2 (T.2)</t>
  </si>
  <si>
    <t>59</t>
  </si>
  <si>
    <t>Mimořádný hospodářský výsledek</t>
  </si>
  <si>
    <t>60</t>
  </si>
  <si>
    <t>ř. 53-54-55</t>
  </si>
  <si>
    <t>T. (U.)</t>
  </si>
  <si>
    <t>Převod podílu na HV společníkům</t>
  </si>
  <si>
    <t>61</t>
  </si>
  <si>
    <t>***</t>
  </si>
  <si>
    <t>Hospodářský výsledek za účetní období</t>
  </si>
  <si>
    <t>ř. 52+58-59</t>
  </si>
  <si>
    <t>****</t>
  </si>
  <si>
    <t>Hospodářský výsledek před zdaněním</t>
  </si>
  <si>
    <t>ř. 29+47+53-54</t>
  </si>
  <si>
    <t xml:space="preserve"> (Kontrola shodnosti výsledku hospodaření na pasivech)</t>
  </si>
  <si>
    <r>
      <t xml:space="preserve">Sociální zabezpečení </t>
    </r>
    <r>
      <rPr>
        <i/>
        <sz val="11"/>
        <rFont val="Arial CE"/>
        <family val="0"/>
      </rPr>
      <t>(a zdravotní pojištění)</t>
    </r>
  </si>
  <si>
    <r>
      <t xml:space="preserve">Oceňovací rozdíly z přecenění majetku </t>
    </r>
    <r>
      <rPr>
        <i/>
        <sz val="11"/>
        <rFont val="Arial CE"/>
        <family val="0"/>
      </rPr>
      <t>(a závazků)</t>
    </r>
  </si>
  <si>
    <r>
      <t xml:space="preserve">Rezervy podle zvláštních právních předpisů </t>
    </r>
    <r>
      <rPr>
        <sz val="11"/>
        <rFont val="Arial CE"/>
        <family val="0"/>
      </rPr>
      <t>(Rezervy zákonné)</t>
    </r>
  </si>
  <si>
    <r>
      <t xml:space="preserve">Závazky ze sociálního </t>
    </r>
    <r>
      <rPr>
        <i/>
        <sz val="11"/>
        <rFont val="Arial CE"/>
        <family val="0"/>
      </rPr>
      <t>a zdravotního</t>
    </r>
    <r>
      <rPr>
        <sz val="11"/>
        <rFont val="Arial CE"/>
        <family val="0"/>
      </rPr>
      <t xml:space="preserve"> zabezpečení</t>
    </r>
  </si>
  <si>
    <r>
      <t xml:space="preserve">Odměny členům orgánů společnosti </t>
    </r>
    <r>
      <rPr>
        <i/>
        <sz val="11"/>
        <rFont val="Arial CE"/>
        <family val="2"/>
      </rPr>
      <t>a družstva</t>
    </r>
  </si>
  <si>
    <r>
      <t xml:space="preserve">Náklady na sociální zabezpečení </t>
    </r>
    <r>
      <rPr>
        <i/>
        <sz val="11"/>
        <rFont val="Arial CE"/>
        <family val="2"/>
      </rPr>
      <t>a zdravotní pojištění</t>
    </r>
  </si>
  <si>
    <t>Sídlo, bydliště nebo místo podnikání účetní jednotky</t>
  </si>
  <si>
    <t>NÁZEV</t>
  </si>
  <si>
    <t>Zdroj: pokud není uvedeno jinak, jsou položky uvedeny v Přiznání k dani z příjmů fyzických osob typ B a v jeho přílohách</t>
  </si>
  <si>
    <t>Sídlo, bydliště nebo místo podnikání</t>
  </si>
  <si>
    <t>Jméno (název)</t>
  </si>
  <si>
    <r>
      <t xml:space="preserve">Uveďte </t>
    </r>
    <r>
      <rPr>
        <b/>
        <sz val="8"/>
        <rFont val="Arial"/>
        <family val="2"/>
      </rPr>
      <t>roční</t>
    </r>
    <r>
      <rPr>
        <sz val="8"/>
        <rFont val="Arial"/>
        <family val="2"/>
      </rPr>
      <t xml:space="preserve"> celkový objem uvedených splátek</t>
    </r>
    <r>
      <rPr>
        <b/>
        <sz val="8"/>
        <rFont val="Arial"/>
        <family val="2"/>
      </rPr>
      <t xml:space="preserve"> v tis. Kč </t>
    </r>
    <r>
      <rPr>
        <sz val="8"/>
        <rFont val="Arial"/>
        <family val="2"/>
      </rPr>
      <t>(odhad zaokrouhlený max. na desetitisíce)</t>
    </r>
  </si>
  <si>
    <r>
      <t xml:space="preserve">Uveďte </t>
    </r>
    <r>
      <rPr>
        <b/>
        <sz val="8"/>
        <rFont val="Arial"/>
        <family val="2"/>
      </rPr>
      <t>roční</t>
    </r>
    <r>
      <rPr>
        <sz val="8"/>
        <rFont val="Arial"/>
        <family val="2"/>
      </rPr>
      <t xml:space="preserve"> celkový roční objem spoření a pojistného </t>
    </r>
    <r>
      <rPr>
        <b/>
        <sz val="8"/>
        <rFont val="Arial"/>
        <family val="2"/>
      </rPr>
      <t xml:space="preserve">v tis. Kč </t>
    </r>
    <r>
      <rPr>
        <sz val="8"/>
        <rFont val="Arial"/>
        <family val="2"/>
      </rPr>
      <t>(odhad zaokrouhlený max. na desetitisíce)</t>
    </r>
  </si>
  <si>
    <r>
      <t xml:space="preserve">Uveďte všechny ostatní celkové </t>
    </r>
    <r>
      <rPr>
        <b/>
        <sz val="8"/>
        <rFont val="Arial"/>
        <family val="2"/>
      </rPr>
      <t>roční</t>
    </r>
    <r>
      <rPr>
        <sz val="8"/>
        <rFont val="Arial"/>
        <family val="2"/>
      </rPr>
      <t xml:space="preserve"> výdaje (výživné apod.) </t>
    </r>
    <r>
      <rPr>
        <b/>
        <sz val="8"/>
        <rFont val="Arial"/>
        <family val="2"/>
      </rPr>
      <t xml:space="preserve">v tis. Kč </t>
    </r>
    <r>
      <rPr>
        <sz val="8"/>
        <rFont val="Arial"/>
        <family val="2"/>
      </rPr>
      <t>(odhad zaokrouhlený max. na desetitisíce)</t>
    </r>
  </si>
  <si>
    <r>
      <t xml:space="preserve">Uveďte celkový čistý </t>
    </r>
    <r>
      <rPr>
        <b/>
        <sz val="8"/>
        <rFont val="Arial"/>
        <family val="2"/>
      </rPr>
      <t>roční</t>
    </r>
    <r>
      <rPr>
        <sz val="8"/>
        <rFont val="Arial"/>
        <family val="2"/>
      </rPr>
      <t xml:space="preserve"> příjem manžela/manželky </t>
    </r>
    <r>
      <rPr>
        <b/>
        <sz val="8"/>
        <rFont val="Arial"/>
        <family val="2"/>
      </rPr>
      <t>v tis. Kč</t>
    </r>
    <r>
      <rPr>
        <sz val="8"/>
        <rFont val="Arial"/>
        <family val="2"/>
      </rPr>
      <t xml:space="preserve"> *) (odhad zaokrouhlený max. na desetitisíce)</t>
    </r>
  </si>
  <si>
    <t>Finanční výkaz subjektů s daňovou evidencí</t>
  </si>
  <si>
    <t>ico</t>
  </si>
  <si>
    <t>verze</t>
  </si>
  <si>
    <t>Finanční výkaz pro MSP a korporace - VÝHLED</t>
  </si>
  <si>
    <r>
      <t>2. Oddíl, řádka 39</t>
    </r>
    <r>
      <rPr>
        <b/>
        <sz val="8"/>
        <rFont val="Arial"/>
        <family val="2"/>
      </rPr>
      <t xml:space="preserve"> v tis. Kč</t>
    </r>
  </si>
  <si>
    <r>
      <t xml:space="preserve">4. Oddíl, řádka 58 </t>
    </r>
    <r>
      <rPr>
        <b/>
        <sz val="8"/>
        <rFont val="Arial"/>
        <family val="2"/>
      </rPr>
      <t>v tis. Kč</t>
    </r>
  </si>
  <si>
    <t>ZR001</t>
  </si>
  <si>
    <t>A K T I V A   C E L K E M</t>
  </si>
  <si>
    <t>ZR002</t>
  </si>
  <si>
    <t>ZR003</t>
  </si>
  <si>
    <t>B.  STÁLÁ AKTIVA</t>
  </si>
  <si>
    <t>ZR004</t>
  </si>
  <si>
    <t>B.I. DLOUHODOBÝ NEHMOTNÝ MAJETEK</t>
  </si>
  <si>
    <t>ZR005</t>
  </si>
  <si>
    <t>B.II. DLOUHODOBÝ HMOTNÝ MAJETEK</t>
  </si>
  <si>
    <t>ZR006</t>
  </si>
  <si>
    <t>1. Pozemky</t>
  </si>
  <si>
    <t>ZR007</t>
  </si>
  <si>
    <t>2. Budovy, haly a stavby</t>
  </si>
  <si>
    <t>ZR008</t>
  </si>
  <si>
    <t>3. Samostatné movité věci a soubory movitých věcí</t>
  </si>
  <si>
    <t>ZR009</t>
  </si>
  <si>
    <t>4. Pěstitelské celky trvalých porostů</t>
  </si>
  <si>
    <t>ZR010</t>
  </si>
  <si>
    <t>5. Základní stádo a tažná zvířata</t>
  </si>
  <si>
    <t>ZR011</t>
  </si>
  <si>
    <t>6. Jiný dlouhodobý hmotný majetek</t>
  </si>
  <si>
    <t>ZR012</t>
  </si>
  <si>
    <t>7. Opravná položka k nabytému majetku</t>
  </si>
  <si>
    <t>ZR013</t>
  </si>
  <si>
    <t>B.III. NEDOKONĆENÝ DLOUHODOBÝ NEHMOTNÝ A HMOTNÝ MAJETEK</t>
  </si>
  <si>
    <t>ZR014</t>
  </si>
  <si>
    <t>B.IV. POSKYTNUTÉ ZÁLOHY NA DLOUHODOBÝ NEHMOTNÝ A HMOTNÝ MAJETEK</t>
  </si>
  <si>
    <t>ZR015</t>
  </si>
  <si>
    <t>B.V. DLOUHODOBÝ  FINANČNÍ MAJETEK</t>
  </si>
  <si>
    <t>ZR016</t>
  </si>
  <si>
    <t>1. Podilové cenné papíry a podíly v podnicích s rozhodujícím vlivem</t>
  </si>
  <si>
    <t>ZR017</t>
  </si>
  <si>
    <t>2. Podilové cenné papíry a podíly v podnicích s podstatným vlivem</t>
  </si>
  <si>
    <t>ZR018</t>
  </si>
  <si>
    <t>3. Ostatní dlouhodobé cenné papíry a podíly</t>
  </si>
  <si>
    <t>ZR019</t>
  </si>
  <si>
    <t>4. Půjčky podnikům ve skupině</t>
  </si>
  <si>
    <t>ZR020</t>
  </si>
  <si>
    <t>5. Jiný dlouhodobý finanční majetek</t>
  </si>
  <si>
    <t>ZR020_1</t>
  </si>
  <si>
    <t>6. Nedokončený dlouhodobý finanční majetek</t>
  </si>
  <si>
    <t>ZR020_2</t>
  </si>
  <si>
    <t>7. Poskytnuté zálohy na dlouhodobý finanční majetek</t>
  </si>
  <si>
    <t>ZR021</t>
  </si>
  <si>
    <t>C.  OBĚŽNÁ AKTIVA</t>
  </si>
  <si>
    <t>ZR022</t>
  </si>
  <si>
    <t>C.I. ZÁSOBY</t>
  </si>
  <si>
    <t>ZR023</t>
  </si>
  <si>
    <t>1. Materiál</t>
  </si>
  <si>
    <t>ZR024</t>
  </si>
  <si>
    <t>2. Nedokončená výroba a polotovary</t>
  </si>
  <si>
    <t>ZR025</t>
  </si>
  <si>
    <t>3. Výrobky</t>
  </si>
  <si>
    <t>ZR026</t>
  </si>
  <si>
    <t>4. Zvířata</t>
  </si>
  <si>
    <t>ZR027</t>
  </si>
  <si>
    <t>5. Zboží</t>
  </si>
  <si>
    <t>ZR028</t>
  </si>
  <si>
    <t>6. Poskytnuté zálohy na zásoby</t>
  </si>
  <si>
    <t>ZR029</t>
  </si>
  <si>
    <t>C.II. DLOUHODOBÉ POHLEDÁVKY</t>
  </si>
  <si>
    <t>ZR030</t>
  </si>
  <si>
    <t>1. Pohledávky z obchodního styku</t>
  </si>
  <si>
    <t>ZR031</t>
  </si>
  <si>
    <t>2. Pohledávky ke společníkům a sdružení</t>
  </si>
  <si>
    <t>ZR032</t>
  </si>
  <si>
    <t>3. Pohledávky v podnicích s rozhodujícím vlivem</t>
  </si>
  <si>
    <t>ZR033</t>
  </si>
  <si>
    <t>4. Pohledávky v podnicích s podstatným vlivem</t>
  </si>
  <si>
    <t>ZR034</t>
  </si>
  <si>
    <t>5. Jiné pohledávky</t>
  </si>
  <si>
    <t>ZR035</t>
  </si>
  <si>
    <t>C.III. KRÁTKODOBÉ POHLEDÁVKY</t>
  </si>
  <si>
    <t>ZR036</t>
  </si>
  <si>
    <t>ZR037</t>
  </si>
  <si>
    <t>ZR038</t>
  </si>
  <si>
    <t>3. Sociální zabezpečení</t>
  </si>
  <si>
    <t>ZR039</t>
  </si>
  <si>
    <t>4. Stát - daňové pohledávky</t>
  </si>
  <si>
    <t>ZR040</t>
  </si>
  <si>
    <t xml:space="preserve">   5. Odložená daňová pohledávka</t>
  </si>
  <si>
    <t>ZR041</t>
  </si>
  <si>
    <t>5. Pohledávky v podnicích s rozhodujícím vlivem</t>
  </si>
  <si>
    <t>ZR042</t>
  </si>
  <si>
    <t>6. Pohledávky v podnicích s podstatným vlivem</t>
  </si>
  <si>
    <t>ZR043</t>
  </si>
  <si>
    <t>7. Jiné pohledávky</t>
  </si>
  <si>
    <t>ZR044</t>
  </si>
  <si>
    <t>C.IV. FINANČNÍ MAJETEK</t>
  </si>
  <si>
    <t>ZR045</t>
  </si>
  <si>
    <t>1. Peníze</t>
  </si>
  <si>
    <t>ZR046</t>
  </si>
  <si>
    <t>2. Účty v bankách</t>
  </si>
  <si>
    <t>ZR047</t>
  </si>
  <si>
    <t>3. Krátkodobý finanční majetek</t>
  </si>
  <si>
    <t>ZR047_1</t>
  </si>
  <si>
    <t>4. Nedokončený krátkodobý finanční majetek</t>
  </si>
  <si>
    <t>ZR048</t>
  </si>
  <si>
    <t>D.  OSTATNÍ AKTIVA - PŘECHODNÉ ÚČTY AKTIV</t>
  </si>
  <si>
    <t>ZR049</t>
  </si>
  <si>
    <t>D.I. ČASOVÉ ROZLIŠENÍ</t>
  </si>
  <si>
    <t>ZR050</t>
  </si>
  <si>
    <t>1. Náklady příštích období</t>
  </si>
  <si>
    <t>ZR051</t>
  </si>
  <si>
    <t>2. Příjmy příštích období</t>
  </si>
  <si>
    <t>ZR052</t>
  </si>
  <si>
    <t xml:space="preserve">   3. Kursové rozdíly aktivní</t>
  </si>
  <si>
    <t>ZR053</t>
  </si>
  <si>
    <t>D.II. DOHADNÉ ÚČTY AKTIVNÍ</t>
  </si>
  <si>
    <t>ZR054</t>
  </si>
  <si>
    <t>P A S I V A   C E L K E M</t>
  </si>
  <si>
    <t>ZR055</t>
  </si>
  <si>
    <t>A.  VLASTNÍ KAPITÁL</t>
  </si>
  <si>
    <t>ZR056</t>
  </si>
  <si>
    <t>A.I. 1. Základní kapitál</t>
  </si>
  <si>
    <t>ZR057</t>
  </si>
  <si>
    <t>2. Úpravy základního kapitálu</t>
  </si>
  <si>
    <t>ZR058</t>
  </si>
  <si>
    <t xml:space="preserve">    </t>
  </si>
  <si>
    <t>ZR059</t>
  </si>
  <si>
    <t>A.II. KAPITÁLOVÉ FONDY</t>
  </si>
  <si>
    <t>ZR060</t>
  </si>
  <si>
    <t>1. Emisní ážio</t>
  </si>
  <si>
    <t>ZR061</t>
  </si>
  <si>
    <t>2. Ostatní kapitálové fondy</t>
  </si>
  <si>
    <t>ZR062</t>
  </si>
  <si>
    <t>3. Oceňovací rozdíly z přecenění majetku a závazků</t>
  </si>
  <si>
    <t>ZR063</t>
  </si>
  <si>
    <t>4. Oceňovací rozdíly z přecenění při přeměnách</t>
  </si>
  <si>
    <t>ZR064</t>
  </si>
  <si>
    <t>A.III. FONDY ZE ZISKU</t>
  </si>
  <si>
    <t>ZR065</t>
  </si>
  <si>
    <t>1. Zákonný rezervní fond</t>
  </si>
  <si>
    <t>ZR066</t>
  </si>
  <si>
    <t>2. Nedělitelný fond</t>
  </si>
  <si>
    <t>ZR067</t>
  </si>
  <si>
    <t>3. Statutární a ostatní fondy</t>
  </si>
  <si>
    <t>ZR068</t>
  </si>
  <si>
    <t>A.IV. VÝSLEDEK HOSPODAŘENÍ MINULÝCH LET</t>
  </si>
  <si>
    <t>ZR069</t>
  </si>
  <si>
    <t>1. Nerozdělený zisk minulých let</t>
  </si>
  <si>
    <t>ZR070</t>
  </si>
  <si>
    <t>2. Neuhrazená ztráta minulých let</t>
  </si>
  <si>
    <t>ZR071</t>
  </si>
  <si>
    <t>A.V. VÝSLEDEK HOSPODAŘENÍ BĚŽNÉHO ÚČETNÍHO OBDOBÍ (+/-)</t>
  </si>
  <si>
    <t>ZR072</t>
  </si>
  <si>
    <t>B. CIZÍ ZDROJE</t>
  </si>
  <si>
    <t>ZR073</t>
  </si>
  <si>
    <t>B.I. REZERVY</t>
  </si>
  <si>
    <t>ZR074</t>
  </si>
  <si>
    <t>1. Rezervy zákonné</t>
  </si>
  <si>
    <t>ZR074_1</t>
  </si>
  <si>
    <t>2. Rezerva na daň z příjmů</t>
  </si>
  <si>
    <t>ZR075</t>
  </si>
  <si>
    <t xml:space="preserve">   2. Rezerva na kurzové ztráty</t>
  </si>
  <si>
    <t>ZR076</t>
  </si>
  <si>
    <t>3. Ostatní rezervy</t>
  </si>
  <si>
    <t>ZR077</t>
  </si>
  <si>
    <t>B.II. DLOUHODOBÉ ZÁVAZKY</t>
  </si>
  <si>
    <t>ZR078</t>
  </si>
  <si>
    <t>1. Závazky k podnikům s rozhodujícím vlivem</t>
  </si>
  <si>
    <t>ZR079</t>
  </si>
  <si>
    <t>2. Závazky k podnikům s podstatným vlivem</t>
  </si>
  <si>
    <t>ZR080</t>
  </si>
  <si>
    <t>3. Dlouhodobé přijaté zálohy</t>
  </si>
  <si>
    <t>ZR081</t>
  </si>
  <si>
    <t>4. Emitované dluhopisy</t>
  </si>
  <si>
    <t>ZR082</t>
  </si>
  <si>
    <t>5. Dlouhodobé směnky k úhradě</t>
  </si>
  <si>
    <t>ZR083</t>
  </si>
  <si>
    <t>6. Jiné dlouhodobé závazky</t>
  </si>
  <si>
    <t>ZR084</t>
  </si>
  <si>
    <t>B.III. KRÁTKODOBÉ ZÁVAZKY</t>
  </si>
  <si>
    <t>ZR085</t>
  </si>
  <si>
    <t>1. Závazky z obchodního styku</t>
  </si>
  <si>
    <t>ZR086</t>
  </si>
  <si>
    <t>2. Závazky ke společníkům a sdružení</t>
  </si>
  <si>
    <t>ZR087</t>
  </si>
  <si>
    <t>3. Závazky k zaměstnancům</t>
  </si>
  <si>
    <t>ZR088</t>
  </si>
  <si>
    <t>4. Závazky ze sociálního zabezpečení</t>
  </si>
  <si>
    <t>ZR089</t>
  </si>
  <si>
    <t>5. Stát - daňové závazky a dotace</t>
  </si>
  <si>
    <t>ZR090</t>
  </si>
  <si>
    <t xml:space="preserve">  6. Odložený daňový závazek</t>
  </si>
  <si>
    <t>ZR091</t>
  </si>
  <si>
    <t>6. Závazky k podnikům s rozhodujícím vlivem</t>
  </si>
  <si>
    <t>ZR092</t>
  </si>
  <si>
    <t>7. Závazky k podnikům s podstatným vlivem</t>
  </si>
  <si>
    <t>ZR093</t>
  </si>
  <si>
    <t>8. Jiné závazky</t>
  </si>
  <si>
    <t>ZR094</t>
  </si>
  <si>
    <t>B.IV. BANKOVNÍ ÚVĚRY A VÝPOMOCI</t>
  </si>
  <si>
    <t>ZR095</t>
  </si>
  <si>
    <t>1. Bankovní úvěry dlouhodobé</t>
  </si>
  <si>
    <t>ZR096</t>
  </si>
  <si>
    <t>2. Běžné bankovní úvěry</t>
  </si>
  <si>
    <t>ZR097</t>
  </si>
  <si>
    <t>3. Krátkodobé finanční výpomoci</t>
  </si>
  <si>
    <t>ZR098</t>
  </si>
  <si>
    <t>C.  OSTATNÍ PASIVA-PŘECHODNÉ ÚČTY PASIV</t>
  </si>
  <si>
    <t>ZR099</t>
  </si>
  <si>
    <t>C.I. ČASOVÉ ROZLIŠENÍ</t>
  </si>
  <si>
    <t>ZR100</t>
  </si>
  <si>
    <t>1. Výdaje příštích období</t>
  </si>
  <si>
    <t>ZR101</t>
  </si>
  <si>
    <t>2. Výnosy příštích období</t>
  </si>
  <si>
    <t>ZR102</t>
  </si>
  <si>
    <t xml:space="preserve">  3. Kursové rozdíly pasívní</t>
  </si>
  <si>
    <t>ZR103</t>
  </si>
  <si>
    <t>C.II. DOHADNÉ ÚČTY PASIVNÍ</t>
  </si>
  <si>
    <t>ZV001</t>
  </si>
  <si>
    <t>I. Tržby za prodej zboží</t>
  </si>
  <si>
    <t>ZV002</t>
  </si>
  <si>
    <t>A. Náklady vynaložené na prodané zboží</t>
  </si>
  <si>
    <t>ZV003</t>
  </si>
  <si>
    <t xml:space="preserve"> +   OBCHODNÍ MARŽE</t>
  </si>
  <si>
    <t>ZV004</t>
  </si>
  <si>
    <t>II. VÝKONY</t>
  </si>
  <si>
    <t>ZV005</t>
  </si>
  <si>
    <t>1. Tržby za prodej vlastních výrobků a služeb</t>
  </si>
  <si>
    <t>ZV006</t>
  </si>
  <si>
    <t>2. Změna stavu vnitropododnikových zásob vlastní výroby</t>
  </si>
  <si>
    <t>ZV007</t>
  </si>
  <si>
    <t>3. Aktivace</t>
  </si>
  <si>
    <t>ZV008</t>
  </si>
  <si>
    <t>B.  VÝKONOVÁ SPOTŘEBA</t>
  </si>
  <si>
    <t>ZV009</t>
  </si>
  <si>
    <t>1. Spotřeba materiálu a energie</t>
  </si>
  <si>
    <t>ZV010</t>
  </si>
  <si>
    <t>2. Služby</t>
  </si>
  <si>
    <t>ZV011</t>
  </si>
  <si>
    <t xml:space="preserve"> +   PŘIDANÁ HODNOTA</t>
  </si>
  <si>
    <t>ZV012</t>
  </si>
  <si>
    <t>C.  OSOBNÍ NÁKLADY</t>
  </si>
  <si>
    <t>ZV013</t>
  </si>
  <si>
    <t>D. Daně a poplatky</t>
  </si>
  <si>
    <t>ZV014</t>
  </si>
  <si>
    <t>III. Jiné provozní výnosy</t>
  </si>
  <si>
    <t>ZV015</t>
  </si>
  <si>
    <t>E. Jiné provozní náklady</t>
  </si>
  <si>
    <t>ZV016</t>
  </si>
  <si>
    <t>F. Odpisy dlouhodobého nehmotného a hmotného majetku</t>
  </si>
  <si>
    <t>ZV017</t>
  </si>
  <si>
    <t>IV. Zúčtování rezerv a časového rozlišení provozních výnosů</t>
  </si>
  <si>
    <t>ZV018</t>
  </si>
  <si>
    <t>G. Tvorba rezerv a časového rozlišení provozních nákladů</t>
  </si>
  <si>
    <t>ZV019</t>
  </si>
  <si>
    <t>V. Zúčtování opravných položek do provozních výnosů</t>
  </si>
  <si>
    <t>ZV020</t>
  </si>
  <si>
    <t xml:space="preserve"> H. Zúčtování opravných položek do provozních nákladů</t>
  </si>
  <si>
    <t>ZV021</t>
  </si>
  <si>
    <t>VI. Převod provozních výnosů</t>
  </si>
  <si>
    <t>ZV022</t>
  </si>
  <si>
    <t xml:space="preserve"> I. Převod provozních nákladů</t>
  </si>
  <si>
    <t>ZV023</t>
  </si>
  <si>
    <t xml:space="preserve"> *   PROVOZNÍ  VÝSLEDEK HOSPODAŘENÍ</t>
  </si>
  <si>
    <t>ZV024</t>
  </si>
  <si>
    <t>X. Výnosové úroky</t>
  </si>
  <si>
    <t>ZV025</t>
  </si>
  <si>
    <t>N. Nákladové úroky</t>
  </si>
  <si>
    <t>ZV026</t>
  </si>
  <si>
    <t>VIII. Zúčtování rezerv do finančních výnosů</t>
  </si>
  <si>
    <t>ZV027</t>
  </si>
  <si>
    <t>K. Tvorba rezerv na finanční náklady</t>
  </si>
  <si>
    <t>ZV028</t>
  </si>
  <si>
    <t>IX. Zúčtování opravných položek do finančních výnosů</t>
  </si>
  <si>
    <t>ZV029</t>
  </si>
  <si>
    <t>L. Zúčtování opravných položek do finančních nákladů</t>
  </si>
  <si>
    <t>ZV030</t>
  </si>
  <si>
    <t>X. Převod finančních výnosů</t>
  </si>
  <si>
    <t>ZV031</t>
  </si>
  <si>
    <t>M. Převod finančních nákladů</t>
  </si>
  <si>
    <t>ZV032</t>
  </si>
  <si>
    <t xml:space="preserve"> *   FINANČNÍ VÝSLEDEK HOSPODAŘENÍ</t>
  </si>
  <si>
    <t>ZV033</t>
  </si>
  <si>
    <t>N. DAŇ Z PŘÍJMŮ ZA BĚŽNOU ČINNOST</t>
  </si>
  <si>
    <t>ZV034</t>
  </si>
  <si>
    <t>1.  - splatná</t>
  </si>
  <si>
    <t>ZV035</t>
  </si>
  <si>
    <t>2.  - odložená</t>
  </si>
  <si>
    <t>ZV036</t>
  </si>
  <si>
    <t xml:space="preserve"> </t>
  </si>
  <si>
    <t>ZV037</t>
  </si>
  <si>
    <t xml:space="preserve"> **   VÝSLEDEK HOSPODAŘENÍ ZA BĚŽNOU ČINNOST</t>
  </si>
  <si>
    <t>ZV038</t>
  </si>
  <si>
    <t>XI. Mimořádné výnosy</t>
  </si>
  <si>
    <t>ZV039</t>
  </si>
  <si>
    <t>O. Mimořádné náklady</t>
  </si>
  <si>
    <t>ZV040</t>
  </si>
  <si>
    <t>P. DAŇ Z PŘÍJMŮ Z MIMOŘÁDNÉ ČINNOSTI</t>
  </si>
  <si>
    <t>ZV041</t>
  </si>
  <si>
    <t>ZV042</t>
  </si>
  <si>
    <t>ZV043</t>
  </si>
  <si>
    <t xml:space="preserve"> *   MIMOŘÁDNÝ VÝSLEDEK HOSPODAŘENÍ</t>
  </si>
  <si>
    <t>ZV044</t>
  </si>
  <si>
    <t>R. Převod podílu na výsledku hospodaření společníkům (+/-)</t>
  </si>
  <si>
    <t>ZV045</t>
  </si>
  <si>
    <t xml:space="preserve"> ***   VÝSLEDEK HOSPODAŘENÍ ZA ÚČETNÍ OBDOBÍ (+/-)</t>
  </si>
  <si>
    <t>ZV046</t>
  </si>
  <si>
    <t xml:space="preserve">     VÝSLEDEK HOSPODAŘENÍ PŘED ZDANĚNÍM (+/-)</t>
  </si>
  <si>
    <t>Procento fixních nákladů (odhad v %)</t>
  </si>
  <si>
    <t>ZO017</t>
  </si>
  <si>
    <t>Procento fixních nákladů</t>
  </si>
  <si>
    <t>verze:</t>
  </si>
  <si>
    <t>fix</t>
  </si>
  <si>
    <t>modra_kontrola</t>
  </si>
  <si>
    <t>Komentář žadatele ke vstupním údajům:</t>
  </si>
  <si>
    <t>Příloha 1, tabulka D, řádek 1 / DP 2004 řádek 1</t>
  </si>
  <si>
    <t>Příloha 1, tabulka D, řádek 2 /DP 2004 řádek 6</t>
  </si>
  <si>
    <t>Příloha 1, tabulka D, řádek 6 / DP 2004 řádek 4</t>
  </si>
  <si>
    <t>Příloha 1, tabulka D, řádek 7 / DP 2004 řádek 5 (pouze pohledávky bez úvěrů)</t>
  </si>
  <si>
    <t>Příloha 1, tabulka D, řádky 3 + 4 + 5 / DP 2004 řádek 2 + 3</t>
  </si>
  <si>
    <t>Příloha 1, tabulka D, řádek 10 / DP 2004 řádek 5 (pouze poskytnuté úvěry a půjčky)</t>
  </si>
  <si>
    <t>Příloha 1, tabulka D, řádek 8 / DP 2004 řádek 7 (pouze závazky bez úvěrů)</t>
  </si>
  <si>
    <t>Příloha 1, tabulka D, řádek 9 / DP 2004 řádek 7 (pouze přijaté úvěry a půjčky)</t>
  </si>
  <si>
    <t>Příloha 1, tabulka D, řádek 11 / DP 2004 řádek 8</t>
  </si>
  <si>
    <t>Doplňující údaje požadované pro PROGRAM ROZVOJ II</t>
  </si>
  <si>
    <t>Průměrný přepočtený počet zaměstnanců</t>
  </si>
  <si>
    <t>b</t>
  </si>
</sst>
</file>

<file path=xl/styles.xml><?xml version="1.0" encoding="utf-8"?>
<styleSheet xmlns="http://schemas.openxmlformats.org/spreadsheetml/2006/main">
  <numFmts count="4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00"/>
    <numFmt numFmtId="176" formatCode="00&quot; &quot;00&quot; &quot;00&quot; &quot;00"/>
    <numFmt numFmtId="177" formatCode="0.0"/>
    <numFmt numFmtId="178" formatCode="0.0000"/>
    <numFmt numFmtId="179" formatCode="#,##0.0"/>
    <numFmt numFmtId="180" formatCode="0.00000"/>
    <numFmt numFmtId="181" formatCode="0.000"/>
    <numFmt numFmtId="182" formatCode="0.000000"/>
    <numFmt numFmtId="183" formatCode="#,##0_ ;[Red]\-#,##0\ "/>
    <numFmt numFmtId="184" formatCode="#,##0.000"/>
    <numFmt numFmtId="185" formatCode="d/m/\r\r\r\r"/>
    <numFmt numFmtId="186" formatCode="d/m/yy"/>
    <numFmt numFmtId="187" formatCode="d/m"/>
    <numFmt numFmtId="188" formatCode="0.0%"/>
    <numFmt numFmtId="189" formatCode="#,##0.0000"/>
    <numFmt numFmtId="190" formatCode="dd/mm/yy"/>
    <numFmt numFmtId="191" formatCode="0.00_ ;[Red]\-0.00\ "/>
    <numFmt numFmtId="192" formatCode="0.0_ ;[Red]\-0.0\ "/>
    <numFmt numFmtId="193" formatCode="0_ ;[Red]\-0\ "/>
    <numFmt numFmtId="194" formatCode="yyyy"/>
    <numFmt numFmtId="195" formatCode="[$€-2]\ #,##0.00_);[Red]\([$€-2]\ #,##0.00\)"/>
    <numFmt numFmtId="196" formatCode="[$-405]d\.\ mmmm\ yyyy"/>
    <numFmt numFmtId="197" formatCode="[$-F800]dddd\,\ mmmm\ dd\,\ yyyy"/>
  </numFmts>
  <fonts count="39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Arial CE"/>
      <family val="0"/>
    </font>
    <font>
      <sz val="11"/>
      <name val="Arial Narrow"/>
      <family val="2"/>
    </font>
    <font>
      <b/>
      <sz val="16"/>
      <color indexed="10"/>
      <name val="Arial CE"/>
      <family val="0"/>
    </font>
    <font>
      <b/>
      <sz val="14"/>
      <name val="Arial CE"/>
      <family val="0"/>
    </font>
    <font>
      <b/>
      <sz val="14"/>
      <color indexed="11"/>
      <name val="Arial CE"/>
      <family val="0"/>
    </font>
    <font>
      <b/>
      <sz val="12"/>
      <name val="Arial CE"/>
      <family val="0"/>
    </font>
    <font>
      <b/>
      <i/>
      <sz val="12"/>
      <color indexed="10"/>
      <name val="Verdana"/>
      <family val="2"/>
    </font>
    <font>
      <sz val="11"/>
      <name val="Arial CE"/>
      <family val="0"/>
    </font>
    <font>
      <b/>
      <sz val="12"/>
      <name val="Verdana"/>
      <family val="2"/>
    </font>
    <font>
      <b/>
      <sz val="14"/>
      <color indexed="12"/>
      <name val="Arial CE"/>
      <family val="0"/>
    </font>
    <font>
      <b/>
      <sz val="11"/>
      <name val="Arial CE"/>
      <family val="2"/>
    </font>
    <font>
      <b/>
      <sz val="11"/>
      <color indexed="12"/>
      <name val="Arial CE"/>
      <family val="2"/>
    </font>
    <font>
      <b/>
      <sz val="11"/>
      <color indexed="10"/>
      <name val="Arial CE"/>
      <family val="2"/>
    </font>
    <font>
      <b/>
      <sz val="11"/>
      <color indexed="16"/>
      <name val="Arial CE"/>
      <family val="2"/>
    </font>
    <font>
      <sz val="11"/>
      <color indexed="16"/>
      <name val="Arial CE"/>
      <family val="2"/>
    </font>
    <font>
      <sz val="8"/>
      <name val="Arial CE"/>
      <family val="2"/>
    </font>
    <font>
      <sz val="11"/>
      <color indexed="12"/>
      <name val="Arial CE"/>
      <family val="2"/>
    </font>
    <font>
      <i/>
      <sz val="11"/>
      <name val="Arial CE"/>
      <family val="0"/>
    </font>
    <font>
      <sz val="11"/>
      <color indexed="10"/>
      <name val="Arial CE"/>
      <family val="0"/>
    </font>
    <font>
      <sz val="10"/>
      <color indexed="10"/>
      <name val="Arial CE"/>
      <family val="0"/>
    </font>
    <font>
      <i/>
      <sz val="11"/>
      <color indexed="10"/>
      <name val="Arial CE"/>
      <family val="0"/>
    </font>
    <font>
      <sz val="11"/>
      <color indexed="8"/>
      <name val="Arial CE"/>
      <family val="2"/>
    </font>
    <font>
      <i/>
      <sz val="8"/>
      <name val="Arial CE"/>
      <family val="0"/>
    </font>
    <font>
      <b/>
      <sz val="8"/>
      <color indexed="10"/>
      <name val="Arial CE"/>
      <family val="2"/>
    </font>
    <font>
      <b/>
      <sz val="10"/>
      <name val="Arial"/>
      <family val="2"/>
    </font>
    <font>
      <sz val="10"/>
      <color indexed="12"/>
      <name val="Arial"/>
      <family val="0"/>
    </font>
    <font>
      <sz val="12"/>
      <name val="Arial CE"/>
      <family val="0"/>
    </font>
    <font>
      <b/>
      <sz val="12"/>
      <color indexed="11"/>
      <name val="Arial CE"/>
      <family val="0"/>
    </font>
    <font>
      <sz val="12"/>
      <name val="Arial"/>
      <family val="2"/>
    </font>
    <font>
      <sz val="11"/>
      <name val="Tahoma"/>
      <family val="2"/>
    </font>
    <font>
      <b/>
      <sz val="16"/>
      <name val="Arial CE"/>
      <family val="2"/>
    </font>
    <font>
      <sz val="10"/>
      <color indexed="10"/>
      <name val="Arial"/>
      <family val="0"/>
    </font>
    <font>
      <b/>
      <sz val="12"/>
      <color indexed="10"/>
      <name val="Arial CE"/>
      <family val="0"/>
    </font>
  </fonts>
  <fills count="12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</fills>
  <borders count="81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double"/>
      <right style="double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double"/>
      <right style="double"/>
      <top style="medium"/>
      <bottom style="medium"/>
    </border>
    <border>
      <left style="double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 style="medium"/>
      <right style="double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ouble"/>
      <right>
        <color indexed="63"/>
      </right>
      <top style="thin"/>
      <bottom style="medium"/>
    </border>
    <border>
      <left style="medium"/>
      <right style="double"/>
      <top style="medium"/>
      <bottom style="thin"/>
    </border>
    <border>
      <left style="medium"/>
      <right style="double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 style="medium"/>
      <top style="medium"/>
      <bottom style="thin"/>
    </border>
    <border>
      <left style="double"/>
      <right style="medium"/>
      <top style="thin"/>
      <bottom style="medium"/>
    </border>
    <border>
      <left style="double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 style="medium"/>
      <bottom style="medium"/>
    </border>
    <border>
      <left>
        <color indexed="63"/>
      </left>
      <right style="double"/>
      <top style="medium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 style="medium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 style="medium"/>
      <right style="double"/>
      <top style="medium"/>
      <bottom style="medium"/>
    </border>
    <border>
      <left style="double"/>
      <right style="medium"/>
      <top style="medium"/>
      <bottom style="medium"/>
    </border>
    <border>
      <left style="medium"/>
      <right style="double"/>
      <top style="double"/>
      <bottom style="thin"/>
    </border>
    <border>
      <left style="double"/>
      <right style="double"/>
      <top style="double"/>
      <bottom style="medium"/>
    </border>
    <border>
      <left style="double"/>
      <right style="double"/>
      <top style="medium"/>
      <bottom>
        <color indexed="63"/>
      </bottom>
    </border>
    <border>
      <left style="double"/>
      <right style="double"/>
      <top>
        <color indexed="63"/>
      </top>
      <bottom style="medium"/>
    </border>
    <border>
      <left style="thick"/>
      <right style="double"/>
      <top style="thin"/>
      <bottom style="thin"/>
    </border>
    <border>
      <left style="double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54">
    <xf numFmtId="0" fontId="0" fillId="0" borderId="0" xfId="0" applyAlignment="1">
      <alignment/>
    </xf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2" borderId="3" xfId="0" applyFont="1" applyFill="1" applyBorder="1" applyAlignment="1">
      <alignment vertical="top" wrapText="1"/>
    </xf>
    <xf numFmtId="0" fontId="1" fillId="2" borderId="4" xfId="0" applyFont="1" applyFill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49" fontId="1" fillId="0" borderId="4" xfId="0" applyNumberFormat="1" applyFont="1" applyBorder="1" applyAlignment="1">
      <alignment vertical="top" wrapText="1"/>
    </xf>
    <xf numFmtId="0" fontId="1" fillId="2" borderId="2" xfId="0" applyFont="1" applyFill="1" applyBorder="1" applyAlignment="1">
      <alignment vertical="top" wrapText="1"/>
    </xf>
    <xf numFmtId="0" fontId="0" fillId="3" borderId="1" xfId="0" applyFill="1" applyBorder="1" applyAlignment="1">
      <alignment/>
    </xf>
    <xf numFmtId="0" fontId="2" fillId="0" borderId="2" xfId="0" applyFont="1" applyFill="1" applyBorder="1" applyAlignment="1">
      <alignment vertical="top" wrapText="1"/>
    </xf>
    <xf numFmtId="0" fontId="0" fillId="4" borderId="1" xfId="0" applyFill="1" applyBorder="1" applyAlignment="1">
      <alignment/>
    </xf>
    <xf numFmtId="0" fontId="1" fillId="0" borderId="5" xfId="0" applyFont="1" applyFill="1" applyBorder="1" applyAlignment="1">
      <alignment vertical="top" wrapText="1"/>
    </xf>
    <xf numFmtId="0" fontId="0" fillId="0" borderId="5" xfId="0" applyFill="1" applyBorder="1" applyAlignment="1">
      <alignment/>
    </xf>
    <xf numFmtId="14" fontId="1" fillId="0" borderId="1" xfId="0" applyNumberFormat="1" applyFont="1" applyFill="1" applyBorder="1" applyAlignment="1">
      <alignment/>
    </xf>
    <xf numFmtId="0" fontId="0" fillId="4" borderId="1" xfId="0" applyFill="1" applyBorder="1" applyAlignment="1">
      <alignment horizontal="center"/>
    </xf>
    <xf numFmtId="1" fontId="0" fillId="4" borderId="1" xfId="0" applyNumberFormat="1" applyFill="1" applyBorder="1" applyAlignment="1">
      <alignment/>
    </xf>
    <xf numFmtId="2" fontId="6" fillId="0" borderId="0" xfId="26" applyNumberFormat="1" applyProtection="1">
      <alignment/>
      <protection/>
    </xf>
    <xf numFmtId="0" fontId="7" fillId="0" borderId="0" xfId="26" applyFont="1" applyFill="1" applyBorder="1" applyAlignment="1" applyProtection="1">
      <alignment vertical="center"/>
      <protection/>
    </xf>
    <xf numFmtId="0" fontId="7" fillId="0" borderId="0" xfId="26" applyFont="1" applyFill="1" applyBorder="1" applyAlignment="1" applyProtection="1">
      <alignment horizontal="center" vertical="center"/>
      <protection/>
    </xf>
    <xf numFmtId="0" fontId="7" fillId="0" borderId="0" xfId="26" applyFont="1" applyFill="1" applyBorder="1" applyAlignment="1" applyProtection="1">
      <alignment vertical="center" wrapText="1"/>
      <protection/>
    </xf>
    <xf numFmtId="0" fontId="6" fillId="0" borderId="0" xfId="26" applyProtection="1">
      <alignment/>
      <protection/>
    </xf>
    <xf numFmtId="2" fontId="8" fillId="5" borderId="6" xfId="26" applyNumberFormat="1" applyFont="1" applyFill="1" applyBorder="1" applyAlignment="1" applyProtection="1">
      <alignment vertical="center"/>
      <protection/>
    </xf>
    <xf numFmtId="2" fontId="8" fillId="5" borderId="7" xfId="26" applyNumberFormat="1" applyFont="1" applyFill="1" applyBorder="1" applyAlignment="1" applyProtection="1">
      <alignment vertical="center"/>
      <protection/>
    </xf>
    <xf numFmtId="2" fontId="8" fillId="5" borderId="0" xfId="26" applyNumberFormat="1" applyFont="1" applyFill="1" applyBorder="1" applyAlignment="1" applyProtection="1">
      <alignment vertical="center"/>
      <protection/>
    </xf>
    <xf numFmtId="2" fontId="8" fillId="5" borderId="8" xfId="26" applyNumberFormat="1" applyFont="1" applyFill="1" applyBorder="1" applyAlignment="1" applyProtection="1">
      <alignment vertical="center"/>
      <protection/>
    </xf>
    <xf numFmtId="0" fontId="6" fillId="6" borderId="7" xfId="26" applyFill="1" applyBorder="1" applyProtection="1">
      <alignment/>
      <protection/>
    </xf>
    <xf numFmtId="0" fontId="12" fillId="0" borderId="0" xfId="26" applyFont="1" applyBorder="1" applyAlignment="1">
      <alignment/>
      <protection/>
    </xf>
    <xf numFmtId="0" fontId="6" fillId="6" borderId="8" xfId="26" applyFill="1" applyBorder="1" applyProtection="1">
      <alignment/>
      <protection/>
    </xf>
    <xf numFmtId="0" fontId="6" fillId="6" borderId="9" xfId="26" applyFill="1" applyBorder="1" applyProtection="1">
      <alignment/>
      <protection/>
    </xf>
    <xf numFmtId="0" fontId="6" fillId="6" borderId="10" xfId="26" applyFill="1" applyBorder="1" applyProtection="1">
      <alignment/>
      <protection/>
    </xf>
    <xf numFmtId="0" fontId="11" fillId="0" borderId="11" xfId="26" applyFont="1" applyBorder="1" applyAlignment="1" applyProtection="1">
      <alignment/>
      <protection/>
    </xf>
    <xf numFmtId="0" fontId="13" fillId="0" borderId="12" xfId="26" applyFont="1" applyFill="1" applyBorder="1" applyAlignment="1" applyProtection="1">
      <alignment/>
      <protection/>
    </xf>
    <xf numFmtId="0" fontId="6" fillId="0" borderId="0" xfId="26" applyFill="1" applyProtection="1">
      <alignment/>
      <protection/>
    </xf>
    <xf numFmtId="0" fontId="6" fillId="0" borderId="0" xfId="26" applyFont="1" applyProtection="1">
      <alignment/>
      <protection locked="0"/>
    </xf>
    <xf numFmtId="2" fontId="6" fillId="0" borderId="13" xfId="26" applyNumberFormat="1" applyFill="1" applyBorder="1" applyProtection="1">
      <alignment/>
      <protection/>
    </xf>
    <xf numFmtId="0" fontId="9" fillId="5" borderId="14" xfId="24" applyFont="1" applyFill="1" applyBorder="1" applyAlignment="1" applyProtection="1">
      <alignment wrapText="1"/>
      <protection/>
    </xf>
    <xf numFmtId="0" fontId="16" fillId="5" borderId="15" xfId="26" applyFont="1" applyFill="1" applyBorder="1" applyAlignment="1" applyProtection="1">
      <alignment horizontal="center" vertical="center" wrapText="1"/>
      <protection/>
    </xf>
    <xf numFmtId="14" fontId="16" fillId="4" borderId="16" xfId="26" applyNumberFormat="1" applyFont="1" applyFill="1" applyBorder="1" applyAlignment="1" applyProtection="1">
      <alignment horizontal="center"/>
      <protection/>
    </xf>
    <xf numFmtId="0" fontId="6" fillId="0" borderId="17" xfId="26" applyFill="1" applyBorder="1" applyProtection="1">
      <alignment/>
      <protection/>
    </xf>
    <xf numFmtId="0" fontId="16" fillId="5" borderId="18" xfId="24" applyFont="1" applyFill="1" applyBorder="1" applyProtection="1">
      <alignment/>
      <protection/>
    </xf>
    <xf numFmtId="0" fontId="16" fillId="5" borderId="11" xfId="24" applyFont="1" applyFill="1" applyBorder="1" applyProtection="1">
      <alignment/>
      <protection/>
    </xf>
    <xf numFmtId="0" fontId="16" fillId="5" borderId="4" xfId="24" applyFont="1" applyFill="1" applyBorder="1" applyProtection="1">
      <alignment/>
      <protection/>
    </xf>
    <xf numFmtId="0" fontId="16" fillId="5" borderId="3" xfId="26" applyFont="1" applyFill="1" applyBorder="1" applyAlignment="1" applyProtection="1">
      <alignment horizontal="center" vertical="center" wrapText="1"/>
      <protection/>
    </xf>
    <xf numFmtId="14" fontId="17" fillId="3" borderId="19" xfId="26" applyNumberFormat="1" applyFont="1" applyFill="1" applyBorder="1" applyAlignment="1" applyProtection="1">
      <alignment horizontal="right"/>
      <protection locked="0"/>
    </xf>
    <xf numFmtId="0" fontId="6" fillId="0" borderId="17" xfId="26" applyFill="1" applyBorder="1" applyAlignment="1" applyProtection="1">
      <alignment vertical="center"/>
      <protection/>
    </xf>
    <xf numFmtId="0" fontId="18" fillId="0" borderId="20" xfId="26" applyFont="1" applyFill="1" applyBorder="1" applyAlignment="1" applyProtection="1">
      <alignment vertical="center"/>
      <protection/>
    </xf>
    <xf numFmtId="0" fontId="18" fillId="0" borderId="5" xfId="26" applyFont="1" applyFill="1" applyBorder="1" applyAlignment="1" applyProtection="1">
      <alignment vertical="center"/>
      <protection/>
    </xf>
    <xf numFmtId="0" fontId="18" fillId="0" borderId="2" xfId="26" applyFont="1" applyFill="1" applyBorder="1" applyAlignment="1" applyProtection="1">
      <alignment vertical="center"/>
      <protection/>
    </xf>
    <xf numFmtId="1" fontId="19" fillId="0" borderId="2" xfId="22" applyNumberFormat="1" applyFont="1" applyFill="1" applyBorder="1" applyAlignment="1" applyProtection="1">
      <alignment horizontal="center" vertical="center"/>
      <protection hidden="1"/>
    </xf>
    <xf numFmtId="1" fontId="20" fillId="0" borderId="1" xfId="22" applyNumberFormat="1" applyFont="1" applyFill="1" applyBorder="1" applyAlignment="1" applyProtection="1">
      <alignment vertical="center" wrapText="1"/>
      <protection hidden="1"/>
    </xf>
    <xf numFmtId="1" fontId="20" fillId="0" borderId="1" xfId="22" applyNumberFormat="1" applyFont="1" applyFill="1" applyBorder="1" applyAlignment="1" applyProtection="1">
      <alignment horizontal="center" vertical="center"/>
      <protection hidden="1"/>
    </xf>
    <xf numFmtId="3" fontId="18" fillId="7" borderId="21" xfId="26" applyNumberFormat="1" applyFont="1" applyFill="1" applyBorder="1" applyAlignment="1" applyProtection="1">
      <alignment horizontal="right"/>
      <protection/>
    </xf>
    <xf numFmtId="3" fontId="18" fillId="7" borderId="22" xfId="26" applyNumberFormat="1" applyFont="1" applyFill="1" applyBorder="1" applyAlignment="1" applyProtection="1">
      <alignment horizontal="right"/>
      <protection/>
    </xf>
    <xf numFmtId="0" fontId="6" fillId="0" borderId="0" xfId="26" applyFill="1" applyAlignment="1" applyProtection="1">
      <alignment vertical="center"/>
      <protection/>
    </xf>
    <xf numFmtId="0" fontId="21" fillId="5" borderId="23" xfId="25" applyFont="1" applyFill="1" applyBorder="1">
      <alignment/>
      <protection/>
    </xf>
    <xf numFmtId="1" fontId="16" fillId="5" borderId="14" xfId="25" applyNumberFormat="1" applyFont="1" applyFill="1" applyBorder="1">
      <alignment/>
      <protection/>
    </xf>
    <xf numFmtId="1" fontId="16" fillId="5" borderId="24" xfId="22" applyNumberFormat="1" applyFont="1" applyFill="1" applyBorder="1" applyProtection="1">
      <alignment/>
      <protection hidden="1"/>
    </xf>
    <xf numFmtId="1" fontId="16" fillId="5" borderId="25" xfId="22" applyNumberFormat="1" applyFont="1" applyFill="1" applyBorder="1" applyProtection="1">
      <alignment/>
      <protection hidden="1"/>
    </xf>
    <xf numFmtId="49" fontId="16" fillId="5" borderId="26" xfId="22" applyNumberFormat="1" applyFont="1" applyFill="1" applyBorder="1" applyAlignment="1" applyProtection="1">
      <alignment horizontal="center"/>
      <protection hidden="1"/>
    </xf>
    <xf numFmtId="49" fontId="13" fillId="5" borderId="27" xfId="22" applyNumberFormat="1" applyFont="1" applyFill="1" applyBorder="1" applyAlignment="1" applyProtection="1">
      <alignment wrapText="1"/>
      <protection hidden="1"/>
    </xf>
    <xf numFmtId="49" fontId="13" fillId="5" borderId="28" xfId="22" applyNumberFormat="1" applyFont="1" applyFill="1" applyBorder="1" applyAlignment="1" applyProtection="1">
      <alignment horizontal="left"/>
      <protection hidden="1"/>
    </xf>
    <xf numFmtId="3" fontId="16" fillId="5" borderId="16" xfId="26" applyNumberFormat="1" applyFont="1" applyFill="1" applyBorder="1" applyAlignment="1" applyProtection="1">
      <alignment/>
      <protection/>
    </xf>
    <xf numFmtId="3" fontId="16" fillId="5" borderId="29" xfId="26" applyNumberFormat="1" applyFont="1" applyFill="1" applyBorder="1" applyAlignment="1" applyProtection="1">
      <alignment/>
      <protection/>
    </xf>
    <xf numFmtId="0" fontId="21" fillId="0" borderId="27" xfId="25" applyFont="1" applyBorder="1" applyAlignment="1">
      <alignment/>
      <protection/>
    </xf>
    <xf numFmtId="1" fontId="13" fillId="0" borderId="28" xfId="22" applyNumberFormat="1" applyFont="1" applyFill="1" applyBorder="1" applyProtection="1">
      <alignment/>
      <protection hidden="1"/>
    </xf>
    <xf numFmtId="1" fontId="13" fillId="0" borderId="30" xfId="22" applyNumberFormat="1" applyFont="1" applyFill="1" applyBorder="1" applyProtection="1">
      <alignment/>
      <protection hidden="1"/>
    </xf>
    <xf numFmtId="1" fontId="13" fillId="0" borderId="26" xfId="22" applyNumberFormat="1" applyFont="1" applyFill="1" applyBorder="1" applyProtection="1">
      <alignment/>
      <protection hidden="1"/>
    </xf>
    <xf numFmtId="49" fontId="16" fillId="0" borderId="26" xfId="22" applyNumberFormat="1" applyFont="1" applyFill="1" applyBorder="1" applyAlignment="1" applyProtection="1">
      <alignment horizontal="center"/>
      <protection hidden="1"/>
    </xf>
    <xf numFmtId="49" fontId="13" fillId="0" borderId="27" xfId="22" applyNumberFormat="1" applyFont="1" applyFill="1" applyBorder="1" applyAlignment="1" applyProtection="1">
      <alignment wrapText="1"/>
      <protection hidden="1"/>
    </xf>
    <xf numFmtId="49" fontId="13" fillId="0" borderId="28" xfId="22" applyNumberFormat="1" applyFont="1" applyFill="1" applyBorder="1" applyAlignment="1" applyProtection="1">
      <alignment horizontal="left"/>
      <protection hidden="1"/>
    </xf>
    <xf numFmtId="3" fontId="22" fillId="3" borderId="31" xfId="26" applyNumberFormat="1" applyFont="1" applyFill="1" applyBorder="1" applyAlignment="1" applyProtection="1">
      <alignment horizontal="right"/>
      <protection locked="0"/>
    </xf>
    <xf numFmtId="3" fontId="22" fillId="3" borderId="32" xfId="26" applyNumberFormat="1" applyFont="1" applyFill="1" applyBorder="1" applyAlignment="1" applyProtection="1">
      <alignment horizontal="right"/>
      <protection locked="0"/>
    </xf>
    <xf numFmtId="0" fontId="21" fillId="5" borderId="27" xfId="25" applyFont="1" applyFill="1" applyBorder="1">
      <alignment/>
      <protection/>
    </xf>
    <xf numFmtId="1" fontId="16" fillId="5" borderId="28" xfId="25" applyNumberFormat="1" applyFont="1" applyFill="1" applyBorder="1">
      <alignment/>
      <protection/>
    </xf>
    <xf numFmtId="1" fontId="16" fillId="5" borderId="30" xfId="22" applyNumberFormat="1" applyFont="1" applyFill="1" applyBorder="1" applyProtection="1">
      <alignment/>
      <protection hidden="1"/>
    </xf>
    <xf numFmtId="1" fontId="16" fillId="5" borderId="26" xfId="22" applyNumberFormat="1" applyFont="1" applyFill="1" applyBorder="1" applyProtection="1">
      <alignment/>
      <protection hidden="1"/>
    </xf>
    <xf numFmtId="3" fontId="16" fillId="5" borderId="33" xfId="26" applyNumberFormat="1" applyFont="1" applyFill="1" applyBorder="1" applyAlignment="1" applyProtection="1">
      <alignment vertical="center"/>
      <protection/>
    </xf>
    <xf numFmtId="3" fontId="16" fillId="5" borderId="31" xfId="26" applyNumberFormat="1" applyFont="1" applyFill="1" applyBorder="1" applyAlignment="1" applyProtection="1">
      <alignment vertical="center"/>
      <protection/>
    </xf>
    <xf numFmtId="3" fontId="16" fillId="5" borderId="32" xfId="26" applyNumberFormat="1" applyFont="1" applyFill="1" applyBorder="1" applyAlignment="1" applyProtection="1">
      <alignment vertical="center"/>
      <protection/>
    </xf>
    <xf numFmtId="0" fontId="21" fillId="0" borderId="27" xfId="25" applyFont="1" applyBorder="1">
      <alignment/>
      <protection/>
    </xf>
    <xf numFmtId="1" fontId="13" fillId="0" borderId="28" xfId="25" applyNumberFormat="1" applyFont="1" applyBorder="1">
      <alignment/>
      <protection/>
    </xf>
    <xf numFmtId="1" fontId="23" fillId="0" borderId="28" xfId="25" applyNumberFormat="1" applyFont="1" applyBorder="1">
      <alignment/>
      <protection/>
    </xf>
    <xf numFmtId="1" fontId="16" fillId="0" borderId="30" xfId="22" applyNumberFormat="1" applyFont="1" applyFill="1" applyBorder="1" applyProtection="1">
      <alignment/>
      <protection hidden="1"/>
    </xf>
    <xf numFmtId="1" fontId="16" fillId="0" borderId="26" xfId="22" applyNumberFormat="1" applyFont="1" applyFill="1" applyBorder="1" applyProtection="1">
      <alignment/>
      <protection hidden="1"/>
    </xf>
    <xf numFmtId="49" fontId="16" fillId="4" borderId="26" xfId="22" applyNumberFormat="1" applyFont="1" applyFill="1" applyBorder="1" applyAlignment="1" applyProtection="1">
      <alignment horizontal="center"/>
      <protection hidden="1"/>
    </xf>
    <xf numFmtId="3" fontId="17" fillId="3" borderId="31" xfId="26" applyNumberFormat="1" applyFont="1" applyFill="1" applyBorder="1" applyAlignment="1" applyProtection="1">
      <alignment vertical="center"/>
      <protection locked="0"/>
    </xf>
    <xf numFmtId="3" fontId="17" fillId="3" borderId="32" xfId="26" applyNumberFormat="1" applyFont="1" applyFill="1" applyBorder="1" applyAlignment="1" applyProtection="1">
      <alignment vertical="center"/>
      <protection locked="0"/>
    </xf>
    <xf numFmtId="1" fontId="13" fillId="8" borderId="28" xfId="25" applyNumberFormat="1" applyFont="1" applyFill="1" applyBorder="1">
      <alignment/>
      <protection/>
    </xf>
    <xf numFmtId="1" fontId="13" fillId="8" borderId="30" xfId="22" applyNumberFormat="1" applyFont="1" applyFill="1" applyBorder="1" applyProtection="1">
      <alignment/>
      <protection hidden="1"/>
    </xf>
    <xf numFmtId="1" fontId="13" fillId="8" borderId="26" xfId="22" applyNumberFormat="1" applyFont="1" applyFill="1" applyBorder="1" applyProtection="1">
      <alignment/>
      <protection hidden="1"/>
    </xf>
    <xf numFmtId="3" fontId="22" fillId="4" borderId="31" xfId="26" applyNumberFormat="1" applyFont="1" applyFill="1" applyBorder="1" applyAlignment="1" applyProtection="1">
      <alignment horizontal="right"/>
      <protection locked="0"/>
    </xf>
    <xf numFmtId="3" fontId="22" fillId="4" borderId="32" xfId="26" applyNumberFormat="1" applyFont="1" applyFill="1" applyBorder="1" applyAlignment="1" applyProtection="1">
      <alignment horizontal="right"/>
      <protection locked="0"/>
    </xf>
    <xf numFmtId="3" fontId="22" fillId="3" borderId="31" xfId="26" applyNumberFormat="1" applyFont="1" applyFill="1" applyBorder="1" applyAlignment="1" applyProtection="1">
      <alignment vertical="center"/>
      <protection locked="0"/>
    </xf>
    <xf numFmtId="1" fontId="13" fillId="0" borderId="28" xfId="25" applyNumberFormat="1" applyFont="1" applyFill="1" applyBorder="1">
      <alignment/>
      <protection/>
    </xf>
    <xf numFmtId="1" fontId="23" fillId="0" borderId="28" xfId="25" applyNumberFormat="1" applyFont="1" applyFill="1" applyBorder="1">
      <alignment/>
      <protection/>
    </xf>
    <xf numFmtId="0" fontId="21" fillId="0" borderId="27" xfId="25" applyFont="1" applyFill="1" applyBorder="1">
      <alignment/>
      <protection/>
    </xf>
    <xf numFmtId="0" fontId="21" fillId="0" borderId="27" xfId="25" applyFont="1" applyFill="1" applyBorder="1">
      <alignment/>
      <protection/>
    </xf>
    <xf numFmtId="1" fontId="24" fillId="0" borderId="30" xfId="22" applyNumberFormat="1" applyFont="1" applyFill="1" applyBorder="1" applyProtection="1">
      <alignment/>
      <protection hidden="1"/>
    </xf>
    <xf numFmtId="1" fontId="24" fillId="0" borderId="26" xfId="22" applyNumberFormat="1" applyFont="1" applyFill="1" applyBorder="1" applyProtection="1">
      <alignment/>
      <protection hidden="1"/>
    </xf>
    <xf numFmtId="49" fontId="16" fillId="0" borderId="26" xfId="22" applyNumberFormat="1" applyFont="1" applyFill="1" applyBorder="1" applyAlignment="1" applyProtection="1">
      <alignment horizontal="center"/>
      <protection hidden="1"/>
    </xf>
    <xf numFmtId="49" fontId="24" fillId="0" borderId="27" xfId="22" applyNumberFormat="1" applyFont="1" applyFill="1" applyBorder="1" applyAlignment="1" applyProtection="1">
      <alignment wrapText="1"/>
      <protection hidden="1"/>
    </xf>
    <xf numFmtId="49" fontId="24" fillId="0" borderId="28" xfId="22" applyNumberFormat="1" applyFont="1" applyFill="1" applyBorder="1" applyAlignment="1" applyProtection="1">
      <alignment horizontal="left"/>
      <protection hidden="1"/>
    </xf>
    <xf numFmtId="0" fontId="25" fillId="0" borderId="0" xfId="26" applyFont="1" applyFill="1" applyProtection="1">
      <alignment/>
      <protection/>
    </xf>
    <xf numFmtId="1" fontId="26" fillId="8" borderId="30" xfId="22" applyNumberFormat="1" applyFont="1" applyFill="1" applyBorder="1" applyProtection="1">
      <alignment/>
      <protection hidden="1"/>
    </xf>
    <xf numFmtId="1" fontId="26" fillId="8" borderId="26" xfId="22" applyNumberFormat="1" applyFont="1" applyFill="1" applyBorder="1" applyProtection="1">
      <alignment/>
      <protection hidden="1"/>
    </xf>
    <xf numFmtId="49" fontId="18" fillId="4" borderId="26" xfId="22" applyNumberFormat="1" applyFont="1" applyFill="1" applyBorder="1" applyAlignment="1" applyProtection="1">
      <alignment horizontal="center"/>
      <protection hidden="1"/>
    </xf>
    <xf numFmtId="3" fontId="22" fillId="4" borderId="32" xfId="26" applyNumberFormat="1" applyFont="1" applyFill="1" applyBorder="1" applyAlignment="1" applyProtection="1">
      <alignment vertical="center"/>
      <protection locked="0"/>
    </xf>
    <xf numFmtId="1" fontId="26" fillId="0" borderId="30" xfId="22" applyNumberFormat="1" applyFont="1" applyFill="1" applyBorder="1" applyAlignment="1" applyProtection="1">
      <alignment/>
      <protection hidden="1"/>
    </xf>
    <xf numFmtId="1" fontId="26" fillId="0" borderId="26" xfId="22" applyNumberFormat="1" applyFont="1" applyFill="1" applyBorder="1" applyAlignment="1" applyProtection="1">
      <alignment/>
      <protection hidden="1"/>
    </xf>
    <xf numFmtId="49" fontId="24" fillId="9" borderId="27" xfId="22" applyNumberFormat="1" applyFont="1" applyFill="1" applyBorder="1" applyAlignment="1" applyProtection="1">
      <alignment wrapText="1"/>
      <protection hidden="1"/>
    </xf>
    <xf numFmtId="49" fontId="24" fillId="9" borderId="28" xfId="22" applyNumberFormat="1" applyFont="1" applyFill="1" applyBorder="1" applyAlignment="1" applyProtection="1">
      <alignment horizontal="left"/>
      <protection hidden="1"/>
    </xf>
    <xf numFmtId="0" fontId="21" fillId="0" borderId="34" xfId="25" applyFont="1" applyBorder="1">
      <alignment/>
      <protection/>
    </xf>
    <xf numFmtId="1" fontId="16" fillId="8" borderId="18" xfId="25" applyNumberFormat="1" applyFont="1" applyFill="1" applyBorder="1">
      <alignment/>
      <protection/>
    </xf>
    <xf numFmtId="1" fontId="16" fillId="8" borderId="35" xfId="22" applyNumberFormat="1" applyFont="1" applyFill="1" applyBorder="1" applyProtection="1">
      <alignment/>
      <protection hidden="1"/>
    </xf>
    <xf numFmtId="1" fontId="16" fillId="8" borderId="36" xfId="22" applyNumberFormat="1" applyFont="1" applyFill="1" applyBorder="1" applyProtection="1">
      <alignment/>
      <protection hidden="1"/>
    </xf>
    <xf numFmtId="49" fontId="16" fillId="4" borderId="36" xfId="22" applyNumberFormat="1" applyFont="1" applyFill="1" applyBorder="1" applyAlignment="1" applyProtection="1">
      <alignment horizontal="center"/>
      <protection hidden="1"/>
    </xf>
    <xf numFmtId="49" fontId="13" fillId="0" borderId="34" xfId="22" applyNumberFormat="1" applyFont="1" applyFill="1" applyBorder="1" applyAlignment="1" applyProtection="1">
      <alignment wrapText="1"/>
      <protection hidden="1"/>
    </xf>
    <xf numFmtId="49" fontId="13" fillId="0" borderId="18" xfId="22" applyNumberFormat="1" applyFont="1" applyFill="1" applyBorder="1" applyAlignment="1" applyProtection="1">
      <alignment horizontal="left"/>
      <protection hidden="1"/>
    </xf>
    <xf numFmtId="3" fontId="17" fillId="4" borderId="19" xfId="26" applyNumberFormat="1" applyFont="1" applyFill="1" applyBorder="1" applyAlignment="1" applyProtection="1">
      <alignment horizontal="right"/>
      <protection locked="0"/>
    </xf>
    <xf numFmtId="3" fontId="17" fillId="4" borderId="37" xfId="26" applyNumberFormat="1" applyFont="1" applyFill="1" applyBorder="1" applyAlignment="1" applyProtection="1">
      <alignment horizontal="right"/>
      <protection locked="0"/>
    </xf>
    <xf numFmtId="0" fontId="16" fillId="0" borderId="14" xfId="24" applyFont="1" applyFill="1" applyBorder="1" applyProtection="1">
      <alignment/>
      <protection/>
    </xf>
    <xf numFmtId="0" fontId="16" fillId="0" borderId="24" xfId="24" applyFont="1" applyFill="1" applyBorder="1" applyProtection="1">
      <alignment/>
      <protection/>
    </xf>
    <xf numFmtId="0" fontId="16" fillId="0" borderId="25" xfId="24" applyFont="1" applyFill="1" applyBorder="1" applyProtection="1">
      <alignment/>
      <protection/>
    </xf>
    <xf numFmtId="14" fontId="16" fillId="5" borderId="38" xfId="26" applyNumberFormat="1" applyFont="1" applyFill="1" applyBorder="1" applyAlignment="1" applyProtection="1">
      <alignment horizontal="right"/>
      <protection/>
    </xf>
    <xf numFmtId="14" fontId="16" fillId="5" borderId="16" xfId="26" applyNumberFormat="1" applyFont="1" applyFill="1" applyBorder="1" applyAlignment="1" applyProtection="1">
      <alignment horizontal="right"/>
      <protection/>
    </xf>
    <xf numFmtId="14" fontId="16" fillId="5" borderId="29" xfId="26" applyNumberFormat="1" applyFont="1" applyFill="1" applyBorder="1" applyAlignment="1" applyProtection="1">
      <alignment horizontal="right"/>
      <protection/>
    </xf>
    <xf numFmtId="0" fontId="16" fillId="5" borderId="18" xfId="24" applyFont="1" applyFill="1" applyBorder="1" applyProtection="1">
      <alignment/>
      <protection/>
    </xf>
    <xf numFmtId="14" fontId="16" fillId="8" borderId="39" xfId="26" applyNumberFormat="1" applyFont="1" applyFill="1" applyBorder="1" applyAlignment="1" applyProtection="1">
      <alignment horizontal="right"/>
      <protection/>
    </xf>
    <xf numFmtId="49" fontId="13" fillId="5" borderId="27" xfId="22" applyNumberFormat="1" applyFont="1" applyFill="1" applyBorder="1" applyAlignment="1" applyProtection="1">
      <alignment horizontal="left" wrapText="1"/>
      <protection hidden="1"/>
    </xf>
    <xf numFmtId="1" fontId="16" fillId="0" borderId="28" xfId="25" applyNumberFormat="1" applyFont="1" applyBorder="1">
      <alignment/>
      <protection/>
    </xf>
    <xf numFmtId="3" fontId="17" fillId="3" borderId="31" xfId="26" applyNumberFormat="1" applyFont="1" applyFill="1" applyBorder="1" applyAlignment="1" applyProtection="1">
      <alignment horizontal="right"/>
      <protection locked="0"/>
    </xf>
    <xf numFmtId="3" fontId="17" fillId="3" borderId="32" xfId="26" applyNumberFormat="1" applyFont="1" applyFill="1" applyBorder="1" applyAlignment="1" applyProtection="1">
      <alignment horizontal="right"/>
      <protection locked="0"/>
    </xf>
    <xf numFmtId="1" fontId="16" fillId="5" borderId="28" xfId="25" applyNumberFormat="1" applyFont="1" applyFill="1" applyBorder="1" applyAlignment="1">
      <alignment vertical="center"/>
      <protection/>
    </xf>
    <xf numFmtId="1" fontId="23" fillId="8" borderId="30" xfId="22" applyNumberFormat="1" applyFont="1" applyFill="1" applyBorder="1" applyProtection="1">
      <alignment/>
      <protection hidden="1"/>
    </xf>
    <xf numFmtId="1" fontId="23" fillId="8" borderId="26" xfId="22" applyNumberFormat="1" applyFont="1" applyFill="1" applyBorder="1" applyProtection="1">
      <alignment/>
      <protection hidden="1"/>
    </xf>
    <xf numFmtId="3" fontId="23" fillId="8" borderId="30" xfId="26" applyNumberFormat="1" applyFont="1" applyFill="1" applyBorder="1" applyProtection="1">
      <alignment/>
      <protection/>
    </xf>
    <xf numFmtId="3" fontId="23" fillId="8" borderId="26" xfId="26" applyNumberFormat="1" applyFont="1" applyFill="1" applyBorder="1" applyProtection="1">
      <alignment/>
      <protection/>
    </xf>
    <xf numFmtId="0" fontId="9" fillId="5" borderId="24" xfId="24" applyFont="1" applyFill="1" applyBorder="1" applyAlignment="1" applyProtection="1">
      <alignment wrapText="1"/>
      <protection/>
    </xf>
    <xf numFmtId="0" fontId="9" fillId="5" borderId="25" xfId="24" applyFont="1" applyFill="1" applyBorder="1" applyAlignment="1" applyProtection="1">
      <alignment wrapText="1"/>
      <protection/>
    </xf>
    <xf numFmtId="0" fontId="21" fillId="0" borderId="23" xfId="25" applyFont="1" applyBorder="1" applyAlignment="1">
      <alignment horizontal="center"/>
      <protection/>
    </xf>
    <xf numFmtId="0" fontId="13" fillId="0" borderId="14" xfId="25" applyFont="1" applyBorder="1">
      <alignment/>
      <protection/>
    </xf>
    <xf numFmtId="1" fontId="13" fillId="0" borderId="24" xfId="22" applyNumberFormat="1" applyFont="1" applyFill="1" applyBorder="1" applyProtection="1">
      <alignment/>
      <protection hidden="1"/>
    </xf>
    <xf numFmtId="1" fontId="13" fillId="0" borderId="25" xfId="22" applyNumberFormat="1" applyFont="1" applyFill="1" applyBorder="1" applyProtection="1">
      <alignment/>
      <protection hidden="1"/>
    </xf>
    <xf numFmtId="49" fontId="16" fillId="0" borderId="40" xfId="22" applyNumberFormat="1" applyFont="1" applyFill="1" applyBorder="1" applyAlignment="1" applyProtection="1">
      <alignment horizontal="center"/>
      <protection hidden="1"/>
    </xf>
    <xf numFmtId="49" fontId="13" fillId="0" borderId="41" xfId="22" applyNumberFormat="1" applyFont="1" applyFill="1" applyBorder="1" applyAlignment="1" applyProtection="1">
      <alignment wrapText="1"/>
      <protection hidden="1"/>
    </xf>
    <xf numFmtId="49" fontId="13" fillId="0" borderId="42" xfId="22" applyNumberFormat="1" applyFont="1" applyFill="1" applyBorder="1" applyAlignment="1" applyProtection="1">
      <alignment horizontal="left"/>
      <protection hidden="1"/>
    </xf>
    <xf numFmtId="3" fontId="22" fillId="3" borderId="43" xfId="26" applyNumberFormat="1" applyFont="1" applyFill="1" applyBorder="1" applyAlignment="1" applyProtection="1">
      <alignment horizontal="right"/>
      <protection locked="0"/>
    </xf>
    <xf numFmtId="3" fontId="22" fillId="3" borderId="44" xfId="26" applyNumberFormat="1" applyFont="1" applyFill="1" applyBorder="1" applyAlignment="1" applyProtection="1">
      <alignment horizontal="right"/>
      <protection locked="0"/>
    </xf>
    <xf numFmtId="0" fontId="21" fillId="0" borderId="27" xfId="25" applyFont="1" applyBorder="1" applyAlignment="1">
      <alignment horizontal="left"/>
      <protection/>
    </xf>
    <xf numFmtId="0" fontId="13" fillId="0" borderId="28" xfId="25" applyFont="1" applyBorder="1">
      <alignment/>
      <protection/>
    </xf>
    <xf numFmtId="1" fontId="27" fillId="0" borderId="30" xfId="22" applyNumberFormat="1" applyFont="1" applyFill="1" applyBorder="1" applyProtection="1">
      <alignment/>
      <protection hidden="1"/>
    </xf>
    <xf numFmtId="1" fontId="27" fillId="0" borderId="26" xfId="22" applyNumberFormat="1" applyFont="1" applyFill="1" applyBorder="1" applyProtection="1">
      <alignment/>
      <protection hidden="1"/>
    </xf>
    <xf numFmtId="0" fontId="21" fillId="5" borderId="27" xfId="25" applyFont="1" applyFill="1" applyBorder="1" applyAlignment="1">
      <alignment horizontal="center"/>
      <protection/>
    </xf>
    <xf numFmtId="0" fontId="16" fillId="5" borderId="28" xfId="25" applyFont="1" applyFill="1" applyBorder="1">
      <alignment/>
      <protection/>
    </xf>
    <xf numFmtId="0" fontId="21" fillId="0" borderId="27" xfId="25" applyFont="1" applyBorder="1" applyAlignment="1">
      <alignment horizontal="right"/>
      <protection/>
    </xf>
    <xf numFmtId="0" fontId="21" fillId="0" borderId="27" xfId="25" applyFont="1" applyFill="1" applyBorder="1" applyAlignment="1">
      <alignment horizontal="right"/>
      <protection/>
    </xf>
    <xf numFmtId="0" fontId="13" fillId="0" borderId="28" xfId="25" applyFont="1" applyFill="1" applyBorder="1">
      <alignment/>
      <protection/>
    </xf>
    <xf numFmtId="1" fontId="13" fillId="5" borderId="30" xfId="22" applyNumberFormat="1" applyFont="1" applyFill="1" applyBorder="1" applyProtection="1">
      <alignment/>
      <protection hidden="1"/>
    </xf>
    <xf numFmtId="1" fontId="13" fillId="5" borderId="26" xfId="22" applyNumberFormat="1" applyFont="1" applyFill="1" applyBorder="1" applyProtection="1">
      <alignment/>
      <protection hidden="1"/>
    </xf>
    <xf numFmtId="0" fontId="23" fillId="0" borderId="28" xfId="25" applyFont="1" applyBorder="1">
      <alignment/>
      <protection/>
    </xf>
    <xf numFmtId="0" fontId="28" fillId="0" borderId="27" xfId="25" applyFont="1" applyBorder="1" applyAlignment="1">
      <alignment horizontal="left"/>
      <protection/>
    </xf>
    <xf numFmtId="0" fontId="21" fillId="0" borderId="27" xfId="25" applyFont="1" applyBorder="1" applyAlignment="1">
      <alignment horizontal="center"/>
      <protection/>
    </xf>
    <xf numFmtId="0" fontId="13" fillId="8" borderId="28" xfId="25" applyFont="1" applyFill="1" applyBorder="1">
      <alignment/>
      <protection/>
    </xf>
    <xf numFmtId="0" fontId="16" fillId="5" borderId="28" xfId="25" applyFont="1" applyFill="1" applyBorder="1" applyAlignment="1">
      <alignment vertical="center"/>
      <protection/>
    </xf>
    <xf numFmtId="3" fontId="16" fillId="5" borderId="31" xfId="26" applyNumberFormat="1" applyFont="1" applyFill="1" applyBorder="1" applyAlignment="1" applyProtection="1">
      <alignment vertical="center"/>
      <protection/>
    </xf>
    <xf numFmtId="3" fontId="16" fillId="5" borderId="32" xfId="26" applyNumberFormat="1" applyFont="1" applyFill="1" applyBorder="1" applyAlignment="1" applyProtection="1">
      <alignment vertical="center"/>
      <protection/>
    </xf>
    <xf numFmtId="3" fontId="22" fillId="3" borderId="32" xfId="26" applyNumberFormat="1" applyFont="1" applyFill="1" applyBorder="1" applyAlignment="1" applyProtection="1">
      <alignment vertical="center"/>
      <protection locked="0"/>
    </xf>
    <xf numFmtId="0" fontId="21" fillId="5" borderId="34" xfId="25" applyFont="1" applyFill="1" applyBorder="1" applyAlignment="1">
      <alignment horizontal="center"/>
      <protection/>
    </xf>
    <xf numFmtId="0" fontId="16" fillId="5" borderId="18" xfId="25" applyFont="1" applyFill="1" applyBorder="1">
      <alignment/>
      <protection/>
    </xf>
    <xf numFmtId="1" fontId="16" fillId="5" borderId="35" xfId="22" applyNumberFormat="1" applyFont="1" applyFill="1" applyBorder="1" applyProtection="1">
      <alignment/>
      <protection hidden="1"/>
    </xf>
    <xf numFmtId="1" fontId="16" fillId="5" borderId="36" xfId="22" applyNumberFormat="1" applyFont="1" applyFill="1" applyBorder="1" applyProtection="1">
      <alignment/>
      <protection hidden="1"/>
    </xf>
    <xf numFmtId="49" fontId="16" fillId="5" borderId="36" xfId="22" applyNumberFormat="1" applyFont="1" applyFill="1" applyBorder="1" applyAlignment="1" applyProtection="1">
      <alignment horizontal="center"/>
      <protection hidden="1"/>
    </xf>
    <xf numFmtId="49" fontId="13" fillId="5" borderId="34" xfId="22" applyNumberFormat="1" applyFont="1" applyFill="1" applyBorder="1" applyAlignment="1" applyProtection="1">
      <alignment wrapText="1"/>
      <protection hidden="1"/>
    </xf>
    <xf numFmtId="3" fontId="16" fillId="5" borderId="45" xfId="26" applyNumberFormat="1" applyFont="1" applyFill="1" applyBorder="1" applyAlignment="1" applyProtection="1">
      <alignment vertical="center"/>
      <protection/>
    </xf>
    <xf numFmtId="3" fontId="16" fillId="5" borderId="46" xfId="26" applyNumberFormat="1" applyFont="1" applyFill="1" applyBorder="1" applyAlignment="1" applyProtection="1">
      <alignment vertical="center"/>
      <protection/>
    </xf>
    <xf numFmtId="0" fontId="6" fillId="0" borderId="1" xfId="26" applyFill="1" applyBorder="1" applyProtection="1">
      <alignment/>
      <protection/>
    </xf>
    <xf numFmtId="0" fontId="14" fillId="5" borderId="24" xfId="26" applyFont="1" applyFill="1" applyBorder="1" applyAlignment="1">
      <alignment horizontal="right"/>
      <protection/>
    </xf>
    <xf numFmtId="0" fontId="15" fillId="5" borderId="25" xfId="26" applyFont="1" applyFill="1" applyBorder="1" applyProtection="1">
      <alignment/>
      <protection/>
    </xf>
    <xf numFmtId="0" fontId="1" fillId="5" borderId="1" xfId="0" applyFont="1" applyFill="1" applyBorder="1" applyAlignment="1">
      <alignment vertical="center" wrapText="1"/>
    </xf>
    <xf numFmtId="0" fontId="30" fillId="5" borderId="2" xfId="0" applyFont="1" applyFill="1" applyBorder="1" applyAlignment="1">
      <alignment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1" fillId="5" borderId="23" xfId="0" applyFont="1" applyFill="1" applyBorder="1" applyAlignment="1">
      <alignment vertical="top" wrapText="1"/>
    </xf>
    <xf numFmtId="0" fontId="1" fillId="5" borderId="25" xfId="0" applyFont="1" applyFill="1" applyBorder="1" applyAlignment="1">
      <alignment vertical="top" wrapText="1"/>
    </xf>
    <xf numFmtId="49" fontId="1" fillId="5" borderId="25" xfId="0" applyNumberFormat="1" applyFont="1" applyFill="1" applyBorder="1" applyAlignment="1">
      <alignment vertical="top" wrapText="1"/>
    </xf>
    <xf numFmtId="0" fontId="1" fillId="0" borderId="27" xfId="0" applyFont="1" applyFill="1" applyBorder="1" applyAlignment="1">
      <alignment vertical="top" wrapText="1"/>
    </xf>
    <xf numFmtId="0" fontId="1" fillId="0" borderId="26" xfId="0" applyFont="1" applyFill="1" applyBorder="1" applyAlignment="1">
      <alignment vertical="top" wrapText="1"/>
    </xf>
    <xf numFmtId="0" fontId="1" fillId="8" borderId="26" xfId="0" applyFont="1" applyFill="1" applyBorder="1" applyAlignment="1">
      <alignment vertical="top" wrapText="1"/>
    </xf>
    <xf numFmtId="0" fontId="1" fillId="5" borderId="27" xfId="0" applyFont="1" applyFill="1" applyBorder="1" applyAlignment="1">
      <alignment vertical="top" wrapText="1"/>
    </xf>
    <xf numFmtId="0" fontId="1" fillId="5" borderId="26" xfId="0" applyFont="1" applyFill="1" applyBorder="1" applyAlignment="1">
      <alignment vertical="top" wrapText="1"/>
    </xf>
    <xf numFmtId="0" fontId="1" fillId="5" borderId="34" xfId="0" applyFont="1" applyFill="1" applyBorder="1" applyAlignment="1">
      <alignment vertical="top" wrapText="1"/>
    </xf>
    <xf numFmtId="0" fontId="1" fillId="5" borderId="36" xfId="0" applyFont="1" applyFill="1" applyBorder="1" applyAlignment="1">
      <alignment vertical="top" wrapText="1"/>
    </xf>
    <xf numFmtId="0" fontId="1" fillId="0" borderId="23" xfId="0" applyFont="1" applyFill="1" applyBorder="1" applyAlignment="1">
      <alignment vertical="top" wrapText="1"/>
    </xf>
    <xf numFmtId="0" fontId="1" fillId="8" borderId="25" xfId="0" applyFont="1" applyFill="1" applyBorder="1" applyAlignment="1">
      <alignment vertical="top" wrapText="1"/>
    </xf>
    <xf numFmtId="0" fontId="1" fillId="0" borderId="34" xfId="0" applyFont="1" applyFill="1" applyBorder="1" applyAlignment="1">
      <alignment vertical="top" wrapText="1"/>
    </xf>
    <xf numFmtId="0" fontId="1" fillId="0" borderId="36" xfId="0" applyFont="1" applyFill="1" applyBorder="1" applyAlignment="1">
      <alignment vertical="top" wrapText="1"/>
    </xf>
    <xf numFmtId="0" fontId="1" fillId="8" borderId="36" xfId="0" applyFont="1" applyFill="1" applyBorder="1" applyAlignment="1">
      <alignment vertical="top" wrapText="1"/>
    </xf>
    <xf numFmtId="2" fontId="6" fillId="6" borderId="38" xfId="26" applyNumberFormat="1" applyFont="1" applyFill="1" applyBorder="1" applyAlignment="1" applyProtection="1">
      <alignment horizontal="center"/>
      <protection/>
    </xf>
    <xf numFmtId="2" fontId="6" fillId="6" borderId="47" xfId="26" applyNumberFormat="1" applyFont="1" applyFill="1" applyBorder="1" applyAlignment="1" applyProtection="1">
      <alignment horizontal="center"/>
      <protection/>
    </xf>
    <xf numFmtId="0" fontId="6" fillId="6" borderId="39" xfId="26" applyNumberFormat="1" applyFont="1" applyFill="1" applyBorder="1" applyAlignment="1" applyProtection="1">
      <alignment horizontal="center"/>
      <protection locked="0"/>
    </xf>
    <xf numFmtId="0" fontId="6" fillId="6" borderId="48" xfId="26" applyNumberFormat="1" applyFont="1" applyFill="1" applyBorder="1" applyAlignment="1" applyProtection="1">
      <alignment horizontal="center"/>
      <protection locked="0"/>
    </xf>
    <xf numFmtId="0" fontId="0" fillId="5" borderId="38" xfId="0" applyFill="1" applyBorder="1" applyAlignment="1">
      <alignment/>
    </xf>
    <xf numFmtId="0" fontId="0" fillId="5" borderId="47" xfId="0" applyFill="1" applyBorder="1" applyAlignment="1">
      <alignment/>
    </xf>
    <xf numFmtId="0" fontId="31" fillId="3" borderId="33" xfId="0" applyFont="1" applyFill="1" applyBorder="1" applyAlignment="1" applyProtection="1">
      <alignment/>
      <protection locked="0"/>
    </xf>
    <xf numFmtId="0" fontId="31" fillId="3" borderId="49" xfId="0" applyFont="1" applyFill="1" applyBorder="1" applyAlignment="1" applyProtection="1">
      <alignment/>
      <protection locked="0"/>
    </xf>
    <xf numFmtId="0" fontId="0" fillId="5" borderId="33" xfId="0" applyFill="1" applyBorder="1" applyAlignment="1">
      <alignment/>
    </xf>
    <xf numFmtId="0" fontId="0" fillId="5" borderId="49" xfId="0" applyFill="1" applyBorder="1" applyAlignment="1">
      <alignment/>
    </xf>
    <xf numFmtId="0" fontId="0" fillId="5" borderId="39" xfId="0" applyFill="1" applyBorder="1" applyAlignment="1">
      <alignment/>
    </xf>
    <xf numFmtId="0" fontId="0" fillId="5" borderId="48" xfId="0" applyFill="1" applyBorder="1" applyAlignment="1">
      <alignment/>
    </xf>
    <xf numFmtId="0" fontId="0" fillId="4" borderId="38" xfId="0" applyFill="1" applyBorder="1" applyAlignment="1">
      <alignment horizontal="center"/>
    </xf>
    <xf numFmtId="0" fontId="31" fillId="3" borderId="47" xfId="0" applyFont="1" applyFill="1" applyBorder="1" applyAlignment="1" applyProtection="1">
      <alignment/>
      <protection locked="0"/>
    </xf>
    <xf numFmtId="0" fontId="0" fillId="4" borderId="33" xfId="0" applyFill="1" applyBorder="1" applyAlignment="1">
      <alignment horizontal="center"/>
    </xf>
    <xf numFmtId="0" fontId="0" fillId="4" borderId="39" xfId="0" applyFill="1" applyBorder="1" applyAlignment="1">
      <alignment horizontal="center"/>
    </xf>
    <xf numFmtId="0" fontId="31" fillId="3" borderId="48" xfId="0" applyFont="1" applyFill="1" applyBorder="1" applyAlignment="1" applyProtection="1">
      <alignment/>
      <protection locked="0"/>
    </xf>
    <xf numFmtId="3" fontId="16" fillId="0" borderId="14" xfId="24" applyNumberFormat="1" applyFont="1" applyFill="1" applyBorder="1" applyProtection="1">
      <alignment/>
      <protection/>
    </xf>
    <xf numFmtId="3" fontId="13" fillId="0" borderId="28" xfId="24" applyNumberFormat="1" applyFont="1" applyFill="1" applyBorder="1" applyProtection="1">
      <alignment/>
      <protection/>
    </xf>
    <xf numFmtId="3" fontId="16" fillId="0" borderId="42" xfId="24" applyNumberFormat="1" applyFont="1" applyFill="1" applyBorder="1" applyProtection="1">
      <alignment/>
      <protection/>
    </xf>
    <xf numFmtId="3" fontId="16" fillId="0" borderId="28" xfId="24" applyNumberFormat="1" applyFont="1" applyFill="1" applyBorder="1" applyProtection="1">
      <alignment/>
      <protection/>
    </xf>
    <xf numFmtId="3" fontId="23" fillId="0" borderId="28" xfId="24" applyNumberFormat="1" applyFont="1" applyFill="1" applyBorder="1" applyProtection="1">
      <alignment/>
      <protection/>
    </xf>
    <xf numFmtId="3" fontId="16" fillId="0" borderId="18" xfId="24" applyNumberFormat="1" applyFont="1" applyFill="1" applyBorder="1" applyProtection="1">
      <alignment/>
      <protection/>
    </xf>
    <xf numFmtId="3" fontId="13" fillId="0" borderId="42" xfId="24" applyNumberFormat="1" applyFont="1" applyFill="1" applyBorder="1" applyProtection="1">
      <alignment/>
      <protection/>
    </xf>
    <xf numFmtId="3" fontId="13" fillId="10" borderId="28" xfId="24" applyNumberFormat="1" applyFont="1" applyFill="1" applyBorder="1" applyProtection="1">
      <alignment/>
      <protection/>
    </xf>
    <xf numFmtId="3" fontId="16" fillId="0" borderId="50" xfId="24" applyNumberFormat="1" applyFont="1" applyFill="1" applyBorder="1" applyProtection="1">
      <alignment/>
      <protection/>
    </xf>
    <xf numFmtId="0" fontId="6" fillId="0" borderId="0" xfId="23" applyProtection="1">
      <alignment/>
      <protection hidden="1"/>
    </xf>
    <xf numFmtId="14" fontId="6" fillId="0" borderId="0" xfId="23" applyNumberFormat="1" applyProtection="1">
      <alignment/>
      <protection hidden="1"/>
    </xf>
    <xf numFmtId="0" fontId="13" fillId="0" borderId="0" xfId="23" applyFont="1" applyFill="1" applyProtection="1">
      <alignment/>
      <protection/>
    </xf>
    <xf numFmtId="3" fontId="6" fillId="0" borderId="0" xfId="23" applyNumberFormat="1" applyProtection="1">
      <alignment/>
      <protection hidden="1"/>
    </xf>
    <xf numFmtId="3" fontId="6" fillId="11" borderId="0" xfId="23" applyNumberFormat="1" applyFill="1" applyProtection="1">
      <alignment/>
      <protection hidden="1"/>
    </xf>
    <xf numFmtId="0" fontId="6" fillId="11" borderId="0" xfId="23" applyFill="1" applyProtection="1">
      <alignment/>
      <protection hidden="1"/>
    </xf>
    <xf numFmtId="3" fontId="6" fillId="0" borderId="0" xfId="23" applyNumberFormat="1" applyFill="1" applyProtection="1">
      <alignment/>
      <protection hidden="1"/>
    </xf>
    <xf numFmtId="3" fontId="6" fillId="10" borderId="0" xfId="23" applyNumberFormat="1" applyFill="1" applyProtection="1">
      <alignment/>
      <protection hidden="1"/>
    </xf>
    <xf numFmtId="3" fontId="6" fillId="3" borderId="0" xfId="23" applyNumberFormat="1" applyFill="1" applyProtection="1">
      <alignment/>
      <protection hidden="1"/>
    </xf>
    <xf numFmtId="0" fontId="6" fillId="0" borderId="0" xfId="23" applyFont="1" applyProtection="1">
      <alignment/>
      <protection hidden="1"/>
    </xf>
    <xf numFmtId="0" fontId="13" fillId="0" borderId="20" xfId="15" applyFont="1" applyBorder="1" applyProtection="1">
      <alignment/>
      <protection/>
    </xf>
    <xf numFmtId="0" fontId="7" fillId="0" borderId="5" xfId="26" applyFont="1" applyFill="1" applyBorder="1" applyAlignment="1" applyProtection="1">
      <alignment vertical="center"/>
      <protection/>
    </xf>
    <xf numFmtId="188" fontId="22" fillId="3" borderId="1" xfId="15" applyNumberFormat="1" applyFont="1" applyFill="1" applyBorder="1" applyAlignment="1" applyProtection="1">
      <alignment horizontal="right"/>
      <protection locked="0"/>
    </xf>
    <xf numFmtId="0" fontId="6" fillId="0" borderId="0" xfId="23" applyFont="1" applyAlignment="1" applyProtection="1">
      <alignment horizontal="right"/>
      <protection hidden="1"/>
    </xf>
    <xf numFmtId="0" fontId="7" fillId="0" borderId="17" xfId="26" applyFont="1" applyFill="1" applyBorder="1" applyAlignment="1" applyProtection="1">
      <alignment horizontal="center" vertical="center"/>
      <protection/>
    </xf>
    <xf numFmtId="3" fontId="16" fillId="0" borderId="17" xfId="24" applyNumberFormat="1" applyFont="1" applyFill="1" applyBorder="1" applyProtection="1">
      <alignment/>
      <protection/>
    </xf>
    <xf numFmtId="181" fontId="0" fillId="3" borderId="0" xfId="0" applyNumberFormat="1" applyFill="1" applyAlignment="1">
      <alignment/>
    </xf>
    <xf numFmtId="0" fontId="3" fillId="0" borderId="0" xfId="0" applyFont="1" applyAlignment="1">
      <alignment horizontal="right"/>
    </xf>
    <xf numFmtId="1" fontId="3" fillId="0" borderId="0" xfId="0" applyNumberFormat="1" applyFont="1" applyAlignment="1">
      <alignment horizontal="left"/>
    </xf>
    <xf numFmtId="1" fontId="0" fillId="0" borderId="0" xfId="0" applyNumberFormat="1" applyAlignment="1">
      <alignment/>
    </xf>
    <xf numFmtId="1" fontId="6" fillId="0" borderId="0" xfId="23" applyNumberFormat="1" applyProtection="1">
      <alignment/>
      <protection hidden="1"/>
    </xf>
    <xf numFmtId="0" fontId="10" fillId="6" borderId="0" xfId="26" applyFont="1" applyFill="1" applyBorder="1" applyAlignment="1" applyProtection="1">
      <alignment vertical="center" wrapText="1"/>
      <protection/>
    </xf>
    <xf numFmtId="0" fontId="10" fillId="6" borderId="0" xfId="26" applyFont="1" applyFill="1" applyBorder="1" applyAlignment="1" applyProtection="1">
      <alignment vertical="center"/>
      <protection/>
    </xf>
    <xf numFmtId="0" fontId="10" fillId="6" borderId="8" xfId="26" applyFont="1" applyFill="1" applyBorder="1" applyAlignment="1" applyProtection="1">
      <alignment vertical="center"/>
      <protection/>
    </xf>
    <xf numFmtId="3" fontId="13" fillId="4" borderId="51" xfId="26" applyNumberFormat="1" applyFont="1" applyFill="1" applyBorder="1" applyAlignment="1" applyProtection="1">
      <alignment horizontal="center"/>
      <protection/>
    </xf>
    <xf numFmtId="3" fontId="18" fillId="7" borderId="52" xfId="26" applyNumberFormat="1" applyFont="1" applyFill="1" applyBorder="1" applyAlignment="1" applyProtection="1">
      <alignment horizontal="right"/>
      <protection/>
    </xf>
    <xf numFmtId="3" fontId="16" fillId="5" borderId="53" xfId="26" applyNumberFormat="1" applyFont="1" applyFill="1" applyBorder="1" applyAlignment="1" applyProtection="1">
      <alignment/>
      <protection/>
    </xf>
    <xf numFmtId="3" fontId="22" fillId="3" borderId="54" xfId="26" applyNumberFormat="1" applyFont="1" applyFill="1" applyBorder="1" applyAlignment="1" applyProtection="1">
      <alignment horizontal="right"/>
      <protection locked="0"/>
    </xf>
    <xf numFmtId="3" fontId="16" fillId="5" borderId="54" xfId="26" applyNumberFormat="1" applyFont="1" applyFill="1" applyBorder="1" applyAlignment="1" applyProtection="1">
      <alignment vertical="center"/>
      <protection/>
    </xf>
    <xf numFmtId="3" fontId="17" fillId="3" borderId="54" xfId="26" applyNumberFormat="1" applyFont="1" applyFill="1" applyBorder="1" applyAlignment="1" applyProtection="1">
      <alignment vertical="center"/>
      <protection locked="0"/>
    </xf>
    <xf numFmtId="3" fontId="22" fillId="4" borderId="54" xfId="26" applyNumberFormat="1" applyFont="1" applyFill="1" applyBorder="1" applyAlignment="1" applyProtection="1">
      <alignment horizontal="right"/>
      <protection locked="0"/>
    </xf>
    <xf numFmtId="3" fontId="22" fillId="3" borderId="54" xfId="26" applyNumberFormat="1" applyFont="1" applyFill="1" applyBorder="1" applyAlignment="1" applyProtection="1">
      <alignment vertical="center"/>
      <protection locked="0"/>
    </xf>
    <xf numFmtId="3" fontId="17" fillId="4" borderId="55" xfId="26" applyNumberFormat="1" applyFont="1" applyFill="1" applyBorder="1" applyAlignment="1" applyProtection="1">
      <alignment horizontal="right"/>
      <protection locked="0"/>
    </xf>
    <xf numFmtId="14" fontId="16" fillId="5" borderId="53" xfId="26" applyNumberFormat="1" applyFont="1" applyFill="1" applyBorder="1" applyAlignment="1" applyProtection="1">
      <alignment horizontal="right"/>
      <protection/>
    </xf>
    <xf numFmtId="14" fontId="16" fillId="8" borderId="55" xfId="26" applyNumberFormat="1" applyFont="1" applyFill="1" applyBorder="1" applyAlignment="1" applyProtection="1">
      <alignment horizontal="right"/>
      <protection/>
    </xf>
    <xf numFmtId="3" fontId="17" fillId="3" borderId="54" xfId="26" applyNumberFormat="1" applyFont="1" applyFill="1" applyBorder="1" applyAlignment="1" applyProtection="1">
      <alignment horizontal="right"/>
      <protection locked="0"/>
    </xf>
    <xf numFmtId="3" fontId="22" fillId="3" borderId="56" xfId="26" applyNumberFormat="1" applyFont="1" applyFill="1" applyBorder="1" applyAlignment="1" applyProtection="1">
      <alignment horizontal="right"/>
      <protection locked="0"/>
    </xf>
    <xf numFmtId="3" fontId="16" fillId="5" borderId="54" xfId="26" applyNumberFormat="1" applyFont="1" applyFill="1" applyBorder="1" applyAlignment="1" applyProtection="1">
      <alignment vertical="center"/>
      <protection/>
    </xf>
    <xf numFmtId="3" fontId="16" fillId="5" borderId="57" xfId="26" applyNumberFormat="1" applyFont="1" applyFill="1" applyBorder="1" applyAlignment="1" applyProtection="1">
      <alignment vertical="center"/>
      <protection/>
    </xf>
    <xf numFmtId="3" fontId="22" fillId="4" borderId="31" xfId="26" applyNumberFormat="1" applyFont="1" applyFill="1" applyBorder="1" applyAlignment="1" applyProtection="1">
      <alignment vertical="center"/>
      <protection locked="0"/>
    </xf>
    <xf numFmtId="14" fontId="16" fillId="8" borderId="19" xfId="26" applyNumberFormat="1" applyFont="1" applyFill="1" applyBorder="1" applyAlignment="1" applyProtection="1">
      <alignment horizontal="right"/>
      <protection/>
    </xf>
    <xf numFmtId="14" fontId="16" fillId="5" borderId="16" xfId="26" applyNumberFormat="1" applyFont="1" applyFill="1" applyBorder="1" applyAlignment="1" applyProtection="1">
      <alignment horizontal="center"/>
      <protection/>
    </xf>
    <xf numFmtId="14" fontId="1" fillId="4" borderId="58" xfId="0" applyNumberFormat="1" applyFont="1" applyFill="1" applyBorder="1" applyAlignment="1" applyProtection="1">
      <alignment vertical="center"/>
      <protection/>
    </xf>
    <xf numFmtId="14" fontId="1" fillId="4" borderId="59" xfId="0" applyNumberFormat="1" applyFont="1" applyFill="1" applyBorder="1" applyAlignment="1" applyProtection="1">
      <alignment vertical="center"/>
      <protection/>
    </xf>
    <xf numFmtId="14" fontId="16" fillId="4" borderId="19" xfId="26" applyNumberFormat="1" applyFont="1" applyFill="1" applyBorder="1" applyAlignment="1" applyProtection="1">
      <alignment horizontal="right"/>
      <protection/>
    </xf>
    <xf numFmtId="3" fontId="13" fillId="6" borderId="60" xfId="26" applyNumberFormat="1" applyFont="1" applyFill="1" applyBorder="1" applyAlignment="1" applyProtection="1">
      <alignment horizontal="center"/>
      <protection/>
    </xf>
    <xf numFmtId="3" fontId="13" fillId="6" borderId="61" xfId="26" applyNumberFormat="1" applyFont="1" applyFill="1" applyBorder="1" applyAlignment="1" applyProtection="1">
      <alignment horizontal="center"/>
      <protection/>
    </xf>
    <xf numFmtId="3" fontId="13" fillId="6" borderId="51" xfId="26" applyNumberFormat="1" applyFont="1" applyFill="1" applyBorder="1" applyAlignment="1" applyProtection="1">
      <alignment horizontal="center"/>
      <protection/>
    </xf>
    <xf numFmtId="14" fontId="16" fillId="6" borderId="16" xfId="26" applyNumberFormat="1" applyFont="1" applyFill="1" applyBorder="1" applyAlignment="1" applyProtection="1">
      <alignment horizontal="center"/>
      <protection/>
    </xf>
    <xf numFmtId="14" fontId="16" fillId="5" borderId="16" xfId="15" applyNumberFormat="1" applyFont="1" applyFill="1" applyBorder="1" applyAlignment="1" applyProtection="1">
      <alignment horizontal="center"/>
      <protection/>
    </xf>
    <xf numFmtId="3" fontId="22" fillId="3" borderId="19" xfId="15" applyNumberFormat="1" applyFont="1" applyFill="1" applyBorder="1" applyAlignment="1" applyProtection="1">
      <alignment horizontal="right"/>
      <protection locked="0"/>
    </xf>
    <xf numFmtId="14" fontId="16" fillId="4" borderId="33" xfId="15" applyNumberFormat="1" applyFont="1" applyFill="1" applyBorder="1" applyAlignment="1" applyProtection="1">
      <alignment horizontal="right"/>
      <protection/>
    </xf>
    <xf numFmtId="0" fontId="16" fillId="4" borderId="33" xfId="15" applyNumberFormat="1" applyFont="1" applyFill="1" applyBorder="1" applyAlignment="1" applyProtection="1">
      <alignment horizontal="right"/>
      <protection/>
    </xf>
    <xf numFmtId="14" fontId="16" fillId="4" borderId="31" xfId="15" applyNumberFormat="1" applyFont="1" applyFill="1" applyBorder="1" applyAlignment="1" applyProtection="1">
      <alignment horizontal="right"/>
      <protection/>
    </xf>
    <xf numFmtId="0" fontId="16" fillId="5" borderId="62" xfId="15" applyFont="1" applyFill="1" applyBorder="1" applyAlignment="1" applyProtection="1">
      <alignment horizontal="center" vertical="center" wrapText="1"/>
      <protection/>
    </xf>
    <xf numFmtId="0" fontId="16" fillId="5" borderId="63" xfId="15" applyFont="1" applyFill="1" applyBorder="1" applyAlignment="1" applyProtection="1">
      <alignment horizontal="center" vertical="center" wrapText="1"/>
      <protection/>
    </xf>
    <xf numFmtId="3" fontId="16" fillId="5" borderId="64" xfId="26" applyNumberFormat="1" applyFont="1" applyFill="1" applyBorder="1" applyAlignment="1" applyProtection="1">
      <alignment vertical="center"/>
      <protection/>
    </xf>
    <xf numFmtId="0" fontId="37" fillId="0" borderId="0" xfId="0" applyFont="1" applyAlignment="1">
      <alignment/>
    </xf>
    <xf numFmtId="0" fontId="0" fillId="0" borderId="63" xfId="15" applyBorder="1" applyProtection="1">
      <alignment/>
      <protection locked="0"/>
    </xf>
    <xf numFmtId="0" fontId="0" fillId="0" borderId="65" xfId="15" applyBorder="1" applyProtection="1">
      <alignment/>
      <protection locked="0"/>
    </xf>
    <xf numFmtId="0" fontId="13" fillId="0" borderId="0" xfId="15" applyFont="1" applyBorder="1" applyProtection="1">
      <alignment/>
      <protection/>
    </xf>
    <xf numFmtId="0" fontId="13" fillId="0" borderId="20" xfId="15" applyFont="1" applyFill="1" applyBorder="1" applyProtection="1">
      <alignment/>
      <protection/>
    </xf>
    <xf numFmtId="0" fontId="0" fillId="0" borderId="5" xfId="15" applyBorder="1">
      <alignment/>
      <protection/>
    </xf>
    <xf numFmtId="14" fontId="0" fillId="0" borderId="5" xfId="15" applyNumberFormat="1" applyBorder="1">
      <alignment/>
      <protection/>
    </xf>
    <xf numFmtId="0" fontId="22" fillId="0" borderId="2" xfId="15" applyFont="1" applyFill="1" applyBorder="1" applyAlignment="1" applyProtection="1">
      <alignment/>
      <protection/>
    </xf>
    <xf numFmtId="0" fontId="22" fillId="0" borderId="52" xfId="15" applyFont="1" applyFill="1" applyBorder="1" applyAlignment="1" applyProtection="1" quotePrefix="1">
      <alignment horizontal="center"/>
      <protection/>
    </xf>
    <xf numFmtId="0" fontId="1" fillId="0" borderId="20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2" fontId="8" fillId="5" borderId="13" xfId="26" applyNumberFormat="1" applyFont="1" applyFill="1" applyBorder="1" applyAlignment="1" applyProtection="1">
      <alignment horizontal="center" vertical="center"/>
      <protection/>
    </xf>
    <xf numFmtId="2" fontId="8" fillId="5" borderId="6" xfId="26" applyNumberFormat="1" applyFont="1" applyFill="1" applyBorder="1" applyAlignment="1" applyProtection="1">
      <alignment horizontal="center" vertical="center"/>
      <protection/>
    </xf>
    <xf numFmtId="2" fontId="8" fillId="5" borderId="7" xfId="26" applyNumberFormat="1" applyFont="1" applyFill="1" applyBorder="1" applyAlignment="1" applyProtection="1">
      <alignment horizontal="center" vertical="center"/>
      <protection/>
    </xf>
    <xf numFmtId="2" fontId="8" fillId="5" borderId="17" xfId="26" applyNumberFormat="1" applyFont="1" applyFill="1" applyBorder="1" applyAlignment="1" applyProtection="1">
      <alignment horizontal="center" vertical="center"/>
      <protection/>
    </xf>
    <xf numFmtId="2" fontId="8" fillId="5" borderId="0" xfId="26" applyNumberFormat="1" applyFont="1" applyFill="1" applyBorder="1" applyAlignment="1" applyProtection="1">
      <alignment horizontal="center" vertical="center"/>
      <protection/>
    </xf>
    <xf numFmtId="2" fontId="8" fillId="5" borderId="8" xfId="26" applyNumberFormat="1" applyFont="1" applyFill="1" applyBorder="1" applyAlignment="1" applyProtection="1">
      <alignment horizontal="center" vertical="center"/>
      <protection/>
    </xf>
    <xf numFmtId="2" fontId="8" fillId="5" borderId="66" xfId="26" applyNumberFormat="1" applyFont="1" applyFill="1" applyBorder="1" applyAlignment="1" applyProtection="1">
      <alignment horizontal="center" vertical="center"/>
      <protection/>
    </xf>
    <xf numFmtId="2" fontId="8" fillId="5" borderId="11" xfId="26" applyNumberFormat="1" applyFont="1" applyFill="1" applyBorder="1" applyAlignment="1" applyProtection="1">
      <alignment horizontal="center" vertical="center"/>
      <protection/>
    </xf>
    <xf numFmtId="2" fontId="8" fillId="5" borderId="4" xfId="26" applyNumberFormat="1" applyFont="1" applyFill="1" applyBorder="1" applyAlignment="1" applyProtection="1">
      <alignment horizontal="center" vertical="center"/>
      <protection/>
    </xf>
    <xf numFmtId="2" fontId="11" fillId="6" borderId="14" xfId="26" applyNumberFormat="1" applyFont="1" applyFill="1" applyBorder="1" applyAlignment="1" applyProtection="1">
      <alignment horizontal="center"/>
      <protection/>
    </xf>
    <xf numFmtId="2" fontId="11" fillId="6" borderId="24" xfId="26" applyNumberFormat="1" applyFont="1" applyFill="1" applyBorder="1" applyAlignment="1" applyProtection="1">
      <alignment horizontal="center"/>
      <protection/>
    </xf>
    <xf numFmtId="0" fontId="34" fillId="3" borderId="20" xfId="26" applyFont="1" applyFill="1" applyBorder="1" applyAlignment="1" applyProtection="1">
      <alignment horizontal="center"/>
      <protection locked="0"/>
    </xf>
    <xf numFmtId="0" fontId="34" fillId="3" borderId="2" xfId="26" applyFont="1" applyFill="1" applyBorder="1" applyAlignment="1" applyProtection="1">
      <alignment horizontal="center"/>
      <protection locked="0"/>
    </xf>
    <xf numFmtId="2" fontId="9" fillId="6" borderId="13" xfId="26" applyNumberFormat="1" applyFont="1" applyFill="1" applyBorder="1" applyAlignment="1" applyProtection="1">
      <alignment horizontal="center"/>
      <protection/>
    </xf>
    <xf numFmtId="2" fontId="9" fillId="6" borderId="7" xfId="26" applyNumberFormat="1" applyFont="1" applyFill="1" applyBorder="1" applyAlignment="1" applyProtection="1">
      <alignment horizontal="center"/>
      <protection/>
    </xf>
    <xf numFmtId="2" fontId="9" fillId="6" borderId="66" xfId="26" applyNumberFormat="1" applyFont="1" applyFill="1" applyBorder="1" applyAlignment="1" applyProtection="1">
      <alignment horizontal="center"/>
      <protection/>
    </xf>
    <xf numFmtId="2" fontId="9" fillId="6" borderId="4" xfId="26" applyNumberFormat="1" applyFont="1" applyFill="1" applyBorder="1" applyAlignment="1" applyProtection="1">
      <alignment horizontal="center"/>
      <protection/>
    </xf>
    <xf numFmtId="0" fontId="32" fillId="3" borderId="18" xfId="26" applyFont="1" applyFill="1" applyBorder="1" applyAlignment="1" applyProtection="1">
      <alignment horizontal="left"/>
      <protection locked="0"/>
    </xf>
    <xf numFmtId="0" fontId="32" fillId="3" borderId="35" xfId="26" applyFont="1" applyFill="1" applyBorder="1" applyAlignment="1" applyProtection="1">
      <alignment horizontal="left"/>
      <protection locked="0"/>
    </xf>
    <xf numFmtId="0" fontId="32" fillId="3" borderId="36" xfId="26" applyFont="1" applyFill="1" applyBorder="1" applyAlignment="1" applyProtection="1">
      <alignment horizontal="left"/>
      <protection locked="0"/>
    </xf>
    <xf numFmtId="2" fontId="11" fillId="6" borderId="67" xfId="26" applyNumberFormat="1" applyFont="1" applyFill="1" applyBorder="1" applyAlignment="1" applyProtection="1">
      <alignment horizontal="center"/>
      <protection/>
    </xf>
    <xf numFmtId="2" fontId="11" fillId="6" borderId="68" xfId="26" applyNumberFormat="1" applyFont="1" applyFill="1" applyBorder="1" applyAlignment="1" applyProtection="1">
      <alignment horizontal="center"/>
      <protection/>
    </xf>
    <xf numFmtId="2" fontId="11" fillId="6" borderId="69" xfId="26" applyNumberFormat="1" applyFont="1" applyFill="1" applyBorder="1" applyAlignment="1" applyProtection="1">
      <alignment horizontal="center"/>
      <protection/>
    </xf>
    <xf numFmtId="0" fontId="32" fillId="3" borderId="18" xfId="26" applyNumberFormat="1" applyFont="1" applyFill="1" applyBorder="1" applyAlignment="1" applyProtection="1">
      <alignment horizontal="left"/>
      <protection locked="0"/>
    </xf>
    <xf numFmtId="0" fontId="32" fillId="3" borderId="35" xfId="26" applyNumberFormat="1" applyFont="1" applyFill="1" applyBorder="1" applyAlignment="1" applyProtection="1">
      <alignment horizontal="left"/>
      <protection locked="0"/>
    </xf>
    <xf numFmtId="0" fontId="32" fillId="3" borderId="36" xfId="26" applyNumberFormat="1" applyFont="1" applyFill="1" applyBorder="1" applyAlignment="1" applyProtection="1">
      <alignment horizontal="left"/>
      <protection locked="0"/>
    </xf>
    <xf numFmtId="2" fontId="33" fillId="6" borderId="13" xfId="26" applyNumberFormat="1" applyFont="1" applyFill="1" applyBorder="1" applyAlignment="1" applyProtection="1">
      <alignment horizontal="center" wrapText="1"/>
      <protection/>
    </xf>
    <xf numFmtId="2" fontId="33" fillId="6" borderId="7" xfId="26" applyNumberFormat="1" applyFont="1" applyFill="1" applyBorder="1" applyAlignment="1" applyProtection="1">
      <alignment horizontal="center" wrapText="1"/>
      <protection/>
    </xf>
    <xf numFmtId="2" fontId="33" fillId="6" borderId="66" xfId="26" applyNumberFormat="1" applyFont="1" applyFill="1" applyBorder="1" applyAlignment="1" applyProtection="1">
      <alignment horizontal="center" wrapText="1"/>
      <protection/>
    </xf>
    <xf numFmtId="2" fontId="33" fillId="6" borderId="4" xfId="26" applyNumberFormat="1" applyFont="1" applyFill="1" applyBorder="1" applyAlignment="1" applyProtection="1">
      <alignment horizontal="center" wrapText="1"/>
      <protection/>
    </xf>
    <xf numFmtId="0" fontId="0" fillId="3" borderId="70" xfId="0" applyFill="1" applyBorder="1" applyAlignment="1" applyProtection="1">
      <alignment horizontal="left" vertical="top" wrapText="1"/>
      <protection locked="0"/>
    </xf>
    <xf numFmtId="0" fontId="0" fillId="3" borderId="71" xfId="0" applyFill="1" applyBorder="1" applyAlignment="1" applyProtection="1">
      <alignment horizontal="left" vertical="top" wrapText="1"/>
      <protection locked="0"/>
    </xf>
    <xf numFmtId="0" fontId="0" fillId="3" borderId="72" xfId="0" applyFill="1" applyBorder="1" applyAlignment="1" applyProtection="1">
      <alignment horizontal="left" vertical="top" wrapText="1"/>
      <protection locked="0"/>
    </xf>
    <xf numFmtId="0" fontId="30" fillId="0" borderId="70" xfId="0" applyFont="1" applyBorder="1" applyAlignment="1">
      <alignment horizontal="left"/>
    </xf>
    <xf numFmtId="0" fontId="30" fillId="0" borderId="71" xfId="0" applyFont="1" applyBorder="1" applyAlignment="1">
      <alignment horizontal="left"/>
    </xf>
    <xf numFmtId="0" fontId="30" fillId="0" borderId="72" xfId="0" applyFont="1" applyBorder="1" applyAlignment="1">
      <alignment horizontal="left"/>
    </xf>
    <xf numFmtId="0" fontId="38" fillId="0" borderId="0" xfId="15" applyFont="1" applyBorder="1" applyAlignment="1" applyProtection="1">
      <alignment horizontal="center"/>
      <protection hidden="1"/>
    </xf>
    <xf numFmtId="0" fontId="16" fillId="5" borderId="73" xfId="15" applyFont="1" applyFill="1" applyBorder="1" applyAlignment="1" applyProtection="1">
      <alignment horizontal="center" vertical="center" wrapText="1"/>
      <protection/>
    </xf>
    <xf numFmtId="0" fontId="16" fillId="5" borderId="65" xfId="15" applyFont="1" applyFill="1" applyBorder="1" applyAlignment="1" applyProtection="1">
      <alignment horizontal="center" vertical="center" wrapText="1"/>
      <protection/>
    </xf>
    <xf numFmtId="1" fontId="36" fillId="5" borderId="13" xfId="22" applyNumberFormat="1" applyFont="1" applyFill="1" applyBorder="1" applyAlignment="1" applyProtection="1">
      <alignment horizontal="center" vertical="center" wrapText="1"/>
      <protection hidden="1"/>
    </xf>
    <xf numFmtId="1" fontId="36" fillId="5" borderId="6" xfId="22" applyNumberFormat="1" applyFont="1" applyFill="1" applyBorder="1" applyAlignment="1" applyProtection="1">
      <alignment horizontal="center" vertical="center" wrapText="1"/>
      <protection hidden="1"/>
    </xf>
    <xf numFmtId="1" fontId="36" fillId="5" borderId="74" xfId="22" applyNumberFormat="1" applyFont="1" applyFill="1" applyBorder="1" applyAlignment="1" applyProtection="1">
      <alignment horizontal="center" vertical="center" wrapText="1"/>
      <protection hidden="1"/>
    </xf>
    <xf numFmtId="1" fontId="36" fillId="5" borderId="66" xfId="22" applyNumberFormat="1" applyFont="1" applyFill="1" applyBorder="1" applyAlignment="1" applyProtection="1">
      <alignment horizontal="center" vertical="center" wrapText="1"/>
      <protection hidden="1"/>
    </xf>
    <xf numFmtId="1" fontId="36" fillId="5" borderId="11" xfId="22" applyNumberFormat="1" applyFont="1" applyFill="1" applyBorder="1" applyAlignment="1" applyProtection="1">
      <alignment horizontal="center" vertical="center" wrapText="1"/>
      <protection hidden="1"/>
    </xf>
    <xf numFmtId="1" fontId="36" fillId="5" borderId="75" xfId="22" applyNumberFormat="1" applyFont="1" applyFill="1" applyBorder="1" applyAlignment="1" applyProtection="1">
      <alignment horizontal="center" vertical="center" wrapText="1"/>
      <protection hidden="1"/>
    </xf>
    <xf numFmtId="2" fontId="9" fillId="6" borderId="67" xfId="26" applyNumberFormat="1" applyFont="1" applyFill="1" applyBorder="1" applyAlignment="1" applyProtection="1">
      <alignment horizontal="center"/>
      <protection/>
    </xf>
    <xf numFmtId="2" fontId="9" fillId="6" borderId="68" xfId="26" applyNumberFormat="1" applyFont="1" applyFill="1" applyBorder="1" applyAlignment="1" applyProtection="1">
      <alignment horizontal="center"/>
      <protection/>
    </xf>
    <xf numFmtId="2" fontId="9" fillId="6" borderId="69" xfId="26" applyNumberFormat="1" applyFont="1" applyFill="1" applyBorder="1" applyAlignment="1" applyProtection="1">
      <alignment horizontal="center"/>
      <protection/>
    </xf>
    <xf numFmtId="2" fontId="9" fillId="6" borderId="76" xfId="26" applyNumberFormat="1" applyFont="1" applyFill="1" applyBorder="1" applyAlignment="1" applyProtection="1">
      <alignment horizontal="center"/>
      <protection/>
    </xf>
    <xf numFmtId="2" fontId="9" fillId="6" borderId="77" xfId="26" applyNumberFormat="1" applyFont="1" applyFill="1" applyBorder="1" applyAlignment="1" applyProtection="1">
      <alignment horizontal="center"/>
      <protection/>
    </xf>
    <xf numFmtId="2" fontId="9" fillId="6" borderId="78" xfId="26" applyNumberFormat="1" applyFont="1" applyFill="1" applyBorder="1" applyAlignment="1" applyProtection="1">
      <alignment horizontal="center"/>
      <protection/>
    </xf>
    <xf numFmtId="0" fontId="11" fillId="3" borderId="50" xfId="26" applyNumberFormat="1" applyFont="1" applyFill="1" applyBorder="1" applyAlignment="1" applyProtection="1">
      <alignment horizontal="left"/>
      <protection locked="0"/>
    </xf>
    <xf numFmtId="0" fontId="11" fillId="3" borderId="79" xfId="26" applyNumberFormat="1" applyFont="1" applyFill="1" applyBorder="1" applyAlignment="1" applyProtection="1">
      <alignment horizontal="left"/>
      <protection locked="0"/>
    </xf>
    <xf numFmtId="0" fontId="11" fillId="3" borderId="80" xfId="26" applyNumberFormat="1" applyFont="1" applyFill="1" applyBorder="1" applyAlignment="1" applyProtection="1">
      <alignment horizontal="left"/>
      <protection locked="0"/>
    </xf>
    <xf numFmtId="0" fontId="11" fillId="3" borderId="18" xfId="26" applyFont="1" applyFill="1" applyBorder="1" applyAlignment="1" applyProtection="1">
      <alignment horizontal="left"/>
      <protection locked="0"/>
    </xf>
    <xf numFmtId="0" fontId="11" fillId="3" borderId="35" xfId="26" applyFont="1" applyFill="1" applyBorder="1" applyAlignment="1" applyProtection="1">
      <alignment horizontal="left"/>
      <protection locked="0"/>
    </xf>
    <xf numFmtId="0" fontId="11" fillId="3" borderId="36" xfId="26" applyFont="1" applyFill="1" applyBorder="1" applyAlignment="1" applyProtection="1">
      <alignment horizontal="left"/>
      <protection locked="0"/>
    </xf>
    <xf numFmtId="0" fontId="10" fillId="6" borderId="6" xfId="26" applyFont="1" applyFill="1" applyBorder="1" applyAlignment="1" applyProtection="1">
      <alignment horizontal="center" vertical="center"/>
      <protection/>
    </xf>
    <xf numFmtId="0" fontId="10" fillId="6" borderId="7" xfId="26" applyFont="1" applyFill="1" applyBorder="1" applyAlignment="1" applyProtection="1">
      <alignment horizontal="center" vertical="center"/>
      <protection/>
    </xf>
    <xf numFmtId="0" fontId="16" fillId="5" borderId="7" xfId="26" applyFont="1" applyFill="1" applyBorder="1" applyAlignment="1" applyProtection="1">
      <alignment horizontal="center" vertical="center" wrapText="1"/>
      <protection/>
    </xf>
    <xf numFmtId="0" fontId="16" fillId="5" borderId="4" xfId="26" applyFont="1" applyFill="1" applyBorder="1" applyAlignment="1" applyProtection="1">
      <alignment horizontal="center" vertical="center" wrapText="1"/>
      <protection/>
    </xf>
    <xf numFmtId="2" fontId="9" fillId="6" borderId="14" xfId="26" applyNumberFormat="1" applyFont="1" applyFill="1" applyBorder="1" applyAlignment="1" applyProtection="1">
      <alignment horizontal="center"/>
      <protection/>
    </xf>
    <xf numFmtId="2" fontId="9" fillId="6" borderId="25" xfId="26" applyNumberFormat="1" applyFont="1" applyFill="1" applyBorder="1" applyAlignment="1" applyProtection="1">
      <alignment horizontal="center"/>
      <protection/>
    </xf>
  </cellXfs>
  <cellStyles count="15">
    <cellStyle name="Normal" xfId="0"/>
    <cellStyle name="ąA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" xfId="15"/>
    <cellStyle name="Comma" xfId="16"/>
    <cellStyle name="Comma [0]" xfId="17"/>
    <cellStyle name="Hyperlink" xfId="18"/>
    <cellStyle name="Currency" xfId="19"/>
    <cellStyle name="Currency [0]" xfId="20"/>
    <cellStyle name="normal" xfId="21"/>
    <cellStyle name="normální_BIL_VYSP.XLS" xfId="22"/>
    <cellStyle name="normální_cimsp_fix" xfId="23"/>
    <cellStyle name="normální_Klient_plán_PU_max_spojený" xfId="24"/>
    <cellStyle name="normální_PlánPLR" xfId="25"/>
    <cellStyle name="normální_SME + CORP 25.6.2004" xfId="26"/>
    <cellStyle name="Percent" xfId="27"/>
    <cellStyle name="Followed Hyperlink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41</xdr:row>
      <xdr:rowOff>66675</xdr:rowOff>
    </xdr:from>
    <xdr:to>
      <xdr:col>5</xdr:col>
      <xdr:colOff>628650</xdr:colOff>
      <xdr:row>50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71450" y="9134475"/>
          <a:ext cx="7724775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
Žadatel prohlašuje, že veškeré údaje uvedené v tomto formuláři jsou pravdivé a úplné.
.............................................                                                                                                         ...................................................
                 Datum                                                                                                                                               Podpis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152400</xdr:colOff>
      <xdr:row>10</xdr:row>
      <xdr:rowOff>0</xdr:rowOff>
    </xdr:from>
    <xdr:to>
      <xdr:col>5</xdr:col>
      <xdr:colOff>295275</xdr:colOff>
      <xdr:row>10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410450" y="2905125"/>
          <a:ext cx="142875" cy="0"/>
        </a:xfrm>
        <a:prstGeom prst="rect">
          <a:avLst/>
        </a:prstGeom>
        <a:solidFill>
          <a:srgbClr val="CCFFFF"/>
        </a:solidFill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</a:rPr>
            <a:t>?</a:t>
          </a:r>
        </a:p>
      </xdr:txBody>
    </xdr:sp>
    <xdr:clientData/>
  </xdr:twoCellAnchor>
  <xdr:twoCellAnchor>
    <xdr:from>
      <xdr:col>5</xdr:col>
      <xdr:colOff>152400</xdr:colOff>
      <xdr:row>10</xdr:row>
      <xdr:rowOff>0</xdr:rowOff>
    </xdr:from>
    <xdr:to>
      <xdr:col>5</xdr:col>
      <xdr:colOff>295275</xdr:colOff>
      <xdr:row>10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7410450" y="2905125"/>
          <a:ext cx="142875" cy="0"/>
        </a:xfrm>
        <a:prstGeom prst="rect">
          <a:avLst/>
        </a:prstGeom>
        <a:solidFill>
          <a:srgbClr val="CCFFFF"/>
        </a:solidFill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</a:rPr>
            <a:t>?</a:t>
          </a:r>
        </a:p>
      </xdr:txBody>
    </xdr:sp>
    <xdr:clientData/>
  </xdr:twoCellAnchor>
  <xdr:twoCellAnchor>
    <xdr:from>
      <xdr:col>5</xdr:col>
      <xdr:colOff>152400</xdr:colOff>
      <xdr:row>10</xdr:row>
      <xdr:rowOff>0</xdr:rowOff>
    </xdr:from>
    <xdr:to>
      <xdr:col>5</xdr:col>
      <xdr:colOff>295275</xdr:colOff>
      <xdr:row>10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7410450" y="2905125"/>
          <a:ext cx="142875" cy="0"/>
        </a:xfrm>
        <a:prstGeom prst="rect">
          <a:avLst/>
        </a:prstGeom>
        <a:solidFill>
          <a:srgbClr val="CCFFFF"/>
        </a:solidFill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</a:rPr>
            <a:t>?</a:t>
          </a:r>
        </a:p>
      </xdr:txBody>
    </xdr:sp>
    <xdr:clientData/>
  </xdr:twoCellAnchor>
  <xdr:twoCellAnchor>
    <xdr:from>
      <xdr:col>5</xdr:col>
      <xdr:colOff>152400</xdr:colOff>
      <xdr:row>10</xdr:row>
      <xdr:rowOff>0</xdr:rowOff>
    </xdr:from>
    <xdr:to>
      <xdr:col>5</xdr:col>
      <xdr:colOff>295275</xdr:colOff>
      <xdr:row>10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7410450" y="2905125"/>
          <a:ext cx="142875" cy="0"/>
        </a:xfrm>
        <a:prstGeom prst="rect">
          <a:avLst/>
        </a:prstGeom>
        <a:solidFill>
          <a:srgbClr val="CCFFFF"/>
        </a:solidFill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</a:rPr>
            <a:t>?</a:t>
          </a:r>
        </a:p>
      </xdr:txBody>
    </xdr:sp>
    <xdr:clientData/>
  </xdr:twoCellAnchor>
  <xdr:twoCellAnchor>
    <xdr:from>
      <xdr:col>5</xdr:col>
      <xdr:colOff>152400</xdr:colOff>
      <xdr:row>10</xdr:row>
      <xdr:rowOff>0</xdr:rowOff>
    </xdr:from>
    <xdr:to>
      <xdr:col>5</xdr:col>
      <xdr:colOff>295275</xdr:colOff>
      <xdr:row>10</xdr:row>
      <xdr:rowOff>0</xdr:rowOff>
    </xdr:to>
    <xdr:sp>
      <xdr:nvSpPr>
        <xdr:cNvPr id="5" name="Rectangle 5"/>
        <xdr:cNvSpPr>
          <a:spLocks/>
        </xdr:cNvSpPr>
      </xdr:nvSpPr>
      <xdr:spPr>
        <a:xfrm>
          <a:off x="7410450" y="2905125"/>
          <a:ext cx="142875" cy="0"/>
        </a:xfrm>
        <a:prstGeom prst="rect">
          <a:avLst/>
        </a:prstGeom>
        <a:solidFill>
          <a:srgbClr val="CCFFFF"/>
        </a:solidFill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</a:rPr>
            <a:t>?</a:t>
          </a:r>
        </a:p>
      </xdr:txBody>
    </xdr:sp>
    <xdr:clientData/>
  </xdr:twoCellAnchor>
  <xdr:twoCellAnchor>
    <xdr:from>
      <xdr:col>5</xdr:col>
      <xdr:colOff>152400</xdr:colOff>
      <xdr:row>10</xdr:row>
      <xdr:rowOff>0</xdr:rowOff>
    </xdr:from>
    <xdr:to>
      <xdr:col>5</xdr:col>
      <xdr:colOff>295275</xdr:colOff>
      <xdr:row>10</xdr:row>
      <xdr:rowOff>0</xdr:rowOff>
    </xdr:to>
    <xdr:sp>
      <xdr:nvSpPr>
        <xdr:cNvPr id="6" name="Rectangle 6"/>
        <xdr:cNvSpPr>
          <a:spLocks/>
        </xdr:cNvSpPr>
      </xdr:nvSpPr>
      <xdr:spPr>
        <a:xfrm>
          <a:off x="7410450" y="2905125"/>
          <a:ext cx="142875" cy="0"/>
        </a:xfrm>
        <a:prstGeom prst="rect">
          <a:avLst/>
        </a:prstGeom>
        <a:solidFill>
          <a:srgbClr val="CCFFFF"/>
        </a:solidFill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</a:rPr>
            <a:t>?</a:t>
          </a:r>
        </a:p>
      </xdr:txBody>
    </xdr:sp>
    <xdr:clientData/>
  </xdr:twoCellAnchor>
  <xdr:twoCellAnchor>
    <xdr:from>
      <xdr:col>5</xdr:col>
      <xdr:colOff>152400</xdr:colOff>
      <xdr:row>10</xdr:row>
      <xdr:rowOff>0</xdr:rowOff>
    </xdr:from>
    <xdr:to>
      <xdr:col>5</xdr:col>
      <xdr:colOff>295275</xdr:colOff>
      <xdr:row>10</xdr:row>
      <xdr:rowOff>0</xdr:rowOff>
    </xdr:to>
    <xdr:sp>
      <xdr:nvSpPr>
        <xdr:cNvPr id="7" name="Rectangle 7"/>
        <xdr:cNvSpPr>
          <a:spLocks/>
        </xdr:cNvSpPr>
      </xdr:nvSpPr>
      <xdr:spPr>
        <a:xfrm>
          <a:off x="7410450" y="2905125"/>
          <a:ext cx="142875" cy="0"/>
        </a:xfrm>
        <a:prstGeom prst="rect">
          <a:avLst/>
        </a:prstGeom>
        <a:solidFill>
          <a:srgbClr val="CCFFFF"/>
        </a:solidFill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</a:rPr>
            <a:t>?</a:t>
          </a:r>
        </a:p>
      </xdr:txBody>
    </xdr:sp>
    <xdr:clientData/>
  </xdr:twoCellAnchor>
  <xdr:twoCellAnchor>
    <xdr:from>
      <xdr:col>5</xdr:col>
      <xdr:colOff>152400</xdr:colOff>
      <xdr:row>10</xdr:row>
      <xdr:rowOff>0</xdr:rowOff>
    </xdr:from>
    <xdr:to>
      <xdr:col>5</xdr:col>
      <xdr:colOff>295275</xdr:colOff>
      <xdr:row>10</xdr:row>
      <xdr:rowOff>0</xdr:rowOff>
    </xdr:to>
    <xdr:sp>
      <xdr:nvSpPr>
        <xdr:cNvPr id="8" name="Rectangle 8"/>
        <xdr:cNvSpPr>
          <a:spLocks/>
        </xdr:cNvSpPr>
      </xdr:nvSpPr>
      <xdr:spPr>
        <a:xfrm>
          <a:off x="7410450" y="2905125"/>
          <a:ext cx="142875" cy="0"/>
        </a:xfrm>
        <a:prstGeom prst="rect">
          <a:avLst/>
        </a:prstGeom>
        <a:solidFill>
          <a:srgbClr val="CCFFFF"/>
        </a:solidFill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</a:rPr>
            <a:t>?</a:t>
          </a:r>
        </a:p>
      </xdr:txBody>
    </xdr:sp>
    <xdr:clientData/>
  </xdr:twoCellAnchor>
  <xdr:twoCellAnchor>
    <xdr:from>
      <xdr:col>5</xdr:col>
      <xdr:colOff>152400</xdr:colOff>
      <xdr:row>10</xdr:row>
      <xdr:rowOff>0</xdr:rowOff>
    </xdr:from>
    <xdr:to>
      <xdr:col>5</xdr:col>
      <xdr:colOff>295275</xdr:colOff>
      <xdr:row>10</xdr:row>
      <xdr:rowOff>0</xdr:rowOff>
    </xdr:to>
    <xdr:sp>
      <xdr:nvSpPr>
        <xdr:cNvPr id="9" name="Rectangle 9"/>
        <xdr:cNvSpPr>
          <a:spLocks/>
        </xdr:cNvSpPr>
      </xdr:nvSpPr>
      <xdr:spPr>
        <a:xfrm>
          <a:off x="7410450" y="2905125"/>
          <a:ext cx="142875" cy="0"/>
        </a:xfrm>
        <a:prstGeom prst="rect">
          <a:avLst/>
        </a:prstGeom>
        <a:solidFill>
          <a:srgbClr val="CCFFFF"/>
        </a:solidFill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</a:rPr>
            <a:t>?</a:t>
          </a:r>
        </a:p>
      </xdr:txBody>
    </xdr:sp>
    <xdr:clientData/>
  </xdr:twoCellAnchor>
  <xdr:twoCellAnchor>
    <xdr:from>
      <xdr:col>5</xdr:col>
      <xdr:colOff>152400</xdr:colOff>
      <xdr:row>10</xdr:row>
      <xdr:rowOff>0</xdr:rowOff>
    </xdr:from>
    <xdr:to>
      <xdr:col>5</xdr:col>
      <xdr:colOff>295275</xdr:colOff>
      <xdr:row>10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7410450" y="2905125"/>
          <a:ext cx="142875" cy="0"/>
        </a:xfrm>
        <a:prstGeom prst="rect">
          <a:avLst/>
        </a:prstGeom>
        <a:solidFill>
          <a:srgbClr val="CCFFFF"/>
        </a:solidFill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</a:rPr>
            <a:t>?</a:t>
          </a:r>
        </a:p>
      </xdr:txBody>
    </xdr:sp>
    <xdr:clientData/>
  </xdr:twoCellAnchor>
  <xdr:twoCellAnchor>
    <xdr:from>
      <xdr:col>5</xdr:col>
      <xdr:colOff>152400</xdr:colOff>
      <xdr:row>10</xdr:row>
      <xdr:rowOff>0</xdr:rowOff>
    </xdr:from>
    <xdr:to>
      <xdr:col>5</xdr:col>
      <xdr:colOff>295275</xdr:colOff>
      <xdr:row>10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7410450" y="2905125"/>
          <a:ext cx="142875" cy="0"/>
        </a:xfrm>
        <a:prstGeom prst="rect">
          <a:avLst/>
        </a:prstGeom>
        <a:solidFill>
          <a:srgbClr val="CCFFFF"/>
        </a:solidFill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</a:rPr>
            <a:t>?</a:t>
          </a:r>
        </a:p>
      </xdr:txBody>
    </xdr:sp>
    <xdr:clientData/>
  </xdr:twoCellAnchor>
  <xdr:twoCellAnchor>
    <xdr:from>
      <xdr:col>5</xdr:col>
      <xdr:colOff>152400</xdr:colOff>
      <xdr:row>10</xdr:row>
      <xdr:rowOff>0</xdr:rowOff>
    </xdr:from>
    <xdr:to>
      <xdr:col>5</xdr:col>
      <xdr:colOff>295275</xdr:colOff>
      <xdr:row>10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7410450" y="2905125"/>
          <a:ext cx="142875" cy="0"/>
        </a:xfrm>
        <a:prstGeom prst="rect">
          <a:avLst/>
        </a:prstGeom>
        <a:solidFill>
          <a:srgbClr val="CCFFFF"/>
        </a:solidFill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</a:rPr>
            <a:t>?</a:t>
          </a:r>
        </a:p>
      </xdr:txBody>
    </xdr:sp>
    <xdr:clientData/>
  </xdr:twoCellAnchor>
  <xdr:twoCellAnchor>
    <xdr:from>
      <xdr:col>5</xdr:col>
      <xdr:colOff>152400</xdr:colOff>
      <xdr:row>10</xdr:row>
      <xdr:rowOff>0</xdr:rowOff>
    </xdr:from>
    <xdr:to>
      <xdr:col>5</xdr:col>
      <xdr:colOff>295275</xdr:colOff>
      <xdr:row>10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7410450" y="2905125"/>
          <a:ext cx="142875" cy="0"/>
        </a:xfrm>
        <a:prstGeom prst="rect">
          <a:avLst/>
        </a:prstGeom>
        <a:solidFill>
          <a:srgbClr val="CCFFFF"/>
        </a:solidFill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</a:rPr>
            <a:t>?</a:t>
          </a:r>
        </a:p>
      </xdr:txBody>
    </xdr:sp>
    <xdr:clientData/>
  </xdr:twoCellAnchor>
  <xdr:twoCellAnchor>
    <xdr:from>
      <xdr:col>5</xdr:col>
      <xdr:colOff>152400</xdr:colOff>
      <xdr:row>10</xdr:row>
      <xdr:rowOff>0</xdr:rowOff>
    </xdr:from>
    <xdr:to>
      <xdr:col>5</xdr:col>
      <xdr:colOff>295275</xdr:colOff>
      <xdr:row>10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7410450" y="2905125"/>
          <a:ext cx="142875" cy="0"/>
        </a:xfrm>
        <a:prstGeom prst="rect">
          <a:avLst/>
        </a:prstGeom>
        <a:solidFill>
          <a:srgbClr val="CCFFFF"/>
        </a:solidFill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</a:rPr>
            <a:t>?</a:t>
          </a:r>
        </a:p>
      </xdr:txBody>
    </xdr:sp>
    <xdr:clientData/>
  </xdr:twoCellAnchor>
  <xdr:twoCellAnchor>
    <xdr:from>
      <xdr:col>5</xdr:col>
      <xdr:colOff>152400</xdr:colOff>
      <xdr:row>10</xdr:row>
      <xdr:rowOff>0</xdr:rowOff>
    </xdr:from>
    <xdr:to>
      <xdr:col>5</xdr:col>
      <xdr:colOff>295275</xdr:colOff>
      <xdr:row>10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7410450" y="2905125"/>
          <a:ext cx="142875" cy="0"/>
        </a:xfrm>
        <a:prstGeom prst="rect">
          <a:avLst/>
        </a:prstGeom>
        <a:solidFill>
          <a:srgbClr val="CCFFFF"/>
        </a:solidFill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</a:rPr>
            <a:t>?</a:t>
          </a:r>
        </a:p>
      </xdr:txBody>
    </xdr:sp>
    <xdr:clientData/>
  </xdr:twoCellAnchor>
  <xdr:twoCellAnchor>
    <xdr:from>
      <xdr:col>5</xdr:col>
      <xdr:colOff>152400</xdr:colOff>
      <xdr:row>10</xdr:row>
      <xdr:rowOff>0</xdr:rowOff>
    </xdr:from>
    <xdr:to>
      <xdr:col>5</xdr:col>
      <xdr:colOff>295275</xdr:colOff>
      <xdr:row>10</xdr:row>
      <xdr:rowOff>0</xdr:rowOff>
    </xdr:to>
    <xdr:sp>
      <xdr:nvSpPr>
        <xdr:cNvPr id="16" name="Rectangle 16"/>
        <xdr:cNvSpPr>
          <a:spLocks/>
        </xdr:cNvSpPr>
      </xdr:nvSpPr>
      <xdr:spPr>
        <a:xfrm>
          <a:off x="7410450" y="2905125"/>
          <a:ext cx="142875" cy="0"/>
        </a:xfrm>
        <a:prstGeom prst="rect">
          <a:avLst/>
        </a:prstGeom>
        <a:solidFill>
          <a:srgbClr val="CCFFFF"/>
        </a:solidFill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</a:rPr>
            <a:t>?</a:t>
          </a:r>
        </a:p>
      </xdr:txBody>
    </xdr:sp>
    <xdr:clientData/>
  </xdr:twoCellAnchor>
  <xdr:twoCellAnchor>
    <xdr:from>
      <xdr:col>5</xdr:col>
      <xdr:colOff>152400</xdr:colOff>
      <xdr:row>10</xdr:row>
      <xdr:rowOff>0</xdr:rowOff>
    </xdr:from>
    <xdr:to>
      <xdr:col>5</xdr:col>
      <xdr:colOff>295275</xdr:colOff>
      <xdr:row>10</xdr:row>
      <xdr:rowOff>0</xdr:rowOff>
    </xdr:to>
    <xdr:sp>
      <xdr:nvSpPr>
        <xdr:cNvPr id="17" name="Rectangle 17"/>
        <xdr:cNvSpPr>
          <a:spLocks/>
        </xdr:cNvSpPr>
      </xdr:nvSpPr>
      <xdr:spPr>
        <a:xfrm>
          <a:off x="7410450" y="2905125"/>
          <a:ext cx="142875" cy="0"/>
        </a:xfrm>
        <a:prstGeom prst="rect">
          <a:avLst/>
        </a:prstGeom>
        <a:solidFill>
          <a:srgbClr val="CCFFFF"/>
        </a:solidFill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</a:rPr>
            <a:t>?</a:t>
          </a:r>
        </a:p>
      </xdr:txBody>
    </xdr:sp>
    <xdr:clientData/>
  </xdr:twoCellAnchor>
  <xdr:twoCellAnchor>
    <xdr:from>
      <xdr:col>5</xdr:col>
      <xdr:colOff>152400</xdr:colOff>
      <xdr:row>10</xdr:row>
      <xdr:rowOff>0</xdr:rowOff>
    </xdr:from>
    <xdr:to>
      <xdr:col>5</xdr:col>
      <xdr:colOff>295275</xdr:colOff>
      <xdr:row>10</xdr:row>
      <xdr:rowOff>0</xdr:rowOff>
    </xdr:to>
    <xdr:sp>
      <xdr:nvSpPr>
        <xdr:cNvPr id="18" name="Rectangle 18"/>
        <xdr:cNvSpPr>
          <a:spLocks/>
        </xdr:cNvSpPr>
      </xdr:nvSpPr>
      <xdr:spPr>
        <a:xfrm>
          <a:off x="7410450" y="2905125"/>
          <a:ext cx="142875" cy="0"/>
        </a:xfrm>
        <a:prstGeom prst="rect">
          <a:avLst/>
        </a:prstGeom>
        <a:solidFill>
          <a:srgbClr val="CCFFFF"/>
        </a:solidFill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</a:rPr>
            <a:t>?</a:t>
          </a:r>
        </a:p>
      </xdr:txBody>
    </xdr:sp>
    <xdr:clientData/>
  </xdr:twoCellAnchor>
  <xdr:twoCellAnchor>
    <xdr:from>
      <xdr:col>5</xdr:col>
      <xdr:colOff>152400</xdr:colOff>
      <xdr:row>10</xdr:row>
      <xdr:rowOff>0</xdr:rowOff>
    </xdr:from>
    <xdr:to>
      <xdr:col>5</xdr:col>
      <xdr:colOff>295275</xdr:colOff>
      <xdr:row>10</xdr:row>
      <xdr:rowOff>0</xdr:rowOff>
    </xdr:to>
    <xdr:sp>
      <xdr:nvSpPr>
        <xdr:cNvPr id="19" name="Rectangle 19"/>
        <xdr:cNvSpPr>
          <a:spLocks/>
        </xdr:cNvSpPr>
      </xdr:nvSpPr>
      <xdr:spPr>
        <a:xfrm>
          <a:off x="7410450" y="2905125"/>
          <a:ext cx="142875" cy="0"/>
        </a:xfrm>
        <a:prstGeom prst="rect">
          <a:avLst/>
        </a:prstGeom>
        <a:solidFill>
          <a:srgbClr val="CCFFFF"/>
        </a:solidFill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</a:rPr>
            <a:t>?</a:t>
          </a:r>
        </a:p>
      </xdr:txBody>
    </xdr:sp>
    <xdr:clientData/>
  </xdr:twoCellAnchor>
  <xdr:twoCellAnchor>
    <xdr:from>
      <xdr:col>5</xdr:col>
      <xdr:colOff>152400</xdr:colOff>
      <xdr:row>10</xdr:row>
      <xdr:rowOff>0</xdr:rowOff>
    </xdr:from>
    <xdr:to>
      <xdr:col>5</xdr:col>
      <xdr:colOff>295275</xdr:colOff>
      <xdr:row>10</xdr:row>
      <xdr:rowOff>0</xdr:rowOff>
    </xdr:to>
    <xdr:sp>
      <xdr:nvSpPr>
        <xdr:cNvPr id="20" name="Rectangle 20"/>
        <xdr:cNvSpPr>
          <a:spLocks/>
        </xdr:cNvSpPr>
      </xdr:nvSpPr>
      <xdr:spPr>
        <a:xfrm>
          <a:off x="7410450" y="2905125"/>
          <a:ext cx="142875" cy="0"/>
        </a:xfrm>
        <a:prstGeom prst="rect">
          <a:avLst/>
        </a:prstGeom>
        <a:solidFill>
          <a:srgbClr val="CCFFFF"/>
        </a:solidFill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</a:rPr>
            <a:t>?</a:t>
          </a:r>
        </a:p>
      </xdr:txBody>
    </xdr:sp>
    <xdr:clientData/>
  </xdr:twoCellAnchor>
  <xdr:twoCellAnchor>
    <xdr:from>
      <xdr:col>5</xdr:col>
      <xdr:colOff>152400</xdr:colOff>
      <xdr:row>10</xdr:row>
      <xdr:rowOff>0</xdr:rowOff>
    </xdr:from>
    <xdr:to>
      <xdr:col>5</xdr:col>
      <xdr:colOff>295275</xdr:colOff>
      <xdr:row>10</xdr:row>
      <xdr:rowOff>0</xdr:rowOff>
    </xdr:to>
    <xdr:sp>
      <xdr:nvSpPr>
        <xdr:cNvPr id="21" name="Rectangle 21"/>
        <xdr:cNvSpPr>
          <a:spLocks/>
        </xdr:cNvSpPr>
      </xdr:nvSpPr>
      <xdr:spPr>
        <a:xfrm>
          <a:off x="7410450" y="2905125"/>
          <a:ext cx="142875" cy="0"/>
        </a:xfrm>
        <a:prstGeom prst="rect">
          <a:avLst/>
        </a:prstGeom>
        <a:solidFill>
          <a:srgbClr val="CCFFFF"/>
        </a:solidFill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</a:rPr>
            <a:t>?</a:t>
          </a:r>
        </a:p>
      </xdr:txBody>
    </xdr:sp>
    <xdr:clientData/>
  </xdr:twoCellAnchor>
  <xdr:twoCellAnchor>
    <xdr:from>
      <xdr:col>5</xdr:col>
      <xdr:colOff>152400</xdr:colOff>
      <xdr:row>10</xdr:row>
      <xdr:rowOff>0</xdr:rowOff>
    </xdr:from>
    <xdr:to>
      <xdr:col>5</xdr:col>
      <xdr:colOff>295275</xdr:colOff>
      <xdr:row>10</xdr:row>
      <xdr:rowOff>0</xdr:rowOff>
    </xdr:to>
    <xdr:sp>
      <xdr:nvSpPr>
        <xdr:cNvPr id="22" name="Rectangle 22"/>
        <xdr:cNvSpPr>
          <a:spLocks/>
        </xdr:cNvSpPr>
      </xdr:nvSpPr>
      <xdr:spPr>
        <a:xfrm>
          <a:off x="7410450" y="2905125"/>
          <a:ext cx="142875" cy="0"/>
        </a:xfrm>
        <a:prstGeom prst="rect">
          <a:avLst/>
        </a:prstGeom>
        <a:solidFill>
          <a:srgbClr val="CCFFFF"/>
        </a:solidFill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</a:rPr>
            <a:t>?</a:t>
          </a:r>
        </a:p>
      </xdr:txBody>
    </xdr:sp>
    <xdr:clientData/>
  </xdr:twoCellAnchor>
  <xdr:twoCellAnchor>
    <xdr:from>
      <xdr:col>5</xdr:col>
      <xdr:colOff>152400</xdr:colOff>
      <xdr:row>10</xdr:row>
      <xdr:rowOff>0</xdr:rowOff>
    </xdr:from>
    <xdr:to>
      <xdr:col>5</xdr:col>
      <xdr:colOff>295275</xdr:colOff>
      <xdr:row>10</xdr:row>
      <xdr:rowOff>0</xdr:rowOff>
    </xdr:to>
    <xdr:sp>
      <xdr:nvSpPr>
        <xdr:cNvPr id="23" name="Rectangle 23"/>
        <xdr:cNvSpPr>
          <a:spLocks/>
        </xdr:cNvSpPr>
      </xdr:nvSpPr>
      <xdr:spPr>
        <a:xfrm>
          <a:off x="7410450" y="2905125"/>
          <a:ext cx="142875" cy="0"/>
        </a:xfrm>
        <a:prstGeom prst="rect">
          <a:avLst/>
        </a:prstGeom>
        <a:solidFill>
          <a:srgbClr val="CCFFFF"/>
        </a:solidFill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</a:rPr>
            <a:t>?</a:t>
          </a:r>
        </a:p>
      </xdr:txBody>
    </xdr:sp>
    <xdr:clientData/>
  </xdr:twoCellAnchor>
  <xdr:twoCellAnchor>
    <xdr:from>
      <xdr:col>5</xdr:col>
      <xdr:colOff>152400</xdr:colOff>
      <xdr:row>10</xdr:row>
      <xdr:rowOff>0</xdr:rowOff>
    </xdr:from>
    <xdr:to>
      <xdr:col>5</xdr:col>
      <xdr:colOff>295275</xdr:colOff>
      <xdr:row>10</xdr:row>
      <xdr:rowOff>0</xdr:rowOff>
    </xdr:to>
    <xdr:sp>
      <xdr:nvSpPr>
        <xdr:cNvPr id="24" name="Rectangle 24"/>
        <xdr:cNvSpPr>
          <a:spLocks/>
        </xdr:cNvSpPr>
      </xdr:nvSpPr>
      <xdr:spPr>
        <a:xfrm>
          <a:off x="7410450" y="2905125"/>
          <a:ext cx="142875" cy="0"/>
        </a:xfrm>
        <a:prstGeom prst="rect">
          <a:avLst/>
        </a:prstGeom>
        <a:solidFill>
          <a:srgbClr val="CCFFFF"/>
        </a:solidFill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</a:rPr>
            <a:t>?</a:t>
          </a:r>
        </a:p>
      </xdr:txBody>
    </xdr:sp>
    <xdr:clientData/>
  </xdr:twoCellAnchor>
  <xdr:twoCellAnchor>
    <xdr:from>
      <xdr:col>5</xdr:col>
      <xdr:colOff>152400</xdr:colOff>
      <xdr:row>10</xdr:row>
      <xdr:rowOff>0</xdr:rowOff>
    </xdr:from>
    <xdr:to>
      <xdr:col>5</xdr:col>
      <xdr:colOff>295275</xdr:colOff>
      <xdr:row>10</xdr:row>
      <xdr:rowOff>0</xdr:rowOff>
    </xdr:to>
    <xdr:sp>
      <xdr:nvSpPr>
        <xdr:cNvPr id="25" name="Rectangle 25"/>
        <xdr:cNvSpPr>
          <a:spLocks/>
        </xdr:cNvSpPr>
      </xdr:nvSpPr>
      <xdr:spPr>
        <a:xfrm>
          <a:off x="7410450" y="2905125"/>
          <a:ext cx="142875" cy="0"/>
        </a:xfrm>
        <a:prstGeom prst="rect">
          <a:avLst/>
        </a:prstGeom>
        <a:solidFill>
          <a:srgbClr val="CCFFFF"/>
        </a:solidFill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</a:rPr>
            <a:t>?</a:t>
          </a:r>
        </a:p>
      </xdr:txBody>
    </xdr:sp>
    <xdr:clientData/>
  </xdr:twoCellAnchor>
  <xdr:twoCellAnchor>
    <xdr:from>
      <xdr:col>5</xdr:col>
      <xdr:colOff>152400</xdr:colOff>
      <xdr:row>10</xdr:row>
      <xdr:rowOff>0</xdr:rowOff>
    </xdr:from>
    <xdr:to>
      <xdr:col>5</xdr:col>
      <xdr:colOff>295275</xdr:colOff>
      <xdr:row>10</xdr:row>
      <xdr:rowOff>0</xdr:rowOff>
    </xdr:to>
    <xdr:sp>
      <xdr:nvSpPr>
        <xdr:cNvPr id="26" name="Rectangle 26"/>
        <xdr:cNvSpPr>
          <a:spLocks/>
        </xdr:cNvSpPr>
      </xdr:nvSpPr>
      <xdr:spPr>
        <a:xfrm>
          <a:off x="7410450" y="2905125"/>
          <a:ext cx="142875" cy="0"/>
        </a:xfrm>
        <a:prstGeom prst="rect">
          <a:avLst/>
        </a:prstGeom>
        <a:solidFill>
          <a:srgbClr val="CCFFFF"/>
        </a:solidFill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</a:rPr>
            <a:t>?</a:t>
          </a:r>
        </a:p>
      </xdr:txBody>
    </xdr:sp>
    <xdr:clientData/>
  </xdr:twoCellAnchor>
  <xdr:twoCellAnchor>
    <xdr:from>
      <xdr:col>5</xdr:col>
      <xdr:colOff>152400</xdr:colOff>
      <xdr:row>10</xdr:row>
      <xdr:rowOff>0</xdr:rowOff>
    </xdr:from>
    <xdr:to>
      <xdr:col>5</xdr:col>
      <xdr:colOff>295275</xdr:colOff>
      <xdr:row>10</xdr:row>
      <xdr:rowOff>0</xdr:rowOff>
    </xdr:to>
    <xdr:sp>
      <xdr:nvSpPr>
        <xdr:cNvPr id="27" name="Rectangle 27"/>
        <xdr:cNvSpPr>
          <a:spLocks/>
        </xdr:cNvSpPr>
      </xdr:nvSpPr>
      <xdr:spPr>
        <a:xfrm>
          <a:off x="7410450" y="2905125"/>
          <a:ext cx="142875" cy="0"/>
        </a:xfrm>
        <a:prstGeom prst="rect">
          <a:avLst/>
        </a:prstGeom>
        <a:solidFill>
          <a:srgbClr val="CCFFFF"/>
        </a:solidFill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</a:rPr>
            <a:t>?</a:t>
          </a:r>
        </a:p>
      </xdr:txBody>
    </xdr:sp>
    <xdr:clientData/>
  </xdr:twoCellAnchor>
  <xdr:twoCellAnchor>
    <xdr:from>
      <xdr:col>5</xdr:col>
      <xdr:colOff>152400</xdr:colOff>
      <xdr:row>10</xdr:row>
      <xdr:rowOff>0</xdr:rowOff>
    </xdr:from>
    <xdr:to>
      <xdr:col>5</xdr:col>
      <xdr:colOff>295275</xdr:colOff>
      <xdr:row>10</xdr:row>
      <xdr:rowOff>0</xdr:rowOff>
    </xdr:to>
    <xdr:sp>
      <xdr:nvSpPr>
        <xdr:cNvPr id="28" name="Rectangle 28"/>
        <xdr:cNvSpPr>
          <a:spLocks/>
        </xdr:cNvSpPr>
      </xdr:nvSpPr>
      <xdr:spPr>
        <a:xfrm>
          <a:off x="7410450" y="2905125"/>
          <a:ext cx="142875" cy="0"/>
        </a:xfrm>
        <a:prstGeom prst="rect">
          <a:avLst/>
        </a:prstGeom>
        <a:solidFill>
          <a:srgbClr val="CCFFFF"/>
        </a:solidFill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</a:rPr>
            <a:t>?</a:t>
          </a:r>
        </a:p>
      </xdr:txBody>
    </xdr:sp>
    <xdr:clientData/>
  </xdr:twoCellAnchor>
  <xdr:twoCellAnchor>
    <xdr:from>
      <xdr:col>5</xdr:col>
      <xdr:colOff>152400</xdr:colOff>
      <xdr:row>10</xdr:row>
      <xdr:rowOff>0</xdr:rowOff>
    </xdr:from>
    <xdr:to>
      <xdr:col>5</xdr:col>
      <xdr:colOff>295275</xdr:colOff>
      <xdr:row>10</xdr:row>
      <xdr:rowOff>0</xdr:rowOff>
    </xdr:to>
    <xdr:sp>
      <xdr:nvSpPr>
        <xdr:cNvPr id="29" name="Rectangle 29"/>
        <xdr:cNvSpPr>
          <a:spLocks/>
        </xdr:cNvSpPr>
      </xdr:nvSpPr>
      <xdr:spPr>
        <a:xfrm>
          <a:off x="7410450" y="2905125"/>
          <a:ext cx="142875" cy="0"/>
        </a:xfrm>
        <a:prstGeom prst="rect">
          <a:avLst/>
        </a:prstGeom>
        <a:solidFill>
          <a:srgbClr val="CCFFFF"/>
        </a:solidFill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</a:rPr>
            <a:t>?</a:t>
          </a:r>
        </a:p>
      </xdr:txBody>
    </xdr:sp>
    <xdr:clientData/>
  </xdr:twoCellAnchor>
  <xdr:twoCellAnchor>
    <xdr:from>
      <xdr:col>5</xdr:col>
      <xdr:colOff>152400</xdr:colOff>
      <xdr:row>10</xdr:row>
      <xdr:rowOff>0</xdr:rowOff>
    </xdr:from>
    <xdr:to>
      <xdr:col>5</xdr:col>
      <xdr:colOff>295275</xdr:colOff>
      <xdr:row>10</xdr:row>
      <xdr:rowOff>0</xdr:rowOff>
    </xdr:to>
    <xdr:sp>
      <xdr:nvSpPr>
        <xdr:cNvPr id="30" name="Rectangle 30"/>
        <xdr:cNvSpPr>
          <a:spLocks/>
        </xdr:cNvSpPr>
      </xdr:nvSpPr>
      <xdr:spPr>
        <a:xfrm>
          <a:off x="7410450" y="2905125"/>
          <a:ext cx="142875" cy="0"/>
        </a:xfrm>
        <a:prstGeom prst="rect">
          <a:avLst/>
        </a:prstGeom>
        <a:solidFill>
          <a:srgbClr val="CCFFFF"/>
        </a:solidFill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</a:rPr>
            <a:t>?</a:t>
          </a:r>
        </a:p>
      </xdr:txBody>
    </xdr:sp>
    <xdr:clientData/>
  </xdr:twoCellAnchor>
  <xdr:twoCellAnchor>
    <xdr:from>
      <xdr:col>5</xdr:col>
      <xdr:colOff>152400</xdr:colOff>
      <xdr:row>10</xdr:row>
      <xdr:rowOff>0</xdr:rowOff>
    </xdr:from>
    <xdr:to>
      <xdr:col>5</xdr:col>
      <xdr:colOff>295275</xdr:colOff>
      <xdr:row>10</xdr:row>
      <xdr:rowOff>0</xdr:rowOff>
    </xdr:to>
    <xdr:sp>
      <xdr:nvSpPr>
        <xdr:cNvPr id="31" name="Rectangle 31"/>
        <xdr:cNvSpPr>
          <a:spLocks/>
        </xdr:cNvSpPr>
      </xdr:nvSpPr>
      <xdr:spPr>
        <a:xfrm>
          <a:off x="7410450" y="2905125"/>
          <a:ext cx="142875" cy="0"/>
        </a:xfrm>
        <a:prstGeom prst="rect">
          <a:avLst/>
        </a:prstGeom>
        <a:solidFill>
          <a:srgbClr val="CCFFFF"/>
        </a:solidFill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</a:rPr>
            <a:t>?</a:t>
          </a:r>
        </a:p>
      </xdr:txBody>
    </xdr:sp>
    <xdr:clientData/>
  </xdr:twoCellAnchor>
  <xdr:twoCellAnchor>
    <xdr:from>
      <xdr:col>5</xdr:col>
      <xdr:colOff>152400</xdr:colOff>
      <xdr:row>10</xdr:row>
      <xdr:rowOff>0</xdr:rowOff>
    </xdr:from>
    <xdr:to>
      <xdr:col>5</xdr:col>
      <xdr:colOff>295275</xdr:colOff>
      <xdr:row>10</xdr:row>
      <xdr:rowOff>0</xdr:rowOff>
    </xdr:to>
    <xdr:sp>
      <xdr:nvSpPr>
        <xdr:cNvPr id="32" name="Rectangle 32"/>
        <xdr:cNvSpPr>
          <a:spLocks/>
        </xdr:cNvSpPr>
      </xdr:nvSpPr>
      <xdr:spPr>
        <a:xfrm>
          <a:off x="7410450" y="2905125"/>
          <a:ext cx="142875" cy="0"/>
        </a:xfrm>
        <a:prstGeom prst="rect">
          <a:avLst/>
        </a:prstGeom>
        <a:solidFill>
          <a:srgbClr val="CCFFFF"/>
        </a:solidFill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</a:rPr>
            <a:t>?</a:t>
          </a:r>
        </a:p>
      </xdr:txBody>
    </xdr:sp>
    <xdr:clientData/>
  </xdr:twoCellAnchor>
  <xdr:twoCellAnchor>
    <xdr:from>
      <xdr:col>5</xdr:col>
      <xdr:colOff>152400</xdr:colOff>
      <xdr:row>10</xdr:row>
      <xdr:rowOff>0</xdr:rowOff>
    </xdr:from>
    <xdr:to>
      <xdr:col>5</xdr:col>
      <xdr:colOff>295275</xdr:colOff>
      <xdr:row>10</xdr:row>
      <xdr:rowOff>0</xdr:rowOff>
    </xdr:to>
    <xdr:sp>
      <xdr:nvSpPr>
        <xdr:cNvPr id="33" name="Rectangle 33"/>
        <xdr:cNvSpPr>
          <a:spLocks/>
        </xdr:cNvSpPr>
      </xdr:nvSpPr>
      <xdr:spPr>
        <a:xfrm>
          <a:off x="7410450" y="2905125"/>
          <a:ext cx="142875" cy="0"/>
        </a:xfrm>
        <a:prstGeom prst="rect">
          <a:avLst/>
        </a:prstGeom>
        <a:solidFill>
          <a:srgbClr val="CCFFFF"/>
        </a:solidFill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</a:rPr>
            <a:t>?</a:t>
          </a:r>
        </a:p>
      </xdr:txBody>
    </xdr:sp>
    <xdr:clientData/>
  </xdr:twoCellAnchor>
  <xdr:twoCellAnchor>
    <xdr:from>
      <xdr:col>5</xdr:col>
      <xdr:colOff>152400</xdr:colOff>
      <xdr:row>10</xdr:row>
      <xdr:rowOff>0</xdr:rowOff>
    </xdr:from>
    <xdr:to>
      <xdr:col>5</xdr:col>
      <xdr:colOff>295275</xdr:colOff>
      <xdr:row>10</xdr:row>
      <xdr:rowOff>0</xdr:rowOff>
    </xdr:to>
    <xdr:sp>
      <xdr:nvSpPr>
        <xdr:cNvPr id="34" name="Rectangle 34"/>
        <xdr:cNvSpPr>
          <a:spLocks/>
        </xdr:cNvSpPr>
      </xdr:nvSpPr>
      <xdr:spPr>
        <a:xfrm>
          <a:off x="7410450" y="2905125"/>
          <a:ext cx="142875" cy="0"/>
        </a:xfrm>
        <a:prstGeom prst="rect">
          <a:avLst/>
        </a:prstGeom>
        <a:solidFill>
          <a:srgbClr val="CCFFFF"/>
        </a:solidFill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</a:rPr>
            <a:t>?</a:t>
          </a:r>
        </a:p>
      </xdr:txBody>
    </xdr:sp>
    <xdr:clientData/>
  </xdr:twoCellAnchor>
  <xdr:twoCellAnchor>
    <xdr:from>
      <xdr:col>8</xdr:col>
      <xdr:colOff>0</xdr:colOff>
      <xdr:row>230</xdr:row>
      <xdr:rowOff>0</xdr:rowOff>
    </xdr:from>
    <xdr:to>
      <xdr:col>8</xdr:col>
      <xdr:colOff>0</xdr:colOff>
      <xdr:row>230</xdr:row>
      <xdr:rowOff>0</xdr:rowOff>
    </xdr:to>
    <xdr:sp>
      <xdr:nvSpPr>
        <xdr:cNvPr id="35" name="Rectangle 35"/>
        <xdr:cNvSpPr>
          <a:spLocks/>
        </xdr:cNvSpPr>
      </xdr:nvSpPr>
      <xdr:spPr>
        <a:xfrm>
          <a:off x="7781925" y="44910375"/>
          <a:ext cx="0" cy="0"/>
        </a:xfrm>
        <a:prstGeom prst="rect">
          <a:avLst/>
        </a:prstGeom>
        <a:solidFill>
          <a:srgbClr val="CCFFFF"/>
        </a:solidFill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</a:rPr>
            <a:t>?</a:t>
          </a:r>
        </a:p>
      </xdr:txBody>
    </xdr:sp>
    <xdr:clientData/>
  </xdr:twoCellAnchor>
  <xdr:twoCellAnchor>
    <xdr:from>
      <xdr:col>8</xdr:col>
      <xdr:colOff>0</xdr:colOff>
      <xdr:row>230</xdr:row>
      <xdr:rowOff>0</xdr:rowOff>
    </xdr:from>
    <xdr:to>
      <xdr:col>8</xdr:col>
      <xdr:colOff>0</xdr:colOff>
      <xdr:row>230</xdr:row>
      <xdr:rowOff>0</xdr:rowOff>
    </xdr:to>
    <xdr:sp>
      <xdr:nvSpPr>
        <xdr:cNvPr id="36" name="Rectangle 36"/>
        <xdr:cNvSpPr>
          <a:spLocks/>
        </xdr:cNvSpPr>
      </xdr:nvSpPr>
      <xdr:spPr>
        <a:xfrm>
          <a:off x="7781925" y="44910375"/>
          <a:ext cx="0" cy="0"/>
        </a:xfrm>
        <a:prstGeom prst="rect">
          <a:avLst/>
        </a:prstGeom>
        <a:solidFill>
          <a:srgbClr val="CCFFFF"/>
        </a:solidFill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</a:rPr>
            <a:t>?</a:t>
          </a:r>
        </a:p>
      </xdr:txBody>
    </xdr:sp>
    <xdr:clientData/>
  </xdr:twoCellAnchor>
  <xdr:twoCellAnchor>
    <xdr:from>
      <xdr:col>8</xdr:col>
      <xdr:colOff>0</xdr:colOff>
      <xdr:row>230</xdr:row>
      <xdr:rowOff>0</xdr:rowOff>
    </xdr:from>
    <xdr:to>
      <xdr:col>8</xdr:col>
      <xdr:colOff>0</xdr:colOff>
      <xdr:row>230</xdr:row>
      <xdr:rowOff>0</xdr:rowOff>
    </xdr:to>
    <xdr:sp>
      <xdr:nvSpPr>
        <xdr:cNvPr id="37" name="Rectangle 37"/>
        <xdr:cNvSpPr>
          <a:spLocks/>
        </xdr:cNvSpPr>
      </xdr:nvSpPr>
      <xdr:spPr>
        <a:xfrm>
          <a:off x="7781925" y="44910375"/>
          <a:ext cx="0" cy="0"/>
        </a:xfrm>
        <a:prstGeom prst="rect">
          <a:avLst/>
        </a:prstGeom>
        <a:solidFill>
          <a:srgbClr val="CCFFFF"/>
        </a:solidFill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</a:rPr>
            <a:t>?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!Ratingov&#233;%20syst&#233;my\Czech%20Invest\Formul&#225;&#345;e\Nov&#233;%20formul&#225;&#345;e\Verze%209.6.2004\SME%20+%20CORP%2025.6.20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stupyDoRatingu_1"/>
      <sheetName val="Výkazy"/>
      <sheetName val="Ostatní údaje"/>
      <sheetName val="Ciselniky"/>
    </sheetNames>
    <sheetDataSet>
      <sheetData sheetId="3">
        <row r="10">
          <cell r="D10">
            <v>1</v>
          </cell>
          <cell r="E10">
            <v>1</v>
          </cell>
        </row>
        <row r="11">
          <cell r="D11">
            <v>2</v>
          </cell>
          <cell r="E11">
            <v>2</v>
          </cell>
        </row>
        <row r="12">
          <cell r="D12">
            <v>3</v>
          </cell>
          <cell r="E12">
            <v>3</v>
          </cell>
        </row>
        <row r="13">
          <cell r="D13">
            <v>4</v>
          </cell>
          <cell r="E13">
            <v>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2:N165"/>
  <sheetViews>
    <sheetView workbookViewId="0" topLeftCell="A1">
      <selection activeCell="I6" sqref="I6"/>
    </sheetView>
  </sheetViews>
  <sheetFormatPr defaultColWidth="9.140625" defaultRowHeight="12.75"/>
  <cols>
    <col min="1" max="1" width="47.00390625" style="0" customWidth="1"/>
    <col min="2" max="2" width="32.00390625" style="0" customWidth="1"/>
    <col min="3" max="3" width="5.28125" style="0" customWidth="1"/>
    <col min="4" max="5" width="10.57421875" style="0" customWidth="1"/>
    <col min="8" max="8" width="13.57421875" style="0" bestFit="1" customWidth="1"/>
    <col min="9" max="9" width="11.00390625" style="0" customWidth="1"/>
    <col min="10" max="10" width="11.8515625" style="0" customWidth="1"/>
    <col min="11" max="11" width="10.8515625" style="0" customWidth="1"/>
    <col min="12" max="12" width="11.28125" style="0" customWidth="1"/>
  </cols>
  <sheetData>
    <row r="2" spans="2:3" ht="12.75">
      <c r="B2" t="s">
        <v>700</v>
      </c>
      <c r="C2" t="s">
        <v>701</v>
      </c>
    </row>
    <row r="3" spans="2:3" ht="12.75">
      <c r="B3" s="241">
        <f>'Výkazy DE'!E4</f>
        <v>0</v>
      </c>
      <c r="C3" s="241">
        <f>'Výkazy DE'!D1</f>
        <v>2</v>
      </c>
    </row>
    <row r="4" ht="15.75" customHeight="1" thickBot="1"/>
    <row r="5" spans="1:14" ht="13.5" thickBot="1">
      <c r="A5" s="9" t="s">
        <v>0</v>
      </c>
      <c r="B5" s="2" t="s">
        <v>39</v>
      </c>
      <c r="C5" s="1"/>
      <c r="D5" s="13">
        <f>'Výkazy DE'!E9</f>
        <v>37986</v>
      </c>
      <c r="E5" s="13">
        <f>'Výkazy DE'!F9</f>
        <v>38352</v>
      </c>
      <c r="G5" s="222" t="s">
        <v>700</v>
      </c>
      <c r="H5" s="231" t="s">
        <v>1011</v>
      </c>
      <c r="I5" s="235" t="s">
        <v>1010</v>
      </c>
      <c r="J5" s="222"/>
      <c r="K5" s="222"/>
      <c r="L5" s="222"/>
      <c r="M5" s="222"/>
      <c r="N5" s="222"/>
    </row>
    <row r="6" spans="1:14" ht="13.5" thickBot="1">
      <c r="A6" s="6" t="s">
        <v>40</v>
      </c>
      <c r="B6" s="4" t="s">
        <v>1</v>
      </c>
      <c r="C6" s="3">
        <v>1</v>
      </c>
      <c r="D6" s="10">
        <f>D7+D8+D9+D10+D11+D12</f>
        <v>0</v>
      </c>
      <c r="E6" s="10">
        <f>E7+E8+E9+E10+E11+E12</f>
        <v>0</v>
      </c>
      <c r="G6" s="242">
        <f>'Výkazy DE'!E4</f>
        <v>0</v>
      </c>
      <c r="H6" s="242">
        <f>IF(AND('Plán PU'!I11=0,'Plán PU'!J11=0,'Plán PU'!K11=0,'Plán PU'!L11=0,'Plán PU'!M11=0,'Plán PU'!I230=0,'Plán PU'!J230=0,'Plán PU'!K230=0,'Plán PU'!L230=0,'Plán PU'!M230=0),0,1)</f>
        <v>0</v>
      </c>
      <c r="I6" s="242">
        <f>IF('Plán PU'!E232=0,1,0)</f>
        <v>1</v>
      </c>
      <c r="J6" s="222"/>
      <c r="K6" s="222"/>
      <c r="L6" s="222"/>
      <c r="M6" s="222"/>
      <c r="N6" s="222"/>
    </row>
    <row r="7" spans="1:14" ht="13.5" thickBot="1">
      <c r="A7" s="5" t="s">
        <v>3</v>
      </c>
      <c r="B7" s="4" t="s">
        <v>2</v>
      </c>
      <c r="C7" s="3">
        <v>2</v>
      </c>
      <c r="D7" s="8">
        <f>'Výkazy DE'!E11</f>
        <v>0</v>
      </c>
      <c r="E7" s="8">
        <f>'Výkazy DE'!F11</f>
        <v>0</v>
      </c>
      <c r="G7" s="222"/>
      <c r="H7" s="222"/>
      <c r="I7" s="222"/>
      <c r="J7" s="222"/>
      <c r="K7" s="222"/>
      <c r="L7" s="222"/>
      <c r="M7" s="222"/>
      <c r="N7" s="222"/>
    </row>
    <row r="8" spans="1:14" ht="13.5" thickBot="1">
      <c r="A8" s="5" t="s">
        <v>5</v>
      </c>
      <c r="B8" s="4" t="s">
        <v>4</v>
      </c>
      <c r="C8" s="3">
        <v>3</v>
      </c>
      <c r="D8" s="8">
        <f>'Výkazy DE'!E12</f>
        <v>0</v>
      </c>
      <c r="E8" s="8">
        <f>'Výkazy DE'!F12</f>
        <v>0</v>
      </c>
      <c r="G8" s="222"/>
      <c r="M8" s="222"/>
      <c r="N8" s="222"/>
    </row>
    <row r="9" spans="1:14" ht="13.5" thickBot="1">
      <c r="A9" s="5" t="s">
        <v>7</v>
      </c>
      <c r="B9" s="4" t="s">
        <v>6</v>
      </c>
      <c r="C9" s="3">
        <v>4</v>
      </c>
      <c r="D9" s="8">
        <f>'Výkazy DE'!E13</f>
        <v>0</v>
      </c>
      <c r="E9" s="8">
        <f>'Výkazy DE'!F13</f>
        <v>0</v>
      </c>
      <c r="G9" s="222"/>
      <c r="H9" s="222"/>
      <c r="I9" s="222"/>
      <c r="J9" s="222"/>
      <c r="K9" s="222"/>
      <c r="L9" s="222"/>
      <c r="M9" s="222"/>
      <c r="N9" s="222"/>
    </row>
    <row r="10" spans="1:14" ht="13.5" thickBot="1">
      <c r="A10" s="5" t="s">
        <v>9</v>
      </c>
      <c r="B10" s="4" t="s">
        <v>8</v>
      </c>
      <c r="C10" s="3">
        <v>5</v>
      </c>
      <c r="D10" s="8">
        <f>'Výkazy DE'!E14</f>
        <v>0</v>
      </c>
      <c r="E10" s="8">
        <f>'Výkazy DE'!F14</f>
        <v>0</v>
      </c>
      <c r="G10" s="222"/>
      <c r="H10" s="222" t="s">
        <v>78</v>
      </c>
      <c r="I10" s="222" t="s">
        <v>78</v>
      </c>
      <c r="J10" s="222" t="s">
        <v>78</v>
      </c>
      <c r="K10" s="222" t="s">
        <v>78</v>
      </c>
      <c r="L10" s="222" t="s">
        <v>78</v>
      </c>
      <c r="M10" s="222"/>
      <c r="N10" s="222"/>
    </row>
    <row r="11" spans="1:14" ht="13.5" thickBot="1">
      <c r="A11" s="5" t="s">
        <v>11</v>
      </c>
      <c r="B11" s="4" t="s">
        <v>10</v>
      </c>
      <c r="C11" s="3">
        <v>6</v>
      </c>
      <c r="D11" s="8">
        <f>'Výkazy DE'!E15</f>
        <v>0</v>
      </c>
      <c r="E11" s="8">
        <f>'Výkazy DE'!F15</f>
        <v>0</v>
      </c>
      <c r="G11" s="222"/>
      <c r="H11" s="223">
        <f>'Plán PU'!I10</f>
        <v>38717</v>
      </c>
      <c r="I11" s="223">
        <f>'Plán PU'!J10</f>
        <v>39082</v>
      </c>
      <c r="J11" s="223">
        <f>'Plán PU'!K10</f>
        <v>39447</v>
      </c>
      <c r="K11" s="223">
        <f>'Plán PU'!L10</f>
        <v>39813</v>
      </c>
      <c r="L11" s="223">
        <f>'Plán PU'!M10</f>
        <v>40178</v>
      </c>
      <c r="M11" s="222"/>
      <c r="N11" s="222"/>
    </row>
    <row r="12" spans="1:14" ht="15.75" thickBot="1">
      <c r="A12" s="5" t="s">
        <v>13</v>
      </c>
      <c r="B12" s="4" t="s">
        <v>12</v>
      </c>
      <c r="C12" s="3">
        <v>7</v>
      </c>
      <c r="D12" s="8">
        <f>'Výkazy DE'!E16</f>
        <v>0</v>
      </c>
      <c r="E12" s="8">
        <f>'Výkazy DE'!F16</f>
        <v>0</v>
      </c>
      <c r="G12" s="222">
        <v>1</v>
      </c>
      <c r="H12" s="225">
        <f>'Plán PU'!I12</f>
        <v>0</v>
      </c>
      <c r="I12" s="225">
        <f>'Plán PU'!J12</f>
        <v>0</v>
      </c>
      <c r="J12" s="225">
        <f>'Plán PU'!K12</f>
        <v>0</v>
      </c>
      <c r="K12" s="225">
        <f>'Plán PU'!L12</f>
        <v>0</v>
      </c>
      <c r="L12" s="225">
        <f>'Plán PU'!M12</f>
        <v>0</v>
      </c>
      <c r="M12" s="224" t="s">
        <v>705</v>
      </c>
      <c r="N12" s="213" t="s">
        <v>706</v>
      </c>
    </row>
    <row r="13" spans="1:14" ht="15" thickBot="1">
      <c r="A13" s="5" t="s">
        <v>41</v>
      </c>
      <c r="B13" s="4" t="s">
        <v>14</v>
      </c>
      <c r="C13" s="3">
        <v>8</v>
      </c>
      <c r="D13" s="10">
        <f>D14+D15+D16</f>
        <v>0</v>
      </c>
      <c r="E13" s="10">
        <f>E14+E15+E16</f>
        <v>0</v>
      </c>
      <c r="G13" s="222">
        <v>2</v>
      </c>
      <c r="H13" s="225">
        <f>'Plán PU'!I13</f>
        <v>0</v>
      </c>
      <c r="I13" s="225">
        <f>'Plán PU'!J13</f>
        <v>0</v>
      </c>
      <c r="J13" s="225">
        <f>'Plán PU'!K13</f>
        <v>0</v>
      </c>
      <c r="K13" s="225">
        <f>'Plán PU'!L13</f>
        <v>0</v>
      </c>
      <c r="L13" s="225">
        <f>'Plán PU'!M13</f>
        <v>0</v>
      </c>
      <c r="M13" s="224" t="s">
        <v>707</v>
      </c>
      <c r="N13" s="214" t="s">
        <v>91</v>
      </c>
    </row>
    <row r="14" spans="1:14" ht="15.75" thickBot="1">
      <c r="A14" s="5" t="s">
        <v>16</v>
      </c>
      <c r="B14" s="4" t="s">
        <v>15</v>
      </c>
      <c r="C14" s="3">
        <v>9</v>
      </c>
      <c r="D14" s="8">
        <f>'Výkazy DE'!E18</f>
        <v>0</v>
      </c>
      <c r="E14" s="8">
        <f>'Výkazy DE'!F18</f>
        <v>0</v>
      </c>
      <c r="G14" s="222">
        <v>3</v>
      </c>
      <c r="H14" s="225">
        <f>'Plán PU'!I14</f>
        <v>0</v>
      </c>
      <c r="I14" s="225">
        <f>'Plán PU'!J14</f>
        <v>0</v>
      </c>
      <c r="J14" s="225">
        <f>'Plán PU'!K14</f>
        <v>0</v>
      </c>
      <c r="K14" s="225">
        <f>'Plán PU'!L14</f>
        <v>0</v>
      </c>
      <c r="L14" s="225">
        <f>'Plán PU'!M14</f>
        <v>0</v>
      </c>
      <c r="M14" s="224" t="s">
        <v>708</v>
      </c>
      <c r="N14" s="215" t="s">
        <v>709</v>
      </c>
    </row>
    <row r="15" spans="1:14" ht="15.75" thickBot="1">
      <c r="A15" s="5" t="s">
        <v>18</v>
      </c>
      <c r="B15" s="4" t="s">
        <v>17</v>
      </c>
      <c r="C15" s="3">
        <v>10</v>
      </c>
      <c r="D15" s="8">
        <f>'Výkazy DE'!E19</f>
        <v>0</v>
      </c>
      <c r="E15" s="8">
        <f>'Výkazy DE'!F19</f>
        <v>0</v>
      </c>
      <c r="G15" s="222">
        <v>4</v>
      </c>
      <c r="H15" s="225">
        <f>'Plán PU'!I15-'Plán PU'!I22-'Plán PU'!I23</f>
        <v>0</v>
      </c>
      <c r="I15" s="225">
        <f>'Plán PU'!J15-'Plán PU'!J22-'Plán PU'!J23</f>
        <v>0</v>
      </c>
      <c r="J15" s="225">
        <f>'Plán PU'!K15-'Plán PU'!K22-'Plán PU'!K23</f>
        <v>0</v>
      </c>
      <c r="K15" s="225">
        <f>'Plán PU'!L15-'Plán PU'!L22-'Plán PU'!L23</f>
        <v>0</v>
      </c>
      <c r="L15" s="225">
        <f>'Plán PU'!M15-'Plán PU'!M22-'Plán PU'!M23</f>
        <v>0</v>
      </c>
      <c r="M15" s="224" t="s">
        <v>710</v>
      </c>
      <c r="N15" s="216" t="s">
        <v>711</v>
      </c>
    </row>
    <row r="16" spans="1:14" ht="15.75" thickBot="1">
      <c r="A16" s="5" t="s">
        <v>20</v>
      </c>
      <c r="B16" s="4" t="s">
        <v>19</v>
      </c>
      <c r="C16" s="3">
        <v>11</v>
      </c>
      <c r="D16" s="8">
        <f>'Výkazy DE'!E20</f>
        <v>0</v>
      </c>
      <c r="E16" s="8">
        <f>'Výkazy DE'!F20</f>
        <v>0</v>
      </c>
      <c r="G16" s="222">
        <v>5</v>
      </c>
      <c r="H16" s="225">
        <f>'Plán PU'!I24-'Plán PU'!I31-'Plán PU'!I32</f>
        <v>0</v>
      </c>
      <c r="I16" s="225">
        <f>'Plán PU'!J24-'Plán PU'!J31-'Plán PU'!J32</f>
        <v>0</v>
      </c>
      <c r="J16" s="225">
        <f>'Plán PU'!K24-'Plán PU'!K31-'Plán PU'!K32</f>
        <v>0</v>
      </c>
      <c r="K16" s="225">
        <f>'Plán PU'!L24-'Plán PU'!L31-'Plán PU'!L32</f>
        <v>0</v>
      </c>
      <c r="L16" s="225">
        <f>'Plán PU'!M24-'Plán PU'!M31-'Plán PU'!M32</f>
        <v>0</v>
      </c>
      <c r="M16" s="224" t="s">
        <v>712</v>
      </c>
      <c r="N16" s="216" t="s">
        <v>713</v>
      </c>
    </row>
    <row r="17" spans="1:14" ht="15" thickBot="1">
      <c r="A17" s="5" t="s">
        <v>42</v>
      </c>
      <c r="B17" s="4" t="s">
        <v>21</v>
      </c>
      <c r="C17" s="3">
        <v>12</v>
      </c>
      <c r="D17" s="10">
        <f>D6-D13</f>
        <v>0</v>
      </c>
      <c r="E17" s="10">
        <f>E6-E13</f>
        <v>0</v>
      </c>
      <c r="G17" s="222">
        <v>6</v>
      </c>
      <c r="H17" s="225">
        <f>'Plán PU'!I25</f>
        <v>0</v>
      </c>
      <c r="I17" s="225">
        <f>'Plán PU'!J25</f>
        <v>0</v>
      </c>
      <c r="J17" s="225">
        <f>'Plán PU'!K25</f>
        <v>0</v>
      </c>
      <c r="K17" s="225">
        <f>'Plán PU'!L25</f>
        <v>0</v>
      </c>
      <c r="L17" s="225">
        <f>'Plán PU'!M25</f>
        <v>0</v>
      </c>
      <c r="M17" s="224" t="s">
        <v>714</v>
      </c>
      <c r="N17" s="214" t="s">
        <v>715</v>
      </c>
    </row>
    <row r="18" spans="1:14" ht="15" thickBot="1">
      <c r="A18" s="2" t="s">
        <v>43</v>
      </c>
      <c r="B18" s="7" t="s">
        <v>22</v>
      </c>
      <c r="C18" s="3">
        <v>13</v>
      </c>
      <c r="D18" s="10">
        <f>D19+D20</f>
        <v>0</v>
      </c>
      <c r="E18" s="10">
        <f>E19+E20</f>
        <v>0</v>
      </c>
      <c r="G18" s="222">
        <v>7</v>
      </c>
      <c r="H18" s="225">
        <f>'Plán PU'!I26</f>
        <v>0</v>
      </c>
      <c r="I18" s="225">
        <f>'Plán PU'!J26</f>
        <v>0</v>
      </c>
      <c r="J18" s="225">
        <f>'Plán PU'!K26</f>
        <v>0</v>
      </c>
      <c r="K18" s="225">
        <f>'Plán PU'!L26</f>
        <v>0</v>
      </c>
      <c r="L18" s="225">
        <f>'Plán PU'!M26</f>
        <v>0</v>
      </c>
      <c r="M18" s="224" t="s">
        <v>716</v>
      </c>
      <c r="N18" s="214" t="s">
        <v>717</v>
      </c>
    </row>
    <row r="19" spans="1:14" ht="15" thickBot="1">
      <c r="A19" s="5" t="s">
        <v>24</v>
      </c>
      <c r="B19" s="4" t="s">
        <v>23</v>
      </c>
      <c r="C19" s="3">
        <v>14</v>
      </c>
      <c r="D19" s="8">
        <f>'Výkazy DE'!E23</f>
        <v>0</v>
      </c>
      <c r="E19" s="8">
        <f>'Výkazy DE'!F23</f>
        <v>0</v>
      </c>
      <c r="G19" s="222">
        <v>8</v>
      </c>
      <c r="H19" s="225">
        <f>'Plán PU'!I27</f>
        <v>0</v>
      </c>
      <c r="I19" s="225">
        <f>'Plán PU'!J27</f>
        <v>0</v>
      </c>
      <c r="J19" s="225">
        <f>'Plán PU'!K27</f>
        <v>0</v>
      </c>
      <c r="K19" s="225">
        <f>'Plán PU'!L27</f>
        <v>0</v>
      </c>
      <c r="L19" s="225">
        <f>'Plán PU'!M27</f>
        <v>0</v>
      </c>
      <c r="M19" s="224" t="s">
        <v>718</v>
      </c>
      <c r="N19" s="214" t="s">
        <v>719</v>
      </c>
    </row>
    <row r="20" spans="1:14" ht="15" thickBot="1">
      <c r="A20" s="5" t="s">
        <v>26</v>
      </c>
      <c r="B20" s="4" t="s">
        <v>25</v>
      </c>
      <c r="C20" s="3">
        <v>15</v>
      </c>
      <c r="D20" s="8">
        <f>'Výkazy DE'!E24</f>
        <v>0</v>
      </c>
      <c r="E20" s="8">
        <f>'Výkazy DE'!F24</f>
        <v>0</v>
      </c>
      <c r="G20" s="222">
        <v>9</v>
      </c>
      <c r="H20" s="225">
        <f>'Plán PU'!I28</f>
        <v>0</v>
      </c>
      <c r="I20" s="225">
        <f>'Plán PU'!J28</f>
        <v>0</v>
      </c>
      <c r="J20" s="225">
        <f>'Plán PU'!K28</f>
        <v>0</v>
      </c>
      <c r="K20" s="225">
        <f>'Plán PU'!L28</f>
        <v>0</v>
      </c>
      <c r="L20" s="225">
        <f>'Plán PU'!M28</f>
        <v>0</v>
      </c>
      <c r="M20" s="224" t="s">
        <v>720</v>
      </c>
      <c r="N20" s="214" t="s">
        <v>721</v>
      </c>
    </row>
    <row r="21" spans="1:14" ht="15" thickBot="1">
      <c r="A21" s="5" t="s">
        <v>44</v>
      </c>
      <c r="B21" s="4" t="s">
        <v>27</v>
      </c>
      <c r="C21" s="3">
        <v>16</v>
      </c>
      <c r="D21" s="10">
        <f>D22+D23</f>
        <v>0</v>
      </c>
      <c r="E21" s="10">
        <f>E22+E23</f>
        <v>0</v>
      </c>
      <c r="G21" s="222">
        <v>10</v>
      </c>
      <c r="H21" s="225">
        <f>'Plán PU'!I29</f>
        <v>0</v>
      </c>
      <c r="I21" s="225">
        <f>'Plán PU'!J29</f>
        <v>0</v>
      </c>
      <c r="J21" s="225">
        <f>'Plán PU'!K29</f>
        <v>0</v>
      </c>
      <c r="K21" s="225">
        <f>'Plán PU'!L29</f>
        <v>0</v>
      </c>
      <c r="L21" s="225">
        <f>'Plán PU'!M29</f>
        <v>0</v>
      </c>
      <c r="M21" s="224" t="s">
        <v>722</v>
      </c>
      <c r="N21" s="214" t="s">
        <v>723</v>
      </c>
    </row>
    <row r="22" spans="1:14" ht="15" thickBot="1">
      <c r="A22" s="5" t="s">
        <v>29</v>
      </c>
      <c r="B22" s="4" t="s">
        <v>28</v>
      </c>
      <c r="C22" s="3">
        <v>17</v>
      </c>
      <c r="D22" s="8">
        <f>'Výkazy DE'!E26</f>
        <v>0</v>
      </c>
      <c r="E22" s="8">
        <f>'Výkazy DE'!F26</f>
        <v>0</v>
      </c>
      <c r="G22" s="222">
        <v>11</v>
      </c>
      <c r="H22" s="225">
        <f>'Plán PU'!I30</f>
        <v>0</v>
      </c>
      <c r="I22" s="225">
        <f>'Plán PU'!J30</f>
        <v>0</v>
      </c>
      <c r="J22" s="225">
        <f>'Plán PU'!K30</f>
        <v>0</v>
      </c>
      <c r="K22" s="225">
        <f>'Plán PU'!L30</f>
        <v>0</v>
      </c>
      <c r="L22" s="225">
        <f>'Plán PU'!M30</f>
        <v>0</v>
      </c>
      <c r="M22" s="224" t="s">
        <v>724</v>
      </c>
      <c r="N22" s="214" t="s">
        <v>725</v>
      </c>
    </row>
    <row r="23" spans="1:14" ht="15" thickBot="1">
      <c r="A23" s="5" t="s">
        <v>31</v>
      </c>
      <c r="B23" s="4" t="s">
        <v>30</v>
      </c>
      <c r="C23" s="3">
        <v>18</v>
      </c>
      <c r="D23" s="8">
        <f>'Výkazy DE'!E27</f>
        <v>0</v>
      </c>
      <c r="E23" s="8">
        <f>'Výkazy DE'!F27</f>
        <v>0</v>
      </c>
      <c r="G23" s="222">
        <v>12</v>
      </c>
      <c r="H23" s="225">
        <f>'Plán PU'!I33</f>
        <v>0</v>
      </c>
      <c r="I23" s="225">
        <f>'Plán PU'!J33</f>
        <v>0</v>
      </c>
      <c r="J23" s="225">
        <f>'Plán PU'!K33</f>
        <v>0</v>
      </c>
      <c r="K23" s="225">
        <f>'Plán PU'!L33</f>
        <v>0</v>
      </c>
      <c r="L23" s="225">
        <f>'Plán PU'!M33</f>
        <v>0</v>
      </c>
      <c r="M23" s="224" t="s">
        <v>726</v>
      </c>
      <c r="N23" s="214" t="s">
        <v>727</v>
      </c>
    </row>
    <row r="24" spans="1:14" ht="15.75" thickBot="1">
      <c r="A24" s="5" t="s">
        <v>45</v>
      </c>
      <c r="B24" s="4" t="s">
        <v>32</v>
      </c>
      <c r="C24" s="3">
        <v>19</v>
      </c>
      <c r="D24" s="10">
        <f>D18-D21</f>
        <v>0</v>
      </c>
      <c r="E24" s="10">
        <f>E18-E21</f>
        <v>0</v>
      </c>
      <c r="G24" s="222">
        <v>13</v>
      </c>
      <c r="H24" s="225">
        <f>'Plán PU'!I31+'Plán PU'!I22</f>
        <v>0</v>
      </c>
      <c r="I24" s="225">
        <f>'Plán PU'!J31+'Plán PU'!J22</f>
        <v>0</v>
      </c>
      <c r="J24" s="225">
        <f>'Plán PU'!K31+'Plán PU'!K22</f>
        <v>0</v>
      </c>
      <c r="K24" s="225">
        <f>'Plán PU'!L31+'Plán PU'!L22</f>
        <v>0</v>
      </c>
      <c r="L24" s="225">
        <f>'Plán PU'!M31+'Plán PU'!M22</f>
        <v>0</v>
      </c>
      <c r="M24" s="224" t="s">
        <v>728</v>
      </c>
      <c r="N24" s="216" t="s">
        <v>729</v>
      </c>
    </row>
    <row r="25" spans="1:14" ht="15.75" thickBot="1">
      <c r="A25" s="5" t="s">
        <v>46</v>
      </c>
      <c r="B25" s="4" t="s">
        <v>33</v>
      </c>
      <c r="C25" s="3">
        <v>20</v>
      </c>
      <c r="D25" s="10">
        <f>D24</f>
        <v>0</v>
      </c>
      <c r="E25" s="10">
        <f>E24</f>
        <v>0</v>
      </c>
      <c r="G25" s="222">
        <v>14</v>
      </c>
      <c r="H25" s="225">
        <f>'Plán PU'!I32+'Plán PU'!I23</f>
        <v>0</v>
      </c>
      <c r="I25" s="225">
        <f>'Plán PU'!J32+'Plán PU'!J23</f>
        <v>0</v>
      </c>
      <c r="J25" s="225">
        <f>'Plán PU'!K32+'Plán PU'!K23</f>
        <v>0</v>
      </c>
      <c r="K25" s="225">
        <f>'Plán PU'!L32+'Plán PU'!L23</f>
        <v>0</v>
      </c>
      <c r="L25" s="225">
        <f>'Plán PU'!M32+'Plán PU'!M23</f>
        <v>0</v>
      </c>
      <c r="M25" s="224" t="s">
        <v>730</v>
      </c>
      <c r="N25" s="216" t="s">
        <v>731</v>
      </c>
    </row>
    <row r="26" spans="1:14" ht="15.75" thickBot="1">
      <c r="A26" s="5" t="s">
        <v>47</v>
      </c>
      <c r="B26" s="4" t="s">
        <v>34</v>
      </c>
      <c r="C26" s="3">
        <v>21</v>
      </c>
      <c r="D26" s="10">
        <f>D25-MAX(0,0.3*D25)</f>
        <v>0</v>
      </c>
      <c r="E26" s="10">
        <f>E25-MAX(0,0.3*E25)</f>
        <v>0</v>
      </c>
      <c r="G26" s="222">
        <v>15</v>
      </c>
      <c r="H26" s="225">
        <f>'Plán PU'!I34</f>
        <v>0</v>
      </c>
      <c r="I26" s="225">
        <f>'Plán PU'!J34</f>
        <v>0</v>
      </c>
      <c r="J26" s="225">
        <f>'Plán PU'!K34</f>
        <v>0</v>
      </c>
      <c r="K26" s="225">
        <f>'Plán PU'!L34</f>
        <v>0</v>
      </c>
      <c r="L26" s="225">
        <f>'Plán PU'!M34</f>
        <v>0</v>
      </c>
      <c r="M26" s="224" t="s">
        <v>732</v>
      </c>
      <c r="N26" s="216" t="s">
        <v>733</v>
      </c>
    </row>
    <row r="27" spans="1:14" ht="15" thickBot="1">
      <c r="A27" s="5" t="s">
        <v>49</v>
      </c>
      <c r="B27" s="4" t="s">
        <v>35</v>
      </c>
      <c r="C27" s="3">
        <v>22</v>
      </c>
      <c r="D27" s="14"/>
      <c r="E27" s="10">
        <f>E18+(E10-D10)</f>
        <v>0</v>
      </c>
      <c r="G27" s="222">
        <v>16</v>
      </c>
      <c r="H27" s="225">
        <f>'Plán PU'!I35+'Plán PU'!I37</f>
        <v>0</v>
      </c>
      <c r="I27" s="225">
        <f>'Plán PU'!J35+'Plán PU'!J37</f>
        <v>0</v>
      </c>
      <c r="J27" s="225">
        <f>'Plán PU'!K35+'Plán PU'!K37</f>
        <v>0</v>
      </c>
      <c r="K27" s="225">
        <f>'Plán PU'!L35+'Plán PU'!L37</f>
        <v>0</v>
      </c>
      <c r="L27" s="225">
        <f>'Plán PU'!M35+'Plán PU'!M37</f>
        <v>0</v>
      </c>
      <c r="M27" s="224" t="s">
        <v>734</v>
      </c>
      <c r="N27" s="214" t="s">
        <v>735</v>
      </c>
    </row>
    <row r="28" spans="1:14" ht="23.25" thickBot="1">
      <c r="A28" s="5" t="s">
        <v>50</v>
      </c>
      <c r="B28" s="4" t="s">
        <v>36</v>
      </c>
      <c r="C28" s="3">
        <v>23</v>
      </c>
      <c r="D28" s="14"/>
      <c r="E28" s="10">
        <f>E26+(E10-D10)+(E9-D9)-(E14-D14)</f>
        <v>0</v>
      </c>
      <c r="G28" s="222">
        <v>17</v>
      </c>
      <c r="H28" s="225">
        <f>'Plán PU'!I36+'Plán PU'!I38</f>
        <v>0</v>
      </c>
      <c r="I28" s="225">
        <f>'Plán PU'!J36+'Plán PU'!J38</f>
        <v>0</v>
      </c>
      <c r="J28" s="225">
        <f>'Plán PU'!K36+'Plán PU'!K38</f>
        <v>0</v>
      </c>
      <c r="K28" s="225">
        <f>'Plán PU'!L36+'Plán PU'!L38</f>
        <v>0</v>
      </c>
      <c r="L28" s="225">
        <f>'Plán PU'!M36+'Plán PU'!M38</f>
        <v>0</v>
      </c>
      <c r="M28" s="224" t="s">
        <v>736</v>
      </c>
      <c r="N28" s="214" t="s">
        <v>737</v>
      </c>
    </row>
    <row r="29" spans="1:14" ht="15" thickBot="1">
      <c r="A29" s="5" t="s">
        <v>48</v>
      </c>
      <c r="B29" s="4" t="s">
        <v>37</v>
      </c>
      <c r="C29" s="3">
        <v>24</v>
      </c>
      <c r="D29" s="14"/>
      <c r="E29" s="10">
        <f>E28</f>
        <v>0</v>
      </c>
      <c r="G29" s="222">
        <v>18</v>
      </c>
      <c r="H29" s="225">
        <f>'Plán PU'!I39</f>
        <v>0</v>
      </c>
      <c r="I29" s="225">
        <f>'Plán PU'!J39</f>
        <v>0</v>
      </c>
      <c r="J29" s="225">
        <f>'Plán PU'!K39</f>
        <v>0</v>
      </c>
      <c r="K29" s="225">
        <f>'Plán PU'!L39</f>
        <v>0</v>
      </c>
      <c r="L29" s="225">
        <f>'Plán PU'!M39</f>
        <v>0</v>
      </c>
      <c r="M29" s="224" t="s">
        <v>738</v>
      </c>
      <c r="N29" s="214" t="s">
        <v>739</v>
      </c>
    </row>
    <row r="30" spans="1:14" ht="15" thickBot="1">
      <c r="A30" s="5" t="s">
        <v>53</v>
      </c>
      <c r="B30" s="3" t="s">
        <v>71</v>
      </c>
      <c r="C30" s="3">
        <v>25</v>
      </c>
      <c r="D30" s="14"/>
      <c r="E30" s="8">
        <f>'Výkazy DE'!F30</f>
        <v>0</v>
      </c>
      <c r="G30" s="222">
        <v>19</v>
      </c>
      <c r="H30" s="225">
        <f>'Plán PU'!I40+'Plán PU'!I41</f>
        <v>0</v>
      </c>
      <c r="I30" s="225">
        <f>'Plán PU'!J40+'Plán PU'!J41</f>
        <v>0</v>
      </c>
      <c r="J30" s="225">
        <f>'Plán PU'!K40+'Plán PU'!K41</f>
        <v>0</v>
      </c>
      <c r="K30" s="225">
        <f>'Plán PU'!L40+'Plán PU'!L41</f>
        <v>0</v>
      </c>
      <c r="L30" s="225">
        <f>'Plán PU'!M40+'Plán PU'!M41</f>
        <v>0</v>
      </c>
      <c r="M30" s="224" t="s">
        <v>740</v>
      </c>
      <c r="N30" s="214" t="s">
        <v>741</v>
      </c>
    </row>
    <row r="31" spans="1:14" ht="15" customHeight="1" thickBot="1">
      <c r="A31" s="2" t="s">
        <v>65</v>
      </c>
      <c r="B31" s="7" t="s">
        <v>51</v>
      </c>
      <c r="C31" s="3">
        <v>26</v>
      </c>
      <c r="D31" s="14"/>
      <c r="E31" s="15">
        <f>12*1.78+12*2.45*E30</f>
        <v>21.36</v>
      </c>
      <c r="G31" s="222">
        <v>20</v>
      </c>
      <c r="H31" s="225">
        <f>'Plán PU'!I42</f>
        <v>0</v>
      </c>
      <c r="I31" s="225">
        <f>'Plán PU'!J42</f>
        <v>0</v>
      </c>
      <c r="J31" s="225">
        <f>'Plán PU'!K42</f>
        <v>0</v>
      </c>
      <c r="K31" s="225">
        <f>'Plán PU'!L42</f>
        <v>0</v>
      </c>
      <c r="L31" s="225">
        <f>'Plán PU'!M42</f>
        <v>0</v>
      </c>
      <c r="M31" s="224" t="s">
        <v>742</v>
      </c>
      <c r="N31" s="214" t="s">
        <v>743</v>
      </c>
    </row>
    <row r="32" spans="1:14" ht="15" thickBot="1">
      <c r="A32" s="5" t="s">
        <v>53</v>
      </c>
      <c r="B32" s="4" t="s">
        <v>52</v>
      </c>
      <c r="C32" s="3">
        <v>27</v>
      </c>
      <c r="D32" s="14"/>
      <c r="E32" s="8">
        <f>'Výkazy DE'!F31</f>
        <v>0</v>
      </c>
      <c r="G32" s="222">
        <v>21</v>
      </c>
      <c r="H32" s="226">
        <f>'Plán PU'!I43</f>
        <v>0</v>
      </c>
      <c r="I32" s="226">
        <f>'Plán PU'!J43</f>
        <v>0</v>
      </c>
      <c r="J32" s="226">
        <f>'Plán PU'!K43</f>
        <v>0</v>
      </c>
      <c r="K32" s="226">
        <f>'Plán PU'!L43</f>
        <v>0</v>
      </c>
      <c r="L32" s="226">
        <f>'Plán PU'!M43</f>
        <v>0</v>
      </c>
      <c r="M32" s="224" t="s">
        <v>744</v>
      </c>
      <c r="N32" s="214" t="s">
        <v>745</v>
      </c>
    </row>
    <row r="33" spans="1:14" ht="15" thickBot="1">
      <c r="A33" s="5" t="s">
        <v>53</v>
      </c>
      <c r="B33" s="4" t="s">
        <v>54</v>
      </c>
      <c r="C33" s="3">
        <v>28</v>
      </c>
      <c r="D33" s="14"/>
      <c r="E33" s="8">
        <f>'Výkazy DE'!F32</f>
        <v>0</v>
      </c>
      <c r="G33" s="222">
        <v>22</v>
      </c>
      <c r="H33" s="226">
        <f>'Plán PU'!I44</f>
        <v>0</v>
      </c>
      <c r="I33" s="226">
        <f>'Plán PU'!J44</f>
        <v>0</v>
      </c>
      <c r="J33" s="226">
        <f>'Plán PU'!K44</f>
        <v>0</v>
      </c>
      <c r="K33" s="226">
        <f>'Plán PU'!L44</f>
        <v>0</v>
      </c>
      <c r="L33" s="226">
        <f>'Plán PU'!M44</f>
        <v>0</v>
      </c>
      <c r="M33" s="224" t="s">
        <v>746</v>
      </c>
      <c r="N33" s="214" t="s">
        <v>747</v>
      </c>
    </row>
    <row r="34" spans="1:14" ht="15.75" thickBot="1">
      <c r="A34" s="5" t="s">
        <v>53</v>
      </c>
      <c r="B34" s="4" t="s">
        <v>30</v>
      </c>
      <c r="C34" s="3">
        <v>29</v>
      </c>
      <c r="D34" s="14"/>
      <c r="E34" s="8">
        <f>'Výkazy DE'!F33</f>
        <v>0</v>
      </c>
      <c r="G34" s="222">
        <v>23</v>
      </c>
      <c r="H34" s="225">
        <f>'Plán PU'!I45</f>
        <v>0</v>
      </c>
      <c r="I34" s="225">
        <f>'Plán PU'!J45</f>
        <v>0</v>
      </c>
      <c r="J34" s="225">
        <f>'Plán PU'!K45</f>
        <v>0</v>
      </c>
      <c r="K34" s="225">
        <f>'Plán PU'!L45</f>
        <v>0</v>
      </c>
      <c r="L34" s="225">
        <f>'Plán PU'!M45</f>
        <v>0</v>
      </c>
      <c r="M34" s="224" t="s">
        <v>748</v>
      </c>
      <c r="N34" s="216" t="s">
        <v>749</v>
      </c>
    </row>
    <row r="35" spans="1:14" ht="15.75" thickBot="1">
      <c r="A35" s="5" t="s">
        <v>66</v>
      </c>
      <c r="B35" s="4" t="s">
        <v>55</v>
      </c>
      <c r="C35" s="3">
        <v>30</v>
      </c>
      <c r="D35" s="14"/>
      <c r="E35" s="15">
        <f>E31+E32+E33+E34</f>
        <v>21.36</v>
      </c>
      <c r="G35" s="222">
        <v>24</v>
      </c>
      <c r="H35" s="225">
        <f>'Plán PU'!I46</f>
        <v>0</v>
      </c>
      <c r="I35" s="225">
        <f>'Plán PU'!J46</f>
        <v>0</v>
      </c>
      <c r="J35" s="225">
        <f>'Plán PU'!K46</f>
        <v>0</v>
      </c>
      <c r="K35" s="225">
        <f>'Plán PU'!L46</f>
        <v>0</v>
      </c>
      <c r="L35" s="225">
        <f>'Plán PU'!M46</f>
        <v>0</v>
      </c>
      <c r="M35" s="224" t="s">
        <v>750</v>
      </c>
      <c r="N35" s="216" t="s">
        <v>751</v>
      </c>
    </row>
    <row r="36" spans="1:14" ht="15" thickBot="1">
      <c r="A36" s="5" t="s">
        <v>57</v>
      </c>
      <c r="B36" s="4" t="s">
        <v>56</v>
      </c>
      <c r="C36" s="3">
        <v>31</v>
      </c>
      <c r="D36" s="14"/>
      <c r="E36" s="8">
        <f>'Výkazy DE'!F34</f>
        <v>0</v>
      </c>
      <c r="G36" s="222">
        <v>25</v>
      </c>
      <c r="H36" s="225">
        <f>'Plán PU'!I47</f>
        <v>0</v>
      </c>
      <c r="I36" s="225">
        <f>'Plán PU'!J47</f>
        <v>0</v>
      </c>
      <c r="J36" s="225">
        <f>'Plán PU'!K47</f>
        <v>0</v>
      </c>
      <c r="K36" s="225">
        <f>'Plán PU'!L47</f>
        <v>0</v>
      </c>
      <c r="L36" s="225">
        <f>'Plán PU'!M47</f>
        <v>0</v>
      </c>
      <c r="M36" s="224" t="s">
        <v>752</v>
      </c>
      <c r="N36" s="214" t="s">
        <v>753</v>
      </c>
    </row>
    <row r="37" spans="1:14" ht="15" thickBot="1">
      <c r="A37" s="5" t="s">
        <v>59</v>
      </c>
      <c r="B37" s="4" t="s">
        <v>58</v>
      </c>
      <c r="C37" s="3">
        <v>32</v>
      </c>
      <c r="D37" s="14"/>
      <c r="E37" s="8">
        <f>'Výkazy DE'!F35</f>
        <v>0</v>
      </c>
      <c r="G37" s="222">
        <v>26</v>
      </c>
      <c r="H37" s="225">
        <f>'Plán PU'!I48</f>
        <v>0</v>
      </c>
      <c r="I37" s="225">
        <f>'Plán PU'!J48</f>
        <v>0</v>
      </c>
      <c r="J37" s="225">
        <f>'Plán PU'!K48</f>
        <v>0</v>
      </c>
      <c r="K37" s="225">
        <f>'Plán PU'!L48</f>
        <v>0</v>
      </c>
      <c r="L37" s="225">
        <f>'Plán PU'!M48</f>
        <v>0</v>
      </c>
      <c r="M37" s="224" t="s">
        <v>754</v>
      </c>
      <c r="N37" s="214" t="s">
        <v>755</v>
      </c>
    </row>
    <row r="38" spans="1:14" ht="15" thickBot="1">
      <c r="A38" s="5" t="s">
        <v>67</v>
      </c>
      <c r="B38" s="4" t="s">
        <v>60</v>
      </c>
      <c r="C38" s="3">
        <v>33</v>
      </c>
      <c r="D38" s="14"/>
      <c r="E38" s="10">
        <f>E36-E37</f>
        <v>0</v>
      </c>
      <c r="G38" s="222">
        <v>27</v>
      </c>
      <c r="H38" s="225">
        <f>'Plán PU'!I49</f>
        <v>0</v>
      </c>
      <c r="I38" s="225">
        <f>'Plán PU'!J49</f>
        <v>0</v>
      </c>
      <c r="J38" s="225">
        <f>'Plán PU'!K49</f>
        <v>0</v>
      </c>
      <c r="K38" s="225">
        <f>'Plán PU'!L49</f>
        <v>0</v>
      </c>
      <c r="L38" s="225">
        <f>'Plán PU'!M49</f>
        <v>0</v>
      </c>
      <c r="M38" s="224" t="s">
        <v>756</v>
      </c>
      <c r="N38" s="214" t="s">
        <v>757</v>
      </c>
    </row>
    <row r="39" spans="1:14" ht="15" thickBot="1">
      <c r="A39" s="5" t="s">
        <v>62</v>
      </c>
      <c r="B39" s="4" t="s">
        <v>61</v>
      </c>
      <c r="C39" s="3">
        <v>34</v>
      </c>
      <c r="D39" s="14"/>
      <c r="E39" s="8">
        <f>'Výkazy DE'!F36</f>
        <v>0</v>
      </c>
      <c r="G39" s="222">
        <v>28</v>
      </c>
      <c r="H39" s="225">
        <f>'Plán PU'!I50</f>
        <v>0</v>
      </c>
      <c r="I39" s="225">
        <f>'Plán PU'!J50</f>
        <v>0</v>
      </c>
      <c r="J39" s="225">
        <f>'Plán PU'!K50</f>
        <v>0</v>
      </c>
      <c r="K39" s="225">
        <f>'Plán PU'!L50</f>
        <v>0</v>
      </c>
      <c r="L39" s="225">
        <f>'Plán PU'!M50</f>
        <v>0</v>
      </c>
      <c r="M39" s="224" t="s">
        <v>758</v>
      </c>
      <c r="N39" s="214" t="s">
        <v>759</v>
      </c>
    </row>
    <row r="40" spans="1:14" ht="15" thickBot="1">
      <c r="A40" s="5" t="s">
        <v>69</v>
      </c>
      <c r="B40" s="4" t="s">
        <v>63</v>
      </c>
      <c r="C40" s="3">
        <v>35</v>
      </c>
      <c r="D40" s="14"/>
      <c r="E40" s="10">
        <f>E38+E39</f>
        <v>0</v>
      </c>
      <c r="G40" s="222">
        <v>29</v>
      </c>
      <c r="H40" s="225">
        <f>'Plán PU'!I51</f>
        <v>0</v>
      </c>
      <c r="I40" s="225">
        <f>'Plán PU'!J51</f>
        <v>0</v>
      </c>
      <c r="J40" s="225">
        <f>'Plán PU'!K51</f>
        <v>0</v>
      </c>
      <c r="K40" s="225">
        <f>'Plán PU'!L51</f>
        <v>0</v>
      </c>
      <c r="L40" s="225">
        <f>'Plán PU'!M51</f>
        <v>0</v>
      </c>
      <c r="M40" s="224" t="s">
        <v>760</v>
      </c>
      <c r="N40" s="214" t="s">
        <v>761</v>
      </c>
    </row>
    <row r="41" spans="1:14" ht="15" thickBot="1">
      <c r="A41" s="5" t="s">
        <v>70</v>
      </c>
      <c r="B41" s="4" t="s">
        <v>64</v>
      </c>
      <c r="C41" s="3">
        <v>36</v>
      </c>
      <c r="D41" s="14"/>
      <c r="E41" s="15">
        <f>E40-E35</f>
        <v>-21.36</v>
      </c>
      <c r="G41" s="222">
        <v>30</v>
      </c>
      <c r="H41" s="225">
        <f>'Plán PU'!I52</f>
        <v>0</v>
      </c>
      <c r="I41" s="225">
        <f>'Plán PU'!J52</f>
        <v>0</v>
      </c>
      <c r="J41" s="225">
        <f>'Plán PU'!K52</f>
        <v>0</v>
      </c>
      <c r="K41" s="225">
        <f>'Plán PU'!L52</f>
        <v>0</v>
      </c>
      <c r="L41" s="225">
        <f>'Plán PU'!M52</f>
        <v>0</v>
      </c>
      <c r="M41" s="224" t="s">
        <v>762</v>
      </c>
      <c r="N41" s="214" t="s">
        <v>763</v>
      </c>
    </row>
    <row r="42" spans="1:14" ht="15.75" thickBot="1">
      <c r="A42" s="288" t="s">
        <v>68</v>
      </c>
      <c r="B42" s="289"/>
      <c r="C42" s="289"/>
      <c r="D42" s="289"/>
      <c r="E42" s="290"/>
      <c r="G42" s="222">
        <v>31</v>
      </c>
      <c r="H42" s="225">
        <f>'Plán PU'!I53</f>
        <v>0</v>
      </c>
      <c r="I42" s="225">
        <f>'Plán PU'!J53</f>
        <v>0</v>
      </c>
      <c r="J42" s="225">
        <f>'Plán PU'!K53</f>
        <v>0</v>
      </c>
      <c r="K42" s="225">
        <f>'Plán PU'!L53</f>
        <v>0</v>
      </c>
      <c r="L42" s="225">
        <f>'Plán PU'!M53</f>
        <v>0</v>
      </c>
      <c r="M42" s="224" t="s">
        <v>764</v>
      </c>
      <c r="N42" s="216" t="s">
        <v>765</v>
      </c>
    </row>
    <row r="43" spans="7:14" ht="14.25">
      <c r="G43" s="222">
        <v>32</v>
      </c>
      <c r="H43" s="226">
        <f>'Plán PU'!I54</f>
        <v>0</v>
      </c>
      <c r="I43" s="226">
        <f>'Plán PU'!J54</f>
        <v>0</v>
      </c>
      <c r="J43" s="226">
        <f>'Plán PU'!K54</f>
        <v>0</v>
      </c>
      <c r="K43" s="226">
        <f>'Plán PU'!L54</f>
        <v>0</v>
      </c>
      <c r="L43" s="226">
        <f>'Plán PU'!M54</f>
        <v>0</v>
      </c>
      <c r="M43" s="224" t="s">
        <v>766</v>
      </c>
      <c r="N43" s="214" t="s">
        <v>767</v>
      </c>
    </row>
    <row r="44" spans="7:14" ht="14.25">
      <c r="G44" s="222">
        <v>33</v>
      </c>
      <c r="H44" s="225">
        <f>'Plán PU'!I57+'Plán PU'!I58</f>
        <v>0</v>
      </c>
      <c r="I44" s="225">
        <f>'Plán PU'!J57+'Plán PU'!J58</f>
        <v>0</v>
      </c>
      <c r="J44" s="225">
        <f>'Plán PU'!K57+'Plán PU'!K58</f>
        <v>0</v>
      </c>
      <c r="K44" s="225">
        <f>'Plán PU'!L57+'Plán PU'!L58</f>
        <v>0</v>
      </c>
      <c r="L44" s="225">
        <f>'Plán PU'!M57+'Plán PU'!M58</f>
        <v>0</v>
      </c>
      <c r="M44" s="224" t="s">
        <v>768</v>
      </c>
      <c r="N44" s="214" t="s">
        <v>769</v>
      </c>
    </row>
    <row r="45" spans="7:14" ht="14.25">
      <c r="G45" s="222">
        <v>34</v>
      </c>
      <c r="H45" s="225">
        <f>'Plán PU'!I61</f>
        <v>0</v>
      </c>
      <c r="I45" s="225">
        <f>'Plán PU'!J61</f>
        <v>0</v>
      </c>
      <c r="J45" s="225">
        <f>'Plán PU'!K61</f>
        <v>0</v>
      </c>
      <c r="K45" s="225">
        <f>'Plán PU'!L61</f>
        <v>0</v>
      </c>
      <c r="L45" s="225">
        <f>'Plán PU'!M61</f>
        <v>0</v>
      </c>
      <c r="M45" s="224" t="s">
        <v>770</v>
      </c>
      <c r="N45" s="214" t="s">
        <v>771</v>
      </c>
    </row>
    <row r="46" spans="7:14" ht="14.25">
      <c r="G46" s="222">
        <v>35</v>
      </c>
      <c r="H46" s="225">
        <f>'Plán PU'!I62</f>
        <v>0</v>
      </c>
      <c r="I46" s="225">
        <f>'Plán PU'!J62</f>
        <v>0</v>
      </c>
      <c r="J46" s="225">
        <f>'Plán PU'!K62</f>
        <v>0</v>
      </c>
      <c r="K46" s="225">
        <f>'Plán PU'!L62</f>
        <v>0</v>
      </c>
      <c r="L46" s="225">
        <f>'Plán PU'!M62</f>
        <v>0</v>
      </c>
      <c r="M46" s="224" t="s">
        <v>772</v>
      </c>
      <c r="N46" s="214" t="s">
        <v>773</v>
      </c>
    </row>
    <row r="47" spans="7:14" ht="14.25">
      <c r="G47" s="222">
        <v>36</v>
      </c>
      <c r="H47" s="225">
        <f>'Plán PU'!I63</f>
        <v>0</v>
      </c>
      <c r="I47" s="225">
        <f>'Plán PU'!J63</f>
        <v>0</v>
      </c>
      <c r="J47" s="225">
        <f>'Plán PU'!K63</f>
        <v>0</v>
      </c>
      <c r="K47" s="225">
        <f>'Plán PU'!L63</f>
        <v>0</v>
      </c>
      <c r="L47" s="225">
        <f>'Plán PU'!M63</f>
        <v>0</v>
      </c>
      <c r="M47" s="224" t="s">
        <v>774</v>
      </c>
      <c r="N47" s="214" t="s">
        <v>775</v>
      </c>
    </row>
    <row r="48" spans="7:14" ht="15">
      <c r="G48" s="222">
        <v>37</v>
      </c>
      <c r="H48" s="225">
        <f>'Plán PU'!I65</f>
        <v>0</v>
      </c>
      <c r="I48" s="225">
        <f>'Plán PU'!J65</f>
        <v>0</v>
      </c>
      <c r="J48" s="225">
        <f>'Plán PU'!K65</f>
        <v>0</v>
      </c>
      <c r="K48" s="225">
        <f>'Plán PU'!L65</f>
        <v>0</v>
      </c>
      <c r="L48" s="225">
        <f>'Plán PU'!M65</f>
        <v>0</v>
      </c>
      <c r="M48" s="224" t="s">
        <v>776</v>
      </c>
      <c r="N48" s="216" t="s">
        <v>777</v>
      </c>
    </row>
    <row r="49" spans="7:14" ht="14.25">
      <c r="G49" s="222">
        <v>38</v>
      </c>
      <c r="H49" s="226">
        <f>'Plán PU'!I66</f>
        <v>0</v>
      </c>
      <c r="I49" s="226">
        <f>'Plán PU'!J66</f>
        <v>0</v>
      </c>
      <c r="J49" s="226">
        <f>'Plán PU'!K66</f>
        <v>0</v>
      </c>
      <c r="K49" s="226">
        <f>'Plán PU'!L66</f>
        <v>0</v>
      </c>
      <c r="L49" s="226">
        <f>'Plán PU'!M66</f>
        <v>0</v>
      </c>
      <c r="M49" s="224" t="s">
        <v>778</v>
      </c>
      <c r="N49" s="214" t="s">
        <v>767</v>
      </c>
    </row>
    <row r="50" spans="7:14" ht="14.25">
      <c r="G50" s="222">
        <v>39</v>
      </c>
      <c r="H50" s="225">
        <f>'Plán PU'!I69+'Plán PU'!I70</f>
        <v>0</v>
      </c>
      <c r="I50" s="225">
        <f>'Plán PU'!J69+'Plán PU'!J70</f>
        <v>0</v>
      </c>
      <c r="J50" s="225">
        <f>'Plán PU'!K69+'Plán PU'!K70</f>
        <v>0</v>
      </c>
      <c r="K50" s="225">
        <f>'Plán PU'!L69+'Plán PU'!L70</f>
        <v>0</v>
      </c>
      <c r="L50" s="225">
        <f>'Plán PU'!M69+'Plán PU'!M70</f>
        <v>0</v>
      </c>
      <c r="M50" s="224" t="s">
        <v>779</v>
      </c>
      <c r="N50" s="214" t="s">
        <v>769</v>
      </c>
    </row>
    <row r="51" spans="7:14" ht="14.25">
      <c r="G51" s="222">
        <v>40</v>
      </c>
      <c r="H51" s="225">
        <f>'Plán PU'!I71</f>
        <v>0</v>
      </c>
      <c r="I51" s="225">
        <f>'Plán PU'!J71</f>
        <v>0</v>
      </c>
      <c r="J51" s="225">
        <f>'Plán PU'!K71</f>
        <v>0</v>
      </c>
      <c r="K51" s="225">
        <f>'Plán PU'!L71</f>
        <v>0</v>
      </c>
      <c r="L51" s="225">
        <f>'Plán PU'!M71</f>
        <v>0</v>
      </c>
      <c r="M51" s="224" t="s">
        <v>780</v>
      </c>
      <c r="N51" s="214" t="s">
        <v>781</v>
      </c>
    </row>
    <row r="52" spans="7:14" ht="14.25">
      <c r="G52" s="222">
        <v>41</v>
      </c>
      <c r="H52" s="225">
        <f>'Plán PU'!I72</f>
        <v>0</v>
      </c>
      <c r="I52" s="225">
        <f>'Plán PU'!J72</f>
        <v>0</v>
      </c>
      <c r="J52" s="225">
        <f>'Plán PU'!K72</f>
        <v>0</v>
      </c>
      <c r="K52" s="225">
        <f>'Plán PU'!L72</f>
        <v>0</v>
      </c>
      <c r="L52" s="225">
        <f>'Plán PU'!M72</f>
        <v>0</v>
      </c>
      <c r="M52" s="224" t="s">
        <v>782</v>
      </c>
      <c r="N52" s="214" t="s">
        <v>783</v>
      </c>
    </row>
    <row r="53" spans="7:14" ht="14.25">
      <c r="G53" s="222">
        <v>42</v>
      </c>
      <c r="H53" s="225">
        <f>'Plán PU'!I75</f>
        <v>0</v>
      </c>
      <c r="I53" s="225">
        <f>'Plán PU'!J75</f>
        <v>0</v>
      </c>
      <c r="J53" s="225">
        <f>'Plán PU'!K75</f>
        <v>0</v>
      </c>
      <c r="K53" s="225">
        <f>'Plán PU'!L75</f>
        <v>0</v>
      </c>
      <c r="L53" s="225">
        <f>'Plán PU'!M75</f>
        <v>0</v>
      </c>
      <c r="M53" s="224" t="s">
        <v>784</v>
      </c>
      <c r="N53" s="217" t="s">
        <v>785</v>
      </c>
    </row>
    <row r="54" spans="7:14" ht="14.25">
      <c r="G54" s="222">
        <v>43</v>
      </c>
      <c r="H54" s="225">
        <f>'Plán PU'!I76</f>
        <v>0</v>
      </c>
      <c r="I54" s="225">
        <f>'Plán PU'!J76</f>
        <v>0</v>
      </c>
      <c r="J54" s="225">
        <f>'Plán PU'!K76</f>
        <v>0</v>
      </c>
      <c r="K54" s="225">
        <f>'Plán PU'!L76</f>
        <v>0</v>
      </c>
      <c r="L54" s="225">
        <f>'Plán PU'!M76</f>
        <v>0</v>
      </c>
      <c r="M54" s="224" t="s">
        <v>786</v>
      </c>
      <c r="N54" s="214" t="s">
        <v>787</v>
      </c>
    </row>
    <row r="55" spans="7:14" ht="14.25">
      <c r="G55" s="222">
        <v>44</v>
      </c>
      <c r="H55" s="225">
        <f>'Plán PU'!I77</f>
        <v>0</v>
      </c>
      <c r="I55" s="225">
        <f>'Plán PU'!J77</f>
        <v>0</v>
      </c>
      <c r="J55" s="225">
        <f>'Plán PU'!K77</f>
        <v>0</v>
      </c>
      <c r="K55" s="225">
        <f>'Plán PU'!L77</f>
        <v>0</v>
      </c>
      <c r="L55" s="225">
        <f>'Plán PU'!M77</f>
        <v>0</v>
      </c>
      <c r="M55" s="224" t="s">
        <v>788</v>
      </c>
      <c r="N55" s="214" t="s">
        <v>789</v>
      </c>
    </row>
    <row r="56" spans="7:14" ht="14.25">
      <c r="G56" s="222">
        <v>45</v>
      </c>
      <c r="H56" s="225">
        <f>'Plán PU'!I78</f>
        <v>0</v>
      </c>
      <c r="I56" s="225">
        <f>'Plán PU'!J78</f>
        <v>0</v>
      </c>
      <c r="J56" s="225">
        <f>'Plán PU'!K78</f>
        <v>0</v>
      </c>
      <c r="K56" s="225">
        <f>'Plán PU'!L78</f>
        <v>0</v>
      </c>
      <c r="L56" s="225">
        <f>'Plán PU'!M78</f>
        <v>0</v>
      </c>
      <c r="M56" s="224" t="s">
        <v>790</v>
      </c>
      <c r="N56" s="214" t="s">
        <v>791</v>
      </c>
    </row>
    <row r="57" spans="7:14" ht="15">
      <c r="G57" s="222">
        <v>46</v>
      </c>
      <c r="H57" s="225">
        <f>'Plán PU'!I79</f>
        <v>0</v>
      </c>
      <c r="I57" s="225">
        <f>'Plán PU'!J79</f>
        <v>0</v>
      </c>
      <c r="J57" s="225">
        <f>'Plán PU'!K79</f>
        <v>0</v>
      </c>
      <c r="K57" s="225">
        <f>'Plán PU'!L79</f>
        <v>0</v>
      </c>
      <c r="L57" s="225">
        <f>'Plán PU'!M79</f>
        <v>0</v>
      </c>
      <c r="M57" s="224" t="s">
        <v>792</v>
      </c>
      <c r="N57" s="216" t="s">
        <v>793</v>
      </c>
    </row>
    <row r="58" spans="7:14" ht="14.25">
      <c r="G58" s="222">
        <v>47</v>
      </c>
      <c r="H58" s="225">
        <f>'Plán PU'!I80</f>
        <v>0</v>
      </c>
      <c r="I58" s="225">
        <f>'Plán PU'!J80</f>
        <v>0</v>
      </c>
      <c r="J58" s="225">
        <f>'Plán PU'!K80</f>
        <v>0</v>
      </c>
      <c r="K58" s="225">
        <f>'Plán PU'!L80</f>
        <v>0</v>
      </c>
      <c r="L58" s="225">
        <f>'Plán PU'!M80</f>
        <v>0</v>
      </c>
      <c r="M58" s="224" t="s">
        <v>794</v>
      </c>
      <c r="N58" s="214" t="s">
        <v>795</v>
      </c>
    </row>
    <row r="59" spans="7:14" ht="14.25">
      <c r="G59" s="222">
        <v>48</v>
      </c>
      <c r="H59" s="225">
        <f>'Plán PU'!I81</f>
        <v>0</v>
      </c>
      <c r="I59" s="225">
        <f>'Plán PU'!J81</f>
        <v>0</v>
      </c>
      <c r="J59" s="225">
        <f>'Plán PU'!K81</f>
        <v>0</v>
      </c>
      <c r="K59" s="225">
        <f>'Plán PU'!L81</f>
        <v>0</v>
      </c>
      <c r="L59" s="225">
        <f>'Plán PU'!M81</f>
        <v>0</v>
      </c>
      <c r="M59" s="224" t="s">
        <v>796</v>
      </c>
      <c r="N59" s="214" t="s">
        <v>797</v>
      </c>
    </row>
    <row r="60" spans="7:14" ht="14.25">
      <c r="G60" s="222">
        <v>49</v>
      </c>
      <c r="H60" s="225">
        <f>'Plán PU'!I82</f>
        <v>0</v>
      </c>
      <c r="I60" s="225">
        <f>'Plán PU'!J82</f>
        <v>0</v>
      </c>
      <c r="J60" s="225">
        <f>'Plán PU'!K82</f>
        <v>0</v>
      </c>
      <c r="K60" s="225">
        <f>'Plán PU'!L82</f>
        <v>0</v>
      </c>
      <c r="L60" s="225">
        <f>'Plán PU'!M82</f>
        <v>0</v>
      </c>
      <c r="M60" s="224" t="s">
        <v>798</v>
      </c>
      <c r="N60" s="214" t="s">
        <v>799</v>
      </c>
    </row>
    <row r="61" spans="7:14" ht="14.25">
      <c r="G61" s="222">
        <v>50</v>
      </c>
      <c r="H61" s="226">
        <f>'Plán PU'!I83</f>
        <v>0</v>
      </c>
      <c r="I61" s="226">
        <f>'Plán PU'!J83</f>
        <v>0</v>
      </c>
      <c r="J61" s="226">
        <f>'Plán PU'!K83</f>
        <v>0</v>
      </c>
      <c r="K61" s="226">
        <f>'Plán PU'!L83</f>
        <v>0</v>
      </c>
      <c r="L61" s="226">
        <f>'Plán PU'!M83</f>
        <v>0</v>
      </c>
      <c r="M61" s="224" t="s">
        <v>800</v>
      </c>
      <c r="N61" s="214" t="s">
        <v>801</v>
      </c>
    </row>
    <row r="62" spans="7:14" ht="15">
      <c r="G62" s="222">
        <v>51</v>
      </c>
      <c r="H62" s="225">
        <f>'Plán PU'!I85+'Plán PU'!I90</f>
        <v>0</v>
      </c>
      <c r="I62" s="225">
        <f>'Plán PU'!J85+'Plán PU'!J90</f>
        <v>0</v>
      </c>
      <c r="J62" s="225">
        <f>'Plán PU'!K85+'Plán PU'!K90</f>
        <v>0</v>
      </c>
      <c r="K62" s="225">
        <f>'Plán PU'!L85+'Plán PU'!L90</f>
        <v>0</v>
      </c>
      <c r="L62" s="225">
        <f>'Plán PU'!M85+'Plán PU'!M90</f>
        <v>0</v>
      </c>
      <c r="M62" s="224" t="s">
        <v>802</v>
      </c>
      <c r="N62" s="216" t="s">
        <v>803</v>
      </c>
    </row>
    <row r="63" spans="7:14" ht="15">
      <c r="G63" s="222">
        <v>52</v>
      </c>
      <c r="H63" s="225">
        <f>'Plán PU'!I85</f>
        <v>0</v>
      </c>
      <c r="I63" s="225">
        <f>'Plán PU'!J85</f>
        <v>0</v>
      </c>
      <c r="J63" s="225">
        <f>'Plán PU'!K85</f>
        <v>0</v>
      </c>
      <c r="K63" s="225">
        <f>'Plán PU'!L85</f>
        <v>0</v>
      </c>
      <c r="L63" s="225">
        <f>'Plán PU'!M85</f>
        <v>0</v>
      </c>
      <c r="M63" s="224" t="s">
        <v>804</v>
      </c>
      <c r="N63" s="216" t="s">
        <v>805</v>
      </c>
    </row>
    <row r="64" spans="7:14" ht="14.25">
      <c r="G64" s="222">
        <v>53</v>
      </c>
      <c r="H64" s="225">
        <f>'Plán PU'!I86</f>
        <v>0</v>
      </c>
      <c r="I64" s="225">
        <f>'Plán PU'!J86</f>
        <v>0</v>
      </c>
      <c r="J64" s="225">
        <f>'Plán PU'!K86</f>
        <v>0</v>
      </c>
      <c r="K64" s="225">
        <f>'Plán PU'!L86</f>
        <v>0</v>
      </c>
      <c r="L64" s="225">
        <f>'Plán PU'!M86</f>
        <v>0</v>
      </c>
      <c r="M64" s="224" t="s">
        <v>806</v>
      </c>
      <c r="N64" s="214" t="s">
        <v>807</v>
      </c>
    </row>
    <row r="65" spans="7:14" ht="14.25">
      <c r="G65" s="222">
        <v>54</v>
      </c>
      <c r="H65" s="225">
        <f>'Plán PU'!I88</f>
        <v>0</v>
      </c>
      <c r="I65" s="225">
        <f>'Plán PU'!J88</f>
        <v>0</v>
      </c>
      <c r="J65" s="225">
        <f>'Plán PU'!K88</f>
        <v>0</v>
      </c>
      <c r="K65" s="225">
        <f>'Plán PU'!L88</f>
        <v>0</v>
      </c>
      <c r="L65" s="225">
        <f>'Plán PU'!M88</f>
        <v>0</v>
      </c>
      <c r="M65" s="224" t="s">
        <v>808</v>
      </c>
      <c r="N65" s="214" t="s">
        <v>809</v>
      </c>
    </row>
    <row r="66" spans="7:14" ht="14.25">
      <c r="G66" s="222">
        <v>55</v>
      </c>
      <c r="H66" s="225">
        <f>'Plán PU'!I89</f>
        <v>0</v>
      </c>
      <c r="I66" s="225">
        <f>'Plán PU'!J89</f>
        <v>0</v>
      </c>
      <c r="J66" s="225">
        <f>'Plán PU'!K89</f>
        <v>0</v>
      </c>
      <c r="K66" s="225">
        <f>'Plán PU'!L89</f>
        <v>0</v>
      </c>
      <c r="L66" s="225">
        <f>'Plán PU'!M89</f>
        <v>0</v>
      </c>
      <c r="M66" s="224" t="s">
        <v>810</v>
      </c>
      <c r="N66" s="217" t="s">
        <v>811</v>
      </c>
    </row>
    <row r="67" spans="7:14" ht="15.75" thickBot="1">
      <c r="G67" s="222">
        <v>56</v>
      </c>
      <c r="H67" s="225">
        <f>'Plán PU'!I90</f>
        <v>0</v>
      </c>
      <c r="I67" s="225">
        <f>'Plán PU'!J90</f>
        <v>0</v>
      </c>
      <c r="J67" s="225">
        <f>'Plán PU'!K90</f>
        <v>0</v>
      </c>
      <c r="K67" s="225">
        <f>'Plán PU'!L90</f>
        <v>0</v>
      </c>
      <c r="L67" s="225">
        <f>'Plán PU'!M90</f>
        <v>0</v>
      </c>
      <c r="M67" s="224" t="s">
        <v>812</v>
      </c>
      <c r="N67" s="218" t="s">
        <v>813</v>
      </c>
    </row>
    <row r="68" spans="7:14" ht="15">
      <c r="G68" s="222">
        <v>57</v>
      </c>
      <c r="H68" s="225">
        <f>'Plán PU'!I93</f>
        <v>0</v>
      </c>
      <c r="I68" s="225">
        <f>'Plán PU'!J93</f>
        <v>0</v>
      </c>
      <c r="J68" s="225">
        <f>'Plán PU'!K93</f>
        <v>0</v>
      </c>
      <c r="K68" s="225">
        <f>'Plán PU'!L93</f>
        <v>0</v>
      </c>
      <c r="L68" s="225">
        <f>'Plán PU'!M93</f>
        <v>0</v>
      </c>
      <c r="M68" s="224" t="s">
        <v>814</v>
      </c>
      <c r="N68" s="213" t="s">
        <v>815</v>
      </c>
    </row>
    <row r="69" spans="7:14" ht="15">
      <c r="G69" s="222">
        <v>58</v>
      </c>
      <c r="H69" s="225">
        <f>'Plán PU'!I94</f>
        <v>0</v>
      </c>
      <c r="I69" s="225">
        <f>'Plán PU'!J94</f>
        <v>0</v>
      </c>
      <c r="J69" s="225">
        <f>'Plán PU'!K94</f>
        <v>0</v>
      </c>
      <c r="K69" s="225">
        <f>'Plán PU'!L94</f>
        <v>0</v>
      </c>
      <c r="L69" s="225">
        <f>'Plán PU'!M94</f>
        <v>0</v>
      </c>
      <c r="M69" s="224" t="s">
        <v>816</v>
      </c>
      <c r="N69" s="216" t="s">
        <v>817</v>
      </c>
    </row>
    <row r="70" spans="7:14" ht="15">
      <c r="G70" s="222">
        <v>59</v>
      </c>
      <c r="H70" s="225">
        <f>'Plán PU'!I95</f>
        <v>0</v>
      </c>
      <c r="I70" s="225">
        <f>'Plán PU'!J95</f>
        <v>0</v>
      </c>
      <c r="J70" s="225">
        <f>'Plán PU'!K95</f>
        <v>0</v>
      </c>
      <c r="K70" s="225">
        <f>'Plán PU'!L95</f>
        <v>0</v>
      </c>
      <c r="L70" s="225">
        <f>'Plán PU'!M95</f>
        <v>0</v>
      </c>
      <c r="M70" s="224" t="s">
        <v>818</v>
      </c>
      <c r="N70" s="216" t="s">
        <v>819</v>
      </c>
    </row>
    <row r="71" spans="7:14" ht="14.25">
      <c r="G71" s="222">
        <v>60</v>
      </c>
      <c r="H71" s="226">
        <f>'Plán PU'!I98</f>
        <v>0</v>
      </c>
      <c r="I71" s="226">
        <f>'Plán PU'!J98</f>
        <v>0</v>
      </c>
      <c r="J71" s="226">
        <f>'Plán PU'!K98</f>
        <v>0</v>
      </c>
      <c r="K71" s="226">
        <f>'Plán PU'!L98</f>
        <v>0</v>
      </c>
      <c r="L71" s="226">
        <f>'Plán PU'!M98</f>
        <v>0</v>
      </c>
      <c r="M71" s="224" t="s">
        <v>820</v>
      </c>
      <c r="N71" s="214" t="s">
        <v>821</v>
      </c>
    </row>
    <row r="72" spans="7:14" ht="14.25">
      <c r="G72" s="222">
        <v>61</v>
      </c>
      <c r="H72" s="227"/>
      <c r="I72" s="227"/>
      <c r="J72" s="227"/>
      <c r="K72" s="227"/>
      <c r="L72" s="227"/>
      <c r="M72" s="224" t="s">
        <v>822</v>
      </c>
      <c r="N72" s="214" t="s">
        <v>823</v>
      </c>
    </row>
    <row r="73" spans="7:14" ht="15">
      <c r="G73" s="222">
        <v>62</v>
      </c>
      <c r="H73" s="225">
        <f>'Plán PU'!I99</f>
        <v>0</v>
      </c>
      <c r="I73" s="225">
        <f>'Plán PU'!J99</f>
        <v>0</v>
      </c>
      <c r="J73" s="225">
        <f>'Plán PU'!K99</f>
        <v>0</v>
      </c>
      <c r="K73" s="225">
        <f>'Plán PU'!L99</f>
        <v>0</v>
      </c>
      <c r="L73" s="225">
        <f>'Plán PU'!M99</f>
        <v>0</v>
      </c>
      <c r="M73" s="224" t="s">
        <v>824</v>
      </c>
      <c r="N73" s="216" t="s">
        <v>825</v>
      </c>
    </row>
    <row r="74" spans="7:14" ht="14.25">
      <c r="G74" s="222">
        <v>63</v>
      </c>
      <c r="H74" s="225">
        <f>'Plán PU'!I100</f>
        <v>0</v>
      </c>
      <c r="I74" s="225">
        <f>'Plán PU'!J100</f>
        <v>0</v>
      </c>
      <c r="J74" s="225">
        <f>'Plán PU'!K100</f>
        <v>0</v>
      </c>
      <c r="K74" s="225">
        <f>'Plán PU'!L100</f>
        <v>0</v>
      </c>
      <c r="L74" s="225">
        <f>'Plán PU'!M100</f>
        <v>0</v>
      </c>
      <c r="M74" s="224" t="s">
        <v>826</v>
      </c>
      <c r="N74" s="214" t="s">
        <v>827</v>
      </c>
    </row>
    <row r="75" spans="7:14" ht="14.25">
      <c r="G75" s="222">
        <v>64</v>
      </c>
      <c r="H75" s="225">
        <f>'Plán PU'!I101</f>
        <v>0</v>
      </c>
      <c r="I75" s="225">
        <f>'Plán PU'!J101</f>
        <v>0</v>
      </c>
      <c r="J75" s="225">
        <f>'Plán PU'!K101</f>
        <v>0</v>
      </c>
      <c r="K75" s="225">
        <f>'Plán PU'!L101</f>
        <v>0</v>
      </c>
      <c r="L75" s="225">
        <f>'Plán PU'!M101</f>
        <v>0</v>
      </c>
      <c r="M75" s="224" t="s">
        <v>828</v>
      </c>
      <c r="N75" s="214" t="s">
        <v>829</v>
      </c>
    </row>
    <row r="76" spans="7:14" ht="14.25">
      <c r="G76" s="222">
        <v>65</v>
      </c>
      <c r="H76" s="225">
        <f>'Plán PU'!I102</f>
        <v>0</v>
      </c>
      <c r="I76" s="225">
        <f>'Plán PU'!J102</f>
        <v>0</v>
      </c>
      <c r="J76" s="225">
        <f>'Plán PU'!K102</f>
        <v>0</v>
      </c>
      <c r="K76" s="225">
        <f>'Plán PU'!L102</f>
        <v>0</v>
      </c>
      <c r="L76" s="225">
        <f>'Plán PU'!M102</f>
        <v>0</v>
      </c>
      <c r="M76" s="224" t="s">
        <v>830</v>
      </c>
      <c r="N76" s="214" t="s">
        <v>831</v>
      </c>
    </row>
    <row r="77" spans="7:14" ht="14.25">
      <c r="G77" s="222">
        <v>66</v>
      </c>
      <c r="H77" s="226">
        <f>'Plán PU'!I103</f>
        <v>0</v>
      </c>
      <c r="I77" s="226">
        <f>'Plán PU'!J103</f>
        <v>0</v>
      </c>
      <c r="J77" s="226">
        <f>'Plán PU'!K103</f>
        <v>0</v>
      </c>
      <c r="K77" s="226">
        <f>'Plán PU'!L103</f>
        <v>0</v>
      </c>
      <c r="L77" s="226">
        <f>'Plán PU'!M103</f>
        <v>0</v>
      </c>
      <c r="M77" s="224" t="s">
        <v>832</v>
      </c>
      <c r="N77" s="214" t="s">
        <v>833</v>
      </c>
    </row>
    <row r="78" spans="7:14" ht="15">
      <c r="G78" s="222">
        <v>67</v>
      </c>
      <c r="H78" s="225">
        <f>'Plán PU'!I104</f>
        <v>0</v>
      </c>
      <c r="I78" s="225">
        <f>'Plán PU'!J104</f>
        <v>0</v>
      </c>
      <c r="J78" s="225">
        <f>'Plán PU'!K104</f>
        <v>0</v>
      </c>
      <c r="K78" s="225">
        <f>'Plán PU'!L104</f>
        <v>0</v>
      </c>
      <c r="L78" s="225">
        <f>'Plán PU'!M104</f>
        <v>0</v>
      </c>
      <c r="M78" s="224" t="s">
        <v>834</v>
      </c>
      <c r="N78" s="216" t="s">
        <v>835</v>
      </c>
    </row>
    <row r="79" spans="7:14" ht="14.25">
      <c r="G79" s="222">
        <v>68</v>
      </c>
      <c r="H79" s="225">
        <f>'Plán PU'!I105</f>
        <v>0</v>
      </c>
      <c r="I79" s="225">
        <f>'Plán PU'!J105</f>
        <v>0</v>
      </c>
      <c r="J79" s="225">
        <f>'Plán PU'!K105</f>
        <v>0</v>
      </c>
      <c r="K79" s="225">
        <f>'Plán PU'!L105</f>
        <v>0</v>
      </c>
      <c r="L79" s="225">
        <f>'Plán PU'!M105</f>
        <v>0</v>
      </c>
      <c r="M79" s="224" t="s">
        <v>836</v>
      </c>
      <c r="N79" s="214" t="s">
        <v>837</v>
      </c>
    </row>
    <row r="80" spans="7:14" ht="14.25">
      <c r="G80" s="222">
        <v>69</v>
      </c>
      <c r="H80" s="225">
        <f>'Plán PU'!I106</f>
        <v>0</v>
      </c>
      <c r="I80" s="225">
        <f>'Plán PU'!J106</f>
        <v>0</v>
      </c>
      <c r="J80" s="225">
        <f>'Plán PU'!K106</f>
        <v>0</v>
      </c>
      <c r="K80" s="225">
        <f>'Plán PU'!L106</f>
        <v>0</v>
      </c>
      <c r="L80" s="225">
        <f>'Plán PU'!M106</f>
        <v>0</v>
      </c>
      <c r="M80" s="224" t="s">
        <v>838</v>
      </c>
      <c r="N80" s="214" t="s">
        <v>839</v>
      </c>
    </row>
    <row r="81" spans="7:14" ht="14.25">
      <c r="G81" s="222">
        <v>70</v>
      </c>
      <c r="H81" s="225">
        <f>'Plán PU'!I107</f>
        <v>0</v>
      </c>
      <c r="I81" s="225">
        <f>'Plán PU'!J107</f>
        <v>0</v>
      </c>
      <c r="J81" s="225">
        <f>'Plán PU'!K107</f>
        <v>0</v>
      </c>
      <c r="K81" s="225">
        <f>'Plán PU'!L107</f>
        <v>0</v>
      </c>
      <c r="L81" s="225">
        <f>'Plán PU'!M107</f>
        <v>0</v>
      </c>
      <c r="M81" s="224" t="s">
        <v>840</v>
      </c>
      <c r="N81" s="214" t="s">
        <v>841</v>
      </c>
    </row>
    <row r="82" spans="7:14" ht="15">
      <c r="G82" s="222">
        <v>71</v>
      </c>
      <c r="H82" s="225">
        <f>'Plán PU'!I108</f>
        <v>0</v>
      </c>
      <c r="I82" s="225">
        <f>'Plán PU'!J108</f>
        <v>0</v>
      </c>
      <c r="J82" s="225">
        <f>'Plán PU'!K108</f>
        <v>0</v>
      </c>
      <c r="K82" s="225">
        <f>'Plán PU'!L108</f>
        <v>0</v>
      </c>
      <c r="L82" s="225">
        <f>'Plán PU'!M108</f>
        <v>0</v>
      </c>
      <c r="M82" s="224" t="s">
        <v>842</v>
      </c>
      <c r="N82" s="216" t="s">
        <v>843</v>
      </c>
    </row>
    <row r="83" spans="7:14" ht="14.25">
      <c r="G83" s="222">
        <v>72</v>
      </c>
      <c r="H83" s="225">
        <f>'Plán PU'!I109</f>
        <v>0</v>
      </c>
      <c r="I83" s="225">
        <f>'Plán PU'!J109</f>
        <v>0</v>
      </c>
      <c r="J83" s="225">
        <f>'Plán PU'!K109</f>
        <v>0</v>
      </c>
      <c r="K83" s="225">
        <f>'Plán PU'!L109</f>
        <v>0</v>
      </c>
      <c r="L83" s="225">
        <f>'Plán PU'!M109</f>
        <v>0</v>
      </c>
      <c r="M83" s="224" t="s">
        <v>844</v>
      </c>
      <c r="N83" s="214" t="s">
        <v>845</v>
      </c>
    </row>
    <row r="84" spans="7:14" ht="14.25">
      <c r="G84" s="222">
        <v>73</v>
      </c>
      <c r="H84" s="225">
        <f>'Plán PU'!I110</f>
        <v>0</v>
      </c>
      <c r="I84" s="225">
        <f>'Plán PU'!J110</f>
        <v>0</v>
      </c>
      <c r="J84" s="225">
        <f>'Plán PU'!K110</f>
        <v>0</v>
      </c>
      <c r="K84" s="225">
        <f>'Plán PU'!L110</f>
        <v>0</v>
      </c>
      <c r="L84" s="225">
        <f>'Plán PU'!M110</f>
        <v>0</v>
      </c>
      <c r="M84" s="224" t="s">
        <v>846</v>
      </c>
      <c r="N84" s="214" t="s">
        <v>847</v>
      </c>
    </row>
    <row r="85" spans="7:14" ht="15">
      <c r="G85" s="222">
        <v>74</v>
      </c>
      <c r="H85" s="225">
        <f>'Plán PU'!I111</f>
        <v>0</v>
      </c>
      <c r="I85" s="225">
        <f>'Plán PU'!J111</f>
        <v>0</v>
      </c>
      <c r="J85" s="225">
        <f>'Plán PU'!K111</f>
        <v>0</v>
      </c>
      <c r="K85" s="225">
        <f>'Plán PU'!L111</f>
        <v>0</v>
      </c>
      <c r="L85" s="225">
        <f>'Plán PU'!M111</f>
        <v>0</v>
      </c>
      <c r="M85" s="224" t="s">
        <v>848</v>
      </c>
      <c r="N85" s="216" t="s">
        <v>849</v>
      </c>
    </row>
    <row r="86" spans="7:14" ht="15">
      <c r="G86" s="222">
        <v>75</v>
      </c>
      <c r="H86" s="225">
        <f>'Plán PU'!I112</f>
        <v>0</v>
      </c>
      <c r="I86" s="225">
        <f>'Plán PU'!J112</f>
        <v>0</v>
      </c>
      <c r="J86" s="225">
        <f>'Plán PU'!K112</f>
        <v>0</v>
      </c>
      <c r="K86" s="225">
        <f>'Plán PU'!L112</f>
        <v>0</v>
      </c>
      <c r="L86" s="225">
        <f>'Plán PU'!M112</f>
        <v>0</v>
      </c>
      <c r="M86" s="224" t="s">
        <v>850</v>
      </c>
      <c r="N86" s="216" t="s">
        <v>851</v>
      </c>
    </row>
    <row r="87" spans="7:14" ht="15">
      <c r="G87" s="222">
        <v>76</v>
      </c>
      <c r="H87" s="225">
        <f>'Plán PU'!I113</f>
        <v>0</v>
      </c>
      <c r="I87" s="225">
        <f>'Plán PU'!J113</f>
        <v>0</v>
      </c>
      <c r="J87" s="225">
        <f>'Plán PU'!K113</f>
        <v>0</v>
      </c>
      <c r="K87" s="225">
        <f>'Plán PU'!L113</f>
        <v>0</v>
      </c>
      <c r="L87" s="225">
        <f>'Plán PU'!M113</f>
        <v>0</v>
      </c>
      <c r="M87" s="224" t="s">
        <v>852</v>
      </c>
      <c r="N87" s="216" t="s">
        <v>853</v>
      </c>
    </row>
    <row r="88" spans="7:14" ht="14.25">
      <c r="G88" s="222">
        <v>77</v>
      </c>
      <c r="H88" s="225">
        <f>'Plán PU'!I114</f>
        <v>0</v>
      </c>
      <c r="I88" s="225">
        <f>'Plán PU'!J114</f>
        <v>0</v>
      </c>
      <c r="J88" s="225">
        <f>'Plán PU'!K114</f>
        <v>0</v>
      </c>
      <c r="K88" s="225">
        <f>'Plán PU'!L114</f>
        <v>0</v>
      </c>
      <c r="L88" s="225">
        <f>'Plán PU'!M114</f>
        <v>0</v>
      </c>
      <c r="M88" s="224" t="s">
        <v>854</v>
      </c>
      <c r="N88" s="214" t="s">
        <v>855</v>
      </c>
    </row>
    <row r="89" spans="7:14" ht="14.25">
      <c r="G89" s="222">
        <v>78</v>
      </c>
      <c r="H89" s="226">
        <f>'Plán PU'!I117</f>
        <v>0</v>
      </c>
      <c r="I89" s="226">
        <f>'Plán PU'!J117</f>
        <v>0</v>
      </c>
      <c r="J89" s="226">
        <f>'Plán PU'!K117</f>
        <v>0</v>
      </c>
      <c r="K89" s="226">
        <f>'Plán PU'!L117</f>
        <v>0</v>
      </c>
      <c r="L89" s="226">
        <f>'Plán PU'!M117</f>
        <v>0</v>
      </c>
      <c r="M89" s="224" t="s">
        <v>856</v>
      </c>
      <c r="N89" s="214" t="s">
        <v>857</v>
      </c>
    </row>
    <row r="90" spans="7:14" ht="14.25">
      <c r="G90" s="222">
        <v>79</v>
      </c>
      <c r="H90" s="225">
        <f>'Plán PU'!I116</f>
        <v>0</v>
      </c>
      <c r="I90" s="225">
        <f>'Plán PU'!J116</f>
        <v>0</v>
      </c>
      <c r="J90" s="225">
        <f>'Plán PU'!K116</f>
        <v>0</v>
      </c>
      <c r="K90" s="225">
        <f>'Plán PU'!L116</f>
        <v>0</v>
      </c>
      <c r="L90" s="225">
        <f>'Plán PU'!M116</f>
        <v>0</v>
      </c>
      <c r="M90" s="224" t="s">
        <v>858</v>
      </c>
      <c r="N90" s="217" t="s">
        <v>859</v>
      </c>
    </row>
    <row r="91" spans="7:14" ht="14.25">
      <c r="G91" s="222">
        <v>80</v>
      </c>
      <c r="H91" s="225">
        <f>'Plán PU'!I118</f>
        <v>0</v>
      </c>
      <c r="I91" s="225">
        <f>'Plán PU'!J118</f>
        <v>0</v>
      </c>
      <c r="J91" s="225">
        <f>'Plán PU'!K118</f>
        <v>0</v>
      </c>
      <c r="K91" s="225">
        <f>'Plán PU'!L118</f>
        <v>0</v>
      </c>
      <c r="L91" s="225">
        <f>'Plán PU'!M118</f>
        <v>0</v>
      </c>
      <c r="M91" s="224" t="s">
        <v>860</v>
      </c>
      <c r="N91" s="214" t="s">
        <v>861</v>
      </c>
    </row>
    <row r="92" spans="7:14" ht="15">
      <c r="G92" s="222">
        <v>81</v>
      </c>
      <c r="H92" s="225">
        <f>'Plán PU'!I119</f>
        <v>0</v>
      </c>
      <c r="I92" s="225">
        <f>'Plán PU'!J119</f>
        <v>0</v>
      </c>
      <c r="J92" s="225">
        <f>'Plán PU'!K119</f>
        <v>0</v>
      </c>
      <c r="K92" s="225">
        <f>'Plán PU'!L119</f>
        <v>0</v>
      </c>
      <c r="L92" s="225">
        <f>'Plán PU'!M119</f>
        <v>0</v>
      </c>
      <c r="M92" s="224" t="s">
        <v>862</v>
      </c>
      <c r="N92" s="216" t="s">
        <v>863</v>
      </c>
    </row>
    <row r="93" spans="7:14" ht="14.25">
      <c r="G93" s="222">
        <v>82</v>
      </c>
      <c r="H93" s="225">
        <f>'Plán PU'!I123</f>
        <v>0</v>
      </c>
      <c r="I93" s="225">
        <f>'Plán PU'!J123</f>
        <v>0</v>
      </c>
      <c r="J93" s="225">
        <f>'Plán PU'!K123</f>
        <v>0</v>
      </c>
      <c r="K93" s="225">
        <f>'Plán PU'!L123</f>
        <v>0</v>
      </c>
      <c r="L93" s="225">
        <f>'Plán PU'!M123</f>
        <v>0</v>
      </c>
      <c r="M93" s="224" t="s">
        <v>864</v>
      </c>
      <c r="N93" s="214" t="s">
        <v>865</v>
      </c>
    </row>
    <row r="94" spans="7:14" ht="14.25">
      <c r="G94" s="222">
        <v>83</v>
      </c>
      <c r="H94" s="225">
        <f>'Plán PU'!I124</f>
        <v>0</v>
      </c>
      <c r="I94" s="225">
        <f>'Plán PU'!J124</f>
        <v>0</v>
      </c>
      <c r="J94" s="225">
        <f>'Plán PU'!K124</f>
        <v>0</v>
      </c>
      <c r="K94" s="225">
        <f>'Plán PU'!L124</f>
        <v>0</v>
      </c>
      <c r="L94" s="225">
        <f>'Plán PU'!M124</f>
        <v>0</v>
      </c>
      <c r="M94" s="224" t="s">
        <v>866</v>
      </c>
      <c r="N94" s="214" t="s">
        <v>867</v>
      </c>
    </row>
    <row r="95" spans="7:14" ht="14.25">
      <c r="G95" s="222">
        <v>84</v>
      </c>
      <c r="H95" s="225">
        <f>'Plán PU'!I126</f>
        <v>0</v>
      </c>
      <c r="I95" s="225">
        <f>'Plán PU'!J126</f>
        <v>0</v>
      </c>
      <c r="J95" s="225">
        <f>'Plán PU'!K126</f>
        <v>0</v>
      </c>
      <c r="K95" s="225">
        <f>'Plán PU'!L126</f>
        <v>0</v>
      </c>
      <c r="L95" s="225">
        <f>'Plán PU'!M126</f>
        <v>0</v>
      </c>
      <c r="M95" s="224" t="s">
        <v>868</v>
      </c>
      <c r="N95" s="214" t="s">
        <v>869</v>
      </c>
    </row>
    <row r="96" spans="7:14" ht="14.25">
      <c r="G96" s="222">
        <v>85</v>
      </c>
      <c r="H96" s="225">
        <f>'Plán PU'!I127</f>
        <v>0</v>
      </c>
      <c r="I96" s="225">
        <f>'Plán PU'!J127</f>
        <v>0</v>
      </c>
      <c r="J96" s="225">
        <f>'Plán PU'!K127</f>
        <v>0</v>
      </c>
      <c r="K96" s="225">
        <f>'Plán PU'!L127</f>
        <v>0</v>
      </c>
      <c r="L96" s="225">
        <f>'Plán PU'!M127</f>
        <v>0</v>
      </c>
      <c r="M96" s="224" t="s">
        <v>870</v>
      </c>
      <c r="N96" s="214" t="s">
        <v>871</v>
      </c>
    </row>
    <row r="97" spans="7:14" ht="14.25">
      <c r="G97" s="222">
        <v>86</v>
      </c>
      <c r="H97" s="225">
        <f>'Plán PU'!I128</f>
        <v>0</v>
      </c>
      <c r="I97" s="225">
        <f>'Plán PU'!J128</f>
        <v>0</v>
      </c>
      <c r="J97" s="225">
        <f>'Plán PU'!K128</f>
        <v>0</v>
      </c>
      <c r="K97" s="225">
        <f>'Plán PU'!L128</f>
        <v>0</v>
      </c>
      <c r="L97" s="225">
        <f>'Plán PU'!M128</f>
        <v>0</v>
      </c>
      <c r="M97" s="224" t="s">
        <v>872</v>
      </c>
      <c r="N97" s="214" t="s">
        <v>873</v>
      </c>
    </row>
    <row r="98" spans="7:14" ht="14.25">
      <c r="G98" s="222">
        <v>87</v>
      </c>
      <c r="H98" s="225">
        <f>'Plán PU'!I130</f>
        <v>0</v>
      </c>
      <c r="I98" s="225">
        <f>'Plán PU'!J130</f>
        <v>0</v>
      </c>
      <c r="J98" s="225">
        <f>'Plán PU'!K130</f>
        <v>0</v>
      </c>
      <c r="K98" s="225">
        <f>'Plán PU'!L130</f>
        <v>0</v>
      </c>
      <c r="L98" s="225">
        <f>'Plán PU'!M130</f>
        <v>0</v>
      </c>
      <c r="M98" s="224" t="s">
        <v>874</v>
      </c>
      <c r="N98" s="214" t="s">
        <v>875</v>
      </c>
    </row>
    <row r="99" spans="7:14" ht="15">
      <c r="G99" s="222">
        <v>88</v>
      </c>
      <c r="H99" s="225">
        <f>'Plán PU'!I132</f>
        <v>0</v>
      </c>
      <c r="I99" s="225">
        <f>'Plán PU'!J132</f>
        <v>0</v>
      </c>
      <c r="J99" s="225">
        <f>'Plán PU'!K132</f>
        <v>0</v>
      </c>
      <c r="K99" s="225">
        <f>'Plán PU'!L132</f>
        <v>0</v>
      </c>
      <c r="L99" s="225">
        <f>'Plán PU'!M132</f>
        <v>0</v>
      </c>
      <c r="M99" s="224" t="s">
        <v>876</v>
      </c>
      <c r="N99" s="216" t="s">
        <v>877</v>
      </c>
    </row>
    <row r="100" spans="7:14" ht="14.25">
      <c r="G100" s="222">
        <v>89</v>
      </c>
      <c r="H100" s="228">
        <f>'Plán PU'!I133</f>
        <v>0</v>
      </c>
      <c r="I100" s="228">
        <f>'Plán PU'!J133</f>
        <v>0</v>
      </c>
      <c r="J100" s="228">
        <f>'Plán PU'!K133</f>
        <v>0</v>
      </c>
      <c r="K100" s="228">
        <f>'Plán PU'!L133</f>
        <v>0</v>
      </c>
      <c r="L100" s="228">
        <f>'Plán PU'!M133</f>
        <v>0</v>
      </c>
      <c r="M100" s="224" t="s">
        <v>878</v>
      </c>
      <c r="N100" s="214" t="s">
        <v>879</v>
      </c>
    </row>
    <row r="101" spans="7:14" ht="14.25">
      <c r="G101" s="222">
        <v>90</v>
      </c>
      <c r="H101" s="228">
        <f>'Plán PU'!I137</f>
        <v>0</v>
      </c>
      <c r="I101" s="228">
        <f>'Plán PU'!J137</f>
        <v>0</v>
      </c>
      <c r="J101" s="228">
        <f>'Plán PU'!K137</f>
        <v>0</v>
      </c>
      <c r="K101" s="228">
        <f>'Plán PU'!L137</f>
        <v>0</v>
      </c>
      <c r="L101" s="228">
        <f>'Plán PU'!M137</f>
        <v>0</v>
      </c>
      <c r="M101" s="224" t="s">
        <v>880</v>
      </c>
      <c r="N101" s="214" t="s">
        <v>881</v>
      </c>
    </row>
    <row r="102" spans="7:14" ht="14.25">
      <c r="G102" s="222">
        <v>91</v>
      </c>
      <c r="H102" s="228">
        <f>'Plán PU'!I138</f>
        <v>0</v>
      </c>
      <c r="I102" s="228">
        <f>'Plán PU'!J138</f>
        <v>0</v>
      </c>
      <c r="J102" s="228">
        <f>'Plán PU'!K138</f>
        <v>0</v>
      </c>
      <c r="K102" s="228">
        <f>'Plán PU'!L138</f>
        <v>0</v>
      </c>
      <c r="L102" s="228">
        <f>'Plán PU'!M138</f>
        <v>0</v>
      </c>
      <c r="M102" s="224" t="s">
        <v>882</v>
      </c>
      <c r="N102" s="214" t="s">
        <v>883</v>
      </c>
    </row>
    <row r="103" spans="7:14" ht="14.25">
      <c r="G103" s="222">
        <v>92</v>
      </c>
      <c r="H103" s="228">
        <f>'Plán PU'!I139</f>
        <v>0</v>
      </c>
      <c r="I103" s="228">
        <f>'Plán PU'!J139</f>
        <v>0</v>
      </c>
      <c r="J103" s="228">
        <f>'Plán PU'!K139</f>
        <v>0</v>
      </c>
      <c r="K103" s="228">
        <f>'Plán PU'!L139</f>
        <v>0</v>
      </c>
      <c r="L103" s="228">
        <f>'Plán PU'!M139</f>
        <v>0</v>
      </c>
      <c r="M103" s="224" t="s">
        <v>884</v>
      </c>
      <c r="N103" s="214" t="s">
        <v>885</v>
      </c>
    </row>
    <row r="104" spans="7:14" ht="14.25">
      <c r="G104" s="222">
        <v>93</v>
      </c>
      <c r="H104" s="228">
        <f>'Plán PU'!I140</f>
        <v>0</v>
      </c>
      <c r="I104" s="228">
        <f>'Plán PU'!J140</f>
        <v>0</v>
      </c>
      <c r="J104" s="228">
        <f>'Plán PU'!K140</f>
        <v>0</v>
      </c>
      <c r="K104" s="228">
        <f>'Plán PU'!L140</f>
        <v>0</v>
      </c>
      <c r="L104" s="228">
        <f>'Plán PU'!M140</f>
        <v>0</v>
      </c>
      <c r="M104" s="224" t="s">
        <v>886</v>
      </c>
      <c r="N104" s="214" t="s">
        <v>887</v>
      </c>
    </row>
    <row r="105" spans="7:14" ht="14.25">
      <c r="G105" s="222">
        <v>94</v>
      </c>
      <c r="H105" s="228">
        <f>'Plán PU'!I141</f>
        <v>0</v>
      </c>
      <c r="I105" s="228">
        <f>'Plán PU'!J141</f>
        <v>0</v>
      </c>
      <c r="J105" s="228">
        <f>'Plán PU'!K141</f>
        <v>0</v>
      </c>
      <c r="K105" s="228">
        <f>'Plán PU'!L141</f>
        <v>0</v>
      </c>
      <c r="L105" s="228">
        <f>'Plán PU'!M141</f>
        <v>0</v>
      </c>
      <c r="M105" s="224" t="s">
        <v>888</v>
      </c>
      <c r="N105" s="217" t="s">
        <v>889</v>
      </c>
    </row>
    <row r="106" spans="7:14" ht="14.25">
      <c r="G106" s="222">
        <v>95</v>
      </c>
      <c r="H106" s="228">
        <f>'Plán PU'!I142</f>
        <v>0</v>
      </c>
      <c r="I106" s="228">
        <f>'Plán PU'!J142</f>
        <v>0</v>
      </c>
      <c r="J106" s="228">
        <f>'Plán PU'!K142</f>
        <v>0</v>
      </c>
      <c r="K106" s="228">
        <f>'Plán PU'!L142</f>
        <v>0</v>
      </c>
      <c r="L106" s="228">
        <f>'Plán PU'!M142</f>
        <v>0</v>
      </c>
      <c r="M106" s="224" t="s">
        <v>890</v>
      </c>
      <c r="N106" s="214" t="s">
        <v>891</v>
      </c>
    </row>
    <row r="107" spans="7:14" ht="14.25">
      <c r="G107" s="222">
        <v>96</v>
      </c>
      <c r="H107" s="228">
        <f>'Plán PU'!I143</f>
        <v>0</v>
      </c>
      <c r="I107" s="228">
        <f>'Plán PU'!J143</f>
        <v>0</v>
      </c>
      <c r="J107" s="228">
        <f>'Plán PU'!K143</f>
        <v>0</v>
      </c>
      <c r="K107" s="228">
        <f>'Plán PU'!L143</f>
        <v>0</v>
      </c>
      <c r="L107" s="228">
        <f>'Plán PU'!M143</f>
        <v>0</v>
      </c>
      <c r="M107" s="224" t="s">
        <v>892</v>
      </c>
      <c r="N107" s="214" t="s">
        <v>893</v>
      </c>
    </row>
    <row r="108" spans="7:14" ht="14.25">
      <c r="G108" s="222">
        <v>97</v>
      </c>
      <c r="H108" s="228">
        <f>'Plán PU'!I147</f>
        <v>0</v>
      </c>
      <c r="I108" s="228">
        <f>'Plán PU'!J147</f>
        <v>0</v>
      </c>
      <c r="J108" s="228">
        <f>'Plán PU'!K147</f>
        <v>0</v>
      </c>
      <c r="K108" s="228">
        <f>'Plán PU'!L147</f>
        <v>0</v>
      </c>
      <c r="L108" s="228">
        <f>'Plán PU'!M147</f>
        <v>0</v>
      </c>
      <c r="M108" s="224" t="s">
        <v>894</v>
      </c>
      <c r="N108" s="214" t="s">
        <v>895</v>
      </c>
    </row>
    <row r="109" spans="7:14" ht="15">
      <c r="G109" s="222">
        <v>98</v>
      </c>
      <c r="H109" s="225">
        <f>'Plán PU'!I148</f>
        <v>0</v>
      </c>
      <c r="I109" s="225">
        <f>'Plán PU'!J148</f>
        <v>0</v>
      </c>
      <c r="J109" s="225">
        <f>'Plán PU'!K148</f>
        <v>0</v>
      </c>
      <c r="K109" s="225">
        <f>'Plán PU'!L148</f>
        <v>0</v>
      </c>
      <c r="L109" s="225">
        <f>'Plán PU'!M148</f>
        <v>0</v>
      </c>
      <c r="M109" s="224" t="s">
        <v>896</v>
      </c>
      <c r="N109" s="216" t="s">
        <v>897</v>
      </c>
    </row>
    <row r="110" spans="7:14" ht="14.25">
      <c r="G110" s="222">
        <v>99</v>
      </c>
      <c r="H110" s="225">
        <f>'Plán PU'!I149</f>
        <v>0</v>
      </c>
      <c r="I110" s="225">
        <f>'Plán PU'!J149</f>
        <v>0</v>
      </c>
      <c r="J110" s="225">
        <f>'Plán PU'!K149</f>
        <v>0</v>
      </c>
      <c r="K110" s="225">
        <f>'Plán PU'!L149</f>
        <v>0</v>
      </c>
      <c r="L110" s="225">
        <f>'Plán PU'!M149</f>
        <v>0</v>
      </c>
      <c r="M110" s="224" t="s">
        <v>898</v>
      </c>
      <c r="N110" s="214" t="s">
        <v>899</v>
      </c>
    </row>
    <row r="111" spans="7:14" ht="14.25">
      <c r="G111" s="222">
        <v>100</v>
      </c>
      <c r="H111" s="225">
        <f>'Plán PU'!I150</f>
        <v>0</v>
      </c>
      <c r="I111" s="225">
        <f>'Plán PU'!J150</f>
        <v>0</v>
      </c>
      <c r="J111" s="225">
        <f>'Plán PU'!K150</f>
        <v>0</v>
      </c>
      <c r="K111" s="225">
        <f>'Plán PU'!L150</f>
        <v>0</v>
      </c>
      <c r="L111" s="225">
        <f>'Plán PU'!M150</f>
        <v>0</v>
      </c>
      <c r="M111" s="224" t="s">
        <v>900</v>
      </c>
      <c r="N111" s="214" t="s">
        <v>901</v>
      </c>
    </row>
    <row r="112" spans="7:14" ht="14.25">
      <c r="G112" s="222">
        <v>101</v>
      </c>
      <c r="H112" s="225">
        <f>'Plán PU'!I151</f>
        <v>0</v>
      </c>
      <c r="I112" s="225">
        <f>'Plán PU'!J151</f>
        <v>0</v>
      </c>
      <c r="J112" s="225">
        <f>'Plán PU'!K151</f>
        <v>0</v>
      </c>
      <c r="K112" s="225">
        <f>'Plán PU'!L151</f>
        <v>0</v>
      </c>
      <c r="L112" s="225">
        <f>'Plán PU'!M151</f>
        <v>0</v>
      </c>
      <c r="M112" s="224" t="s">
        <v>902</v>
      </c>
      <c r="N112" s="214" t="s">
        <v>903</v>
      </c>
    </row>
    <row r="113" spans="7:14" ht="15">
      <c r="G113" s="222">
        <v>102</v>
      </c>
      <c r="H113" s="225">
        <f>'Plán PU'!I153+'Plán PU'!I157</f>
        <v>0</v>
      </c>
      <c r="I113" s="225">
        <f>'Plán PU'!J153+'Plán PU'!J157</f>
        <v>0</v>
      </c>
      <c r="J113" s="225">
        <f>'Plán PU'!K153+'Plán PU'!K157</f>
        <v>0</v>
      </c>
      <c r="K113" s="225">
        <f>'Plán PU'!L153+'Plán PU'!L157</f>
        <v>0</v>
      </c>
      <c r="L113" s="225">
        <f>'Plán PU'!M153+'Plán PU'!M157</f>
        <v>0</v>
      </c>
      <c r="M113" s="224" t="s">
        <v>904</v>
      </c>
      <c r="N113" s="216" t="s">
        <v>905</v>
      </c>
    </row>
    <row r="114" spans="7:14" ht="15">
      <c r="G114" s="222">
        <v>103</v>
      </c>
      <c r="H114" s="225">
        <f>'Plán PU'!I153</f>
        <v>0</v>
      </c>
      <c r="I114" s="225">
        <f>'Plán PU'!J153</f>
        <v>0</v>
      </c>
      <c r="J114" s="225">
        <f>'Plán PU'!K153</f>
        <v>0</v>
      </c>
      <c r="K114" s="225">
        <f>'Plán PU'!L153</f>
        <v>0</v>
      </c>
      <c r="L114" s="225">
        <f>'Plán PU'!M153</f>
        <v>0</v>
      </c>
      <c r="M114" s="224" t="s">
        <v>906</v>
      </c>
      <c r="N114" s="216" t="s">
        <v>907</v>
      </c>
    </row>
    <row r="115" spans="7:14" ht="14.25">
      <c r="G115" s="222">
        <v>104</v>
      </c>
      <c r="H115" s="225">
        <f>'Plán PU'!I154</f>
        <v>0</v>
      </c>
      <c r="I115" s="225">
        <f>'Plán PU'!J154</f>
        <v>0</v>
      </c>
      <c r="J115" s="225">
        <f>'Plán PU'!K154</f>
        <v>0</v>
      </c>
      <c r="K115" s="225">
        <f>'Plán PU'!L154</f>
        <v>0</v>
      </c>
      <c r="L115" s="225">
        <f>'Plán PU'!M154</f>
        <v>0</v>
      </c>
      <c r="M115" s="224" t="s">
        <v>908</v>
      </c>
      <c r="N115" s="214" t="s">
        <v>909</v>
      </c>
    </row>
    <row r="116" spans="7:14" ht="14.25">
      <c r="G116" s="222">
        <v>105</v>
      </c>
      <c r="H116" s="225">
        <f>'Plán PU'!I155</f>
        <v>0</v>
      </c>
      <c r="I116" s="225">
        <f>'Plán PU'!J155</f>
        <v>0</v>
      </c>
      <c r="J116" s="225">
        <f>'Plán PU'!K155</f>
        <v>0</v>
      </c>
      <c r="K116" s="225">
        <f>'Plán PU'!L155</f>
        <v>0</v>
      </c>
      <c r="L116" s="225">
        <f>'Plán PU'!M155</f>
        <v>0</v>
      </c>
      <c r="M116" s="224" t="s">
        <v>910</v>
      </c>
      <c r="N116" s="214" t="s">
        <v>911</v>
      </c>
    </row>
    <row r="117" spans="7:14" ht="14.25">
      <c r="G117" s="222">
        <v>106</v>
      </c>
      <c r="H117" s="225">
        <f>'Plán PU'!I156</f>
        <v>0</v>
      </c>
      <c r="I117" s="225">
        <f>'Plán PU'!J156</f>
        <v>0</v>
      </c>
      <c r="J117" s="225">
        <f>'Plán PU'!K156</f>
        <v>0</v>
      </c>
      <c r="K117" s="225">
        <f>'Plán PU'!L156</f>
        <v>0</v>
      </c>
      <c r="L117" s="225">
        <f>'Plán PU'!M156</f>
        <v>0</v>
      </c>
      <c r="M117" s="224" t="s">
        <v>912</v>
      </c>
      <c r="N117" s="217" t="s">
        <v>913</v>
      </c>
    </row>
    <row r="118" spans="7:14" ht="15.75" thickBot="1">
      <c r="G118" s="222">
        <v>107</v>
      </c>
      <c r="H118" s="225">
        <f>'Plán PU'!I157</f>
        <v>0</v>
      </c>
      <c r="I118" s="225">
        <f>'Plán PU'!J157</f>
        <v>0</v>
      </c>
      <c r="J118" s="225">
        <f>'Plán PU'!K157</f>
        <v>0</v>
      </c>
      <c r="K118" s="225">
        <f>'Plán PU'!L157</f>
        <v>0</v>
      </c>
      <c r="L118" s="225">
        <f>'Plán PU'!M157</f>
        <v>0</v>
      </c>
      <c r="M118" s="224" t="s">
        <v>914</v>
      </c>
      <c r="N118" s="218" t="s">
        <v>915</v>
      </c>
    </row>
    <row r="119" spans="7:14" ht="14.25">
      <c r="G119" s="222">
        <v>108</v>
      </c>
      <c r="H119" s="225">
        <f>'Plán PU'!I160</f>
        <v>0</v>
      </c>
      <c r="I119" s="225">
        <f>'Plán PU'!J160</f>
        <v>0</v>
      </c>
      <c r="J119" s="225">
        <f>'Plán PU'!K160</f>
        <v>0</v>
      </c>
      <c r="K119" s="225">
        <f>'Plán PU'!L160</f>
        <v>0</v>
      </c>
      <c r="L119" s="225">
        <f>'Plán PU'!M160</f>
        <v>0</v>
      </c>
      <c r="M119" s="224" t="s">
        <v>916</v>
      </c>
      <c r="N119" s="219" t="s">
        <v>917</v>
      </c>
    </row>
    <row r="120" spans="7:14" ht="14.25">
      <c r="G120" s="222">
        <v>109</v>
      </c>
      <c r="H120" s="225">
        <f>'Plán PU'!I161</f>
        <v>0</v>
      </c>
      <c r="I120" s="225">
        <f>'Plán PU'!J161</f>
        <v>0</v>
      </c>
      <c r="J120" s="225">
        <f>'Plán PU'!K161</f>
        <v>0</v>
      </c>
      <c r="K120" s="225">
        <f>'Plán PU'!L161</f>
        <v>0</v>
      </c>
      <c r="L120" s="225">
        <f>'Plán PU'!M161</f>
        <v>0</v>
      </c>
      <c r="M120" s="224" t="s">
        <v>918</v>
      </c>
      <c r="N120" s="214" t="s">
        <v>919</v>
      </c>
    </row>
    <row r="121" spans="7:14" ht="15">
      <c r="G121" s="222">
        <v>110</v>
      </c>
      <c r="H121" s="225">
        <f>'Plán PU'!I162</f>
        <v>0</v>
      </c>
      <c r="I121" s="225">
        <f>'Plán PU'!J162</f>
        <v>0</v>
      </c>
      <c r="J121" s="225">
        <f>'Plán PU'!K162</f>
        <v>0</v>
      </c>
      <c r="K121" s="225">
        <f>'Plán PU'!L162</f>
        <v>0</v>
      </c>
      <c r="L121" s="225">
        <f>'Plán PU'!M162</f>
        <v>0</v>
      </c>
      <c r="M121" s="224" t="s">
        <v>920</v>
      </c>
      <c r="N121" s="216" t="s">
        <v>921</v>
      </c>
    </row>
    <row r="122" spans="7:14" ht="15">
      <c r="G122" s="222">
        <v>111</v>
      </c>
      <c r="H122" s="225">
        <f>'Plán PU'!I163</f>
        <v>0</v>
      </c>
      <c r="I122" s="225">
        <f>'Plán PU'!J163</f>
        <v>0</v>
      </c>
      <c r="J122" s="225">
        <f>'Plán PU'!K163</f>
        <v>0</v>
      </c>
      <c r="K122" s="225">
        <f>'Plán PU'!L163</f>
        <v>0</v>
      </c>
      <c r="L122" s="225">
        <f>'Plán PU'!M163</f>
        <v>0</v>
      </c>
      <c r="M122" s="224" t="s">
        <v>922</v>
      </c>
      <c r="N122" s="216" t="s">
        <v>923</v>
      </c>
    </row>
    <row r="123" spans="7:14" ht="14.25">
      <c r="G123" s="222">
        <v>112</v>
      </c>
      <c r="H123" s="225">
        <f>'Plán PU'!I164</f>
        <v>0</v>
      </c>
      <c r="I123" s="225">
        <f>'Plán PU'!J164</f>
        <v>0</v>
      </c>
      <c r="J123" s="225">
        <f>'Plán PU'!K164</f>
        <v>0</v>
      </c>
      <c r="K123" s="225">
        <f>'Plán PU'!L164</f>
        <v>0</v>
      </c>
      <c r="L123" s="225">
        <f>'Plán PU'!M164</f>
        <v>0</v>
      </c>
      <c r="M123" s="224" t="s">
        <v>924</v>
      </c>
      <c r="N123" s="214" t="s">
        <v>925</v>
      </c>
    </row>
    <row r="124" spans="7:14" ht="14.25">
      <c r="G124" s="222">
        <v>113</v>
      </c>
      <c r="H124" s="225">
        <f>'Plán PU'!I165</f>
        <v>0</v>
      </c>
      <c r="I124" s="225">
        <f>'Plán PU'!J165</f>
        <v>0</v>
      </c>
      <c r="J124" s="225">
        <f>'Plán PU'!K165</f>
        <v>0</v>
      </c>
      <c r="K124" s="225">
        <f>'Plán PU'!L165</f>
        <v>0</v>
      </c>
      <c r="L124" s="225">
        <f>'Plán PU'!M165</f>
        <v>0</v>
      </c>
      <c r="M124" s="224" t="s">
        <v>926</v>
      </c>
      <c r="N124" s="214" t="s">
        <v>927</v>
      </c>
    </row>
    <row r="125" spans="7:14" ht="14.25">
      <c r="G125" s="222">
        <v>114</v>
      </c>
      <c r="H125" s="225">
        <f>'Plán PU'!I166</f>
        <v>0</v>
      </c>
      <c r="I125" s="225">
        <f>'Plán PU'!J166</f>
        <v>0</v>
      </c>
      <c r="J125" s="225">
        <f>'Plán PU'!K166</f>
        <v>0</v>
      </c>
      <c r="K125" s="225">
        <f>'Plán PU'!L166</f>
        <v>0</v>
      </c>
      <c r="L125" s="225">
        <f>'Plán PU'!M166</f>
        <v>0</v>
      </c>
      <c r="M125" s="224" t="s">
        <v>928</v>
      </c>
      <c r="N125" s="214" t="s">
        <v>929</v>
      </c>
    </row>
    <row r="126" spans="7:14" ht="15">
      <c r="G126" s="222">
        <v>115</v>
      </c>
      <c r="H126" s="225">
        <f>'Plán PU'!I167</f>
        <v>0</v>
      </c>
      <c r="I126" s="225">
        <f>'Plán PU'!J167</f>
        <v>0</v>
      </c>
      <c r="J126" s="225">
        <f>'Plán PU'!K167</f>
        <v>0</v>
      </c>
      <c r="K126" s="225">
        <f>'Plán PU'!L167</f>
        <v>0</v>
      </c>
      <c r="L126" s="225">
        <f>'Plán PU'!M167</f>
        <v>0</v>
      </c>
      <c r="M126" s="224" t="s">
        <v>930</v>
      </c>
      <c r="N126" s="216" t="s">
        <v>931</v>
      </c>
    </row>
    <row r="127" spans="7:14" ht="14.25">
      <c r="G127" s="222">
        <v>116</v>
      </c>
      <c r="H127" s="225">
        <f>'Plán PU'!I168</f>
        <v>0</v>
      </c>
      <c r="I127" s="225">
        <f>'Plán PU'!J168</f>
        <v>0</v>
      </c>
      <c r="J127" s="225">
        <f>'Plán PU'!K168</f>
        <v>0</v>
      </c>
      <c r="K127" s="225">
        <f>'Plán PU'!L168</f>
        <v>0</v>
      </c>
      <c r="L127" s="225">
        <f>'Plán PU'!M168</f>
        <v>0</v>
      </c>
      <c r="M127" s="224" t="s">
        <v>932</v>
      </c>
      <c r="N127" s="214" t="s">
        <v>933</v>
      </c>
    </row>
    <row r="128" spans="7:14" ht="14.25">
      <c r="G128" s="222">
        <v>117</v>
      </c>
      <c r="H128" s="225">
        <f>'Plán PU'!I169</f>
        <v>0</v>
      </c>
      <c r="I128" s="225">
        <f>'Plán PU'!J169</f>
        <v>0</v>
      </c>
      <c r="J128" s="225">
        <f>'Plán PU'!K169</f>
        <v>0</v>
      </c>
      <c r="K128" s="225">
        <f>'Plán PU'!L169</f>
        <v>0</v>
      </c>
      <c r="L128" s="225">
        <f>'Plán PU'!M169</f>
        <v>0</v>
      </c>
      <c r="M128" s="224" t="s">
        <v>934</v>
      </c>
      <c r="N128" s="214" t="s">
        <v>935</v>
      </c>
    </row>
    <row r="129" spans="7:14" ht="15">
      <c r="G129" s="222">
        <v>118</v>
      </c>
      <c r="H129" s="225">
        <f>'Plán PU'!I170</f>
        <v>0</v>
      </c>
      <c r="I129" s="225">
        <f>'Plán PU'!J170</f>
        <v>0</v>
      </c>
      <c r="J129" s="225">
        <f>'Plán PU'!K170</f>
        <v>0</v>
      </c>
      <c r="K129" s="225">
        <f>'Plán PU'!L170</f>
        <v>0</v>
      </c>
      <c r="L129" s="225">
        <f>'Plán PU'!M170</f>
        <v>0</v>
      </c>
      <c r="M129" s="224" t="s">
        <v>936</v>
      </c>
      <c r="N129" s="216" t="s">
        <v>937</v>
      </c>
    </row>
    <row r="130" spans="7:14" ht="15">
      <c r="G130" s="222">
        <v>119</v>
      </c>
      <c r="H130" s="225">
        <f>'Plán PU'!I171</f>
        <v>0</v>
      </c>
      <c r="I130" s="225">
        <f>'Plán PU'!J171</f>
        <v>0</v>
      </c>
      <c r="J130" s="225">
        <f>'Plán PU'!K171</f>
        <v>0</v>
      </c>
      <c r="K130" s="225">
        <f>'Plán PU'!L171</f>
        <v>0</v>
      </c>
      <c r="L130" s="225">
        <f>'Plán PU'!M171</f>
        <v>0</v>
      </c>
      <c r="M130" s="224" t="s">
        <v>938</v>
      </c>
      <c r="N130" s="216" t="s">
        <v>939</v>
      </c>
    </row>
    <row r="131" spans="7:14" ht="14.25">
      <c r="G131" s="222">
        <v>120</v>
      </c>
      <c r="H131" s="225">
        <f>'Plán PU'!I176</f>
        <v>0</v>
      </c>
      <c r="I131" s="225">
        <f>'Plán PU'!J176</f>
        <v>0</v>
      </c>
      <c r="J131" s="225">
        <f>'Plán PU'!K176</f>
        <v>0</v>
      </c>
      <c r="K131" s="225">
        <f>'Plán PU'!L176</f>
        <v>0</v>
      </c>
      <c r="L131" s="225">
        <f>'Plán PU'!M176</f>
        <v>0</v>
      </c>
      <c r="M131" s="224" t="s">
        <v>940</v>
      </c>
      <c r="N131" s="214" t="s">
        <v>941</v>
      </c>
    </row>
    <row r="132" spans="7:14" ht="14.25">
      <c r="G132" s="222">
        <v>121</v>
      </c>
      <c r="H132" s="229">
        <f>'Plán PU'!I178+'Plán PU'!I189</f>
        <v>0</v>
      </c>
      <c r="I132" s="229">
        <f>'Plán PU'!J178+'Plán PU'!J189</f>
        <v>0</v>
      </c>
      <c r="J132" s="229">
        <f>'Plán PU'!K178+'Plán PU'!K189</f>
        <v>0</v>
      </c>
      <c r="K132" s="229">
        <f>'Plán PU'!L178+'Plán PU'!L189</f>
        <v>0</v>
      </c>
      <c r="L132" s="229">
        <f>'Plán PU'!M178+'Plán PU'!M189</f>
        <v>0</v>
      </c>
      <c r="M132" s="224" t="s">
        <v>942</v>
      </c>
      <c r="N132" s="214" t="s">
        <v>943</v>
      </c>
    </row>
    <row r="133" spans="7:14" ht="14.25">
      <c r="G133" s="222">
        <v>122</v>
      </c>
      <c r="H133" s="229">
        <f>'Plán PU'!I181+'Plán PU'!I190</f>
        <v>0</v>
      </c>
      <c r="I133" s="229">
        <f>'Plán PU'!J181+'Plán PU'!J190</f>
        <v>0</v>
      </c>
      <c r="J133" s="229">
        <f>'Plán PU'!K181+'Plán PU'!K190</f>
        <v>0</v>
      </c>
      <c r="K133" s="229">
        <f>'Plán PU'!L181+'Plán PU'!L190</f>
        <v>0</v>
      </c>
      <c r="L133" s="229">
        <f>'Plán PU'!M181+'Plán PU'!M190</f>
        <v>0</v>
      </c>
      <c r="M133" s="224" t="s">
        <v>944</v>
      </c>
      <c r="N133" s="214" t="s">
        <v>945</v>
      </c>
    </row>
    <row r="134" spans="7:14" ht="14.25">
      <c r="G134" s="222">
        <v>123</v>
      </c>
      <c r="H134" s="225">
        <f>'Plán PU'!I177</f>
        <v>0</v>
      </c>
      <c r="I134" s="225">
        <f>'Plán PU'!J177</f>
        <v>0</v>
      </c>
      <c r="J134" s="225">
        <f>'Plán PU'!K177</f>
        <v>0</v>
      </c>
      <c r="K134" s="225">
        <f>'Plán PU'!L177</f>
        <v>0</v>
      </c>
      <c r="L134" s="225">
        <f>'Plán PU'!M177</f>
        <v>0</v>
      </c>
      <c r="M134" s="224" t="s">
        <v>946</v>
      </c>
      <c r="N134" s="214" t="s">
        <v>947</v>
      </c>
    </row>
    <row r="135" spans="7:14" ht="14.25">
      <c r="G135" s="222">
        <v>124</v>
      </c>
      <c r="H135" s="225">
        <f>'Plán PU'!I185</f>
        <v>0</v>
      </c>
      <c r="I135" s="225">
        <f>'Plán PU'!J185</f>
        <v>0</v>
      </c>
      <c r="J135" s="225">
        <f>'Plán PU'!K185</f>
        <v>0</v>
      </c>
      <c r="K135" s="225">
        <f>'Plán PU'!L185</f>
        <v>0</v>
      </c>
      <c r="L135" s="225">
        <f>'Plán PU'!M185</f>
        <v>0</v>
      </c>
      <c r="M135" s="224" t="s">
        <v>948</v>
      </c>
      <c r="N135" s="214" t="s">
        <v>949</v>
      </c>
    </row>
    <row r="136" spans="7:14" ht="14.25">
      <c r="G136" s="222">
        <v>125</v>
      </c>
      <c r="H136" s="225">
        <f>'Plán PU'!I186</f>
        <v>0</v>
      </c>
      <c r="I136" s="225">
        <f>'Plán PU'!J186</f>
        <v>0</v>
      </c>
      <c r="J136" s="225">
        <f>'Plán PU'!K186</f>
        <v>0</v>
      </c>
      <c r="K136" s="225">
        <f>'Plán PU'!L186</f>
        <v>0</v>
      </c>
      <c r="L136" s="225">
        <f>'Plán PU'!M186</f>
        <v>0</v>
      </c>
      <c r="M136" s="224" t="s">
        <v>950</v>
      </c>
      <c r="N136" s="214" t="s">
        <v>951</v>
      </c>
    </row>
    <row r="137" spans="7:14" ht="14.25">
      <c r="G137" s="222">
        <v>126</v>
      </c>
      <c r="H137" s="225">
        <f>'Plán PU'!I187</f>
        <v>0</v>
      </c>
      <c r="I137" s="225">
        <f>'Plán PU'!J187</f>
        <v>0</v>
      </c>
      <c r="J137" s="225">
        <f>'Plán PU'!K187</f>
        <v>0</v>
      </c>
      <c r="K137" s="225">
        <f>'Plán PU'!L187</f>
        <v>0</v>
      </c>
      <c r="L137" s="225">
        <f>'Plán PU'!M187</f>
        <v>0</v>
      </c>
      <c r="M137" s="224" t="s">
        <v>952</v>
      </c>
      <c r="N137" s="214" t="s">
        <v>953</v>
      </c>
    </row>
    <row r="138" spans="7:14" ht="14.25">
      <c r="G138" s="222">
        <v>127</v>
      </c>
      <c r="H138" s="225">
        <f>'Plán PU'!I188</f>
        <v>0</v>
      </c>
      <c r="I138" s="225">
        <f>'Plán PU'!J188</f>
        <v>0</v>
      </c>
      <c r="J138" s="225">
        <f>'Plán PU'!K188</f>
        <v>0</v>
      </c>
      <c r="K138" s="225">
        <f>'Plán PU'!L188</f>
        <v>0</v>
      </c>
      <c r="L138" s="225">
        <f>'Plán PU'!M188</f>
        <v>0</v>
      </c>
      <c r="M138" s="224" t="s">
        <v>954</v>
      </c>
      <c r="N138" s="214" t="s">
        <v>955</v>
      </c>
    </row>
    <row r="139" spans="7:14" ht="14.25">
      <c r="G139" s="222">
        <v>128</v>
      </c>
      <c r="H139" s="225">
        <f>'Plán PU'!I191</f>
        <v>0</v>
      </c>
      <c r="I139" s="225">
        <f>'Plán PU'!J191</f>
        <v>0</v>
      </c>
      <c r="J139" s="225">
        <f>'Plán PU'!K191</f>
        <v>0</v>
      </c>
      <c r="K139" s="225">
        <f>'Plán PU'!L191</f>
        <v>0</v>
      </c>
      <c r="L139" s="225">
        <f>'Plán PU'!M191</f>
        <v>0</v>
      </c>
      <c r="M139" s="224" t="s">
        <v>956</v>
      </c>
      <c r="N139" s="214" t="s">
        <v>957</v>
      </c>
    </row>
    <row r="140" spans="7:14" ht="14.25">
      <c r="G140" s="222">
        <v>129</v>
      </c>
      <c r="H140" s="225">
        <f>'Plán PU'!I192</f>
        <v>0</v>
      </c>
      <c r="I140" s="225">
        <f>'Plán PU'!J192</f>
        <v>0</v>
      </c>
      <c r="J140" s="225">
        <f>'Plán PU'!K192</f>
        <v>0</v>
      </c>
      <c r="K140" s="225">
        <f>'Plán PU'!L192</f>
        <v>0</v>
      </c>
      <c r="L140" s="225">
        <f>'Plán PU'!M192</f>
        <v>0</v>
      </c>
      <c r="M140" s="224" t="s">
        <v>958</v>
      </c>
      <c r="N140" s="214" t="s">
        <v>959</v>
      </c>
    </row>
    <row r="141" spans="7:14" ht="15">
      <c r="G141" s="222">
        <v>130</v>
      </c>
      <c r="H141" s="225">
        <f>'Plán PU'!I193</f>
        <v>0</v>
      </c>
      <c r="I141" s="225">
        <f>'Plán PU'!J193</f>
        <v>0</v>
      </c>
      <c r="J141" s="225">
        <f>'Plán PU'!K193</f>
        <v>0</v>
      </c>
      <c r="K141" s="225">
        <f>'Plán PU'!L193</f>
        <v>0</v>
      </c>
      <c r="L141" s="225">
        <f>'Plán PU'!M193</f>
        <v>0</v>
      </c>
      <c r="M141" s="224" t="s">
        <v>960</v>
      </c>
      <c r="N141" s="216" t="s">
        <v>961</v>
      </c>
    </row>
    <row r="142" spans="7:14" ht="14.25">
      <c r="G142" s="222">
        <v>131</v>
      </c>
      <c r="H142" s="230">
        <f>'Plán PU'!I210</f>
        <v>0</v>
      </c>
      <c r="I142" s="230">
        <f>'Plán PU'!J210</f>
        <v>0</v>
      </c>
      <c r="J142" s="230">
        <f>'Plán PU'!K210</f>
        <v>0</v>
      </c>
      <c r="K142" s="230">
        <f>'Plán PU'!L210</f>
        <v>0</v>
      </c>
      <c r="L142" s="230">
        <f>'Plán PU'!M210</f>
        <v>0</v>
      </c>
      <c r="M142" s="224" t="s">
        <v>962</v>
      </c>
      <c r="N142" s="220" t="s">
        <v>963</v>
      </c>
    </row>
    <row r="143" spans="7:14" ht="14.25">
      <c r="G143" s="222">
        <v>132</v>
      </c>
      <c r="H143" s="230">
        <f>'Plán PU'!I211</f>
        <v>0</v>
      </c>
      <c r="I143" s="230">
        <f>'Plán PU'!J211</f>
        <v>0</v>
      </c>
      <c r="J143" s="230">
        <f>'Plán PU'!K211</f>
        <v>0</v>
      </c>
      <c r="K143" s="230">
        <f>'Plán PU'!L211</f>
        <v>0</v>
      </c>
      <c r="L143" s="230">
        <f>'Plán PU'!M211</f>
        <v>0</v>
      </c>
      <c r="M143" s="224" t="s">
        <v>964</v>
      </c>
      <c r="N143" s="220" t="s">
        <v>965</v>
      </c>
    </row>
    <row r="144" spans="7:14" ht="14.25">
      <c r="G144" s="222">
        <v>133</v>
      </c>
      <c r="H144" s="225">
        <f>'Plán PU'!I206</f>
        <v>0</v>
      </c>
      <c r="I144" s="225">
        <f>'Plán PU'!J206</f>
        <v>0</v>
      </c>
      <c r="J144" s="225">
        <f>'Plán PU'!K206</f>
        <v>0</v>
      </c>
      <c r="K144" s="225">
        <f>'Plán PU'!L206</f>
        <v>0</v>
      </c>
      <c r="L144" s="225">
        <f>'Plán PU'!M206</f>
        <v>0</v>
      </c>
      <c r="M144" s="224" t="s">
        <v>966</v>
      </c>
      <c r="N144" s="214" t="s">
        <v>967</v>
      </c>
    </row>
    <row r="145" spans="7:14" ht="14.25">
      <c r="G145" s="222">
        <v>134</v>
      </c>
      <c r="H145" s="225">
        <f>'Plán PU'!I207</f>
        <v>0</v>
      </c>
      <c r="I145" s="225">
        <f>'Plán PU'!J207</f>
        <v>0</v>
      </c>
      <c r="J145" s="225">
        <f>'Plán PU'!K207</f>
        <v>0</v>
      </c>
      <c r="K145" s="225">
        <f>'Plán PU'!L207</f>
        <v>0</v>
      </c>
      <c r="L145" s="225">
        <f>'Plán PU'!M207</f>
        <v>0</v>
      </c>
      <c r="M145" s="224" t="s">
        <v>968</v>
      </c>
      <c r="N145" s="214" t="s">
        <v>969</v>
      </c>
    </row>
    <row r="146" spans="7:14" ht="14.25">
      <c r="G146" s="222">
        <v>135</v>
      </c>
      <c r="H146" s="225">
        <f>'Plán PU'!I208</f>
        <v>0</v>
      </c>
      <c r="I146" s="225">
        <f>'Plán PU'!J208</f>
        <v>0</v>
      </c>
      <c r="J146" s="225">
        <f>'Plán PU'!K208</f>
        <v>0</v>
      </c>
      <c r="K146" s="225">
        <f>'Plán PU'!L208</f>
        <v>0</v>
      </c>
      <c r="L146" s="225">
        <f>'Plán PU'!M208</f>
        <v>0</v>
      </c>
      <c r="M146" s="224" t="s">
        <v>970</v>
      </c>
      <c r="N146" s="214" t="s">
        <v>971</v>
      </c>
    </row>
    <row r="147" spans="7:14" ht="14.25">
      <c r="G147" s="222">
        <v>136</v>
      </c>
      <c r="H147" s="225">
        <f>'Plán PU'!I209</f>
        <v>0</v>
      </c>
      <c r="I147" s="225">
        <f>'Plán PU'!J209</f>
        <v>0</v>
      </c>
      <c r="J147" s="225">
        <f>'Plán PU'!K209</f>
        <v>0</v>
      </c>
      <c r="K147" s="225">
        <f>'Plán PU'!L209</f>
        <v>0</v>
      </c>
      <c r="L147" s="225">
        <f>'Plán PU'!M209</f>
        <v>0</v>
      </c>
      <c r="M147" s="224" t="s">
        <v>972</v>
      </c>
      <c r="N147" s="214" t="s">
        <v>973</v>
      </c>
    </row>
    <row r="148" spans="7:14" ht="14.25">
      <c r="G148" s="222">
        <v>137</v>
      </c>
      <c r="H148" s="225">
        <f>'Plán PU'!I214</f>
        <v>0</v>
      </c>
      <c r="I148" s="225">
        <f>'Plán PU'!J214</f>
        <v>0</v>
      </c>
      <c r="J148" s="225">
        <f>'Plán PU'!K214</f>
        <v>0</v>
      </c>
      <c r="K148" s="225">
        <f>'Plán PU'!L214</f>
        <v>0</v>
      </c>
      <c r="L148" s="225">
        <f>'Plán PU'!M214</f>
        <v>0</v>
      </c>
      <c r="M148" s="224" t="s">
        <v>974</v>
      </c>
      <c r="N148" s="214" t="s">
        <v>975</v>
      </c>
    </row>
    <row r="149" spans="7:14" ht="14.25">
      <c r="G149" s="222">
        <v>138</v>
      </c>
      <c r="H149" s="225">
        <f>'Plán PU'!I215</f>
        <v>0</v>
      </c>
      <c r="I149" s="225">
        <f>'Plán PU'!J215</f>
        <v>0</v>
      </c>
      <c r="J149" s="225">
        <f>'Plán PU'!K215</f>
        <v>0</v>
      </c>
      <c r="K149" s="225">
        <f>'Plán PU'!L215</f>
        <v>0</v>
      </c>
      <c r="L149" s="225">
        <f>'Plán PU'!M215</f>
        <v>0</v>
      </c>
      <c r="M149" s="224" t="s">
        <v>976</v>
      </c>
      <c r="N149" s="214" t="s">
        <v>977</v>
      </c>
    </row>
    <row r="150" spans="7:14" ht="15">
      <c r="G150" s="222">
        <v>139</v>
      </c>
      <c r="H150" s="225">
        <f>'Plán PU'!I216</f>
        <v>0</v>
      </c>
      <c r="I150" s="225">
        <f>'Plán PU'!J216</f>
        <v>0</v>
      </c>
      <c r="J150" s="225">
        <f>'Plán PU'!K216</f>
        <v>0</v>
      </c>
      <c r="K150" s="225">
        <f>'Plán PU'!L216</f>
        <v>0</v>
      </c>
      <c r="L150" s="225">
        <f>'Plán PU'!M216</f>
        <v>0</v>
      </c>
      <c r="M150" s="224" t="s">
        <v>978</v>
      </c>
      <c r="N150" s="216" t="s">
        <v>979</v>
      </c>
    </row>
    <row r="151" spans="7:14" ht="15">
      <c r="G151" s="222">
        <v>140</v>
      </c>
      <c r="H151" s="225">
        <f>'Plán PU'!I217</f>
        <v>0</v>
      </c>
      <c r="I151" s="225">
        <f>'Plán PU'!J217</f>
        <v>0</v>
      </c>
      <c r="J151" s="225">
        <f>'Plán PU'!K217</f>
        <v>0</v>
      </c>
      <c r="K151" s="225">
        <f>'Plán PU'!L217</f>
        <v>0</v>
      </c>
      <c r="L151" s="225">
        <f>'Plán PU'!M217</f>
        <v>0</v>
      </c>
      <c r="M151" s="224" t="s">
        <v>980</v>
      </c>
      <c r="N151" s="216" t="s">
        <v>981</v>
      </c>
    </row>
    <row r="152" spans="7:14" ht="14.25">
      <c r="G152" s="222">
        <v>141</v>
      </c>
      <c r="H152" s="226">
        <f>'Plán PU'!I218</f>
        <v>0</v>
      </c>
      <c r="I152" s="226">
        <f>'Plán PU'!J218</f>
        <v>0</v>
      </c>
      <c r="J152" s="226">
        <f>'Plán PU'!K218</f>
        <v>0</v>
      </c>
      <c r="K152" s="226">
        <f>'Plán PU'!L218</f>
        <v>0</v>
      </c>
      <c r="L152" s="226">
        <f>'Plán PU'!M218</f>
        <v>0</v>
      </c>
      <c r="M152" s="224" t="s">
        <v>982</v>
      </c>
      <c r="N152" s="214" t="s">
        <v>983</v>
      </c>
    </row>
    <row r="153" spans="7:14" ht="14.25">
      <c r="G153" s="222">
        <v>142</v>
      </c>
      <c r="H153" s="226">
        <f>'Plán PU'!I219</f>
        <v>0</v>
      </c>
      <c r="I153" s="226">
        <f>'Plán PU'!J219</f>
        <v>0</v>
      </c>
      <c r="J153" s="226">
        <f>'Plán PU'!K219</f>
        <v>0</v>
      </c>
      <c r="K153" s="226">
        <f>'Plán PU'!L219</f>
        <v>0</v>
      </c>
      <c r="L153" s="226">
        <f>'Plán PU'!M219</f>
        <v>0</v>
      </c>
      <c r="M153" s="224" t="s">
        <v>984</v>
      </c>
      <c r="N153" s="214" t="s">
        <v>985</v>
      </c>
    </row>
    <row r="154" spans="7:14" ht="14.25">
      <c r="G154" s="222">
        <v>143</v>
      </c>
      <c r="H154" s="222"/>
      <c r="I154" s="222"/>
      <c r="J154" s="222"/>
      <c r="K154" s="222"/>
      <c r="L154" s="222"/>
      <c r="M154" s="224" t="s">
        <v>986</v>
      </c>
      <c r="N154" s="214" t="s">
        <v>987</v>
      </c>
    </row>
    <row r="155" spans="7:14" ht="15">
      <c r="G155" s="222">
        <v>144</v>
      </c>
      <c r="H155" s="225">
        <f>'Plán PU'!I220</f>
        <v>0</v>
      </c>
      <c r="I155" s="225">
        <f>'Plán PU'!J220</f>
        <v>0</v>
      </c>
      <c r="J155" s="225">
        <f>'Plán PU'!K220</f>
        <v>0</v>
      </c>
      <c r="K155" s="225">
        <f>'Plán PU'!L220</f>
        <v>0</v>
      </c>
      <c r="L155" s="225">
        <f>'Plán PU'!M220</f>
        <v>0</v>
      </c>
      <c r="M155" s="224" t="s">
        <v>988</v>
      </c>
      <c r="N155" s="216" t="s">
        <v>989</v>
      </c>
    </row>
    <row r="156" spans="7:14" ht="14.25">
      <c r="G156" s="222">
        <v>145</v>
      </c>
      <c r="H156" s="225">
        <f>'Plán PU'!I221</f>
        <v>0</v>
      </c>
      <c r="I156" s="225">
        <f>'Plán PU'!J221</f>
        <v>0</v>
      </c>
      <c r="J156" s="225">
        <f>'Plán PU'!K221</f>
        <v>0</v>
      </c>
      <c r="K156" s="225">
        <f>'Plán PU'!L221</f>
        <v>0</v>
      </c>
      <c r="L156" s="225">
        <f>'Plán PU'!M221</f>
        <v>0</v>
      </c>
      <c r="M156" s="224" t="s">
        <v>990</v>
      </c>
      <c r="N156" s="214" t="s">
        <v>991</v>
      </c>
    </row>
    <row r="157" spans="7:14" ht="14.25">
      <c r="G157" s="222">
        <v>146</v>
      </c>
      <c r="H157" s="225">
        <f>'Plán PU'!I222</f>
        <v>0</v>
      </c>
      <c r="I157" s="225">
        <f>'Plán PU'!J222</f>
        <v>0</v>
      </c>
      <c r="J157" s="225">
        <f>'Plán PU'!K222</f>
        <v>0</v>
      </c>
      <c r="K157" s="225">
        <f>'Plán PU'!L222</f>
        <v>0</v>
      </c>
      <c r="L157" s="225">
        <f>'Plán PU'!M222</f>
        <v>0</v>
      </c>
      <c r="M157" s="224" t="s">
        <v>992</v>
      </c>
      <c r="N157" s="214" t="s">
        <v>993</v>
      </c>
    </row>
    <row r="158" spans="7:14" ht="15">
      <c r="G158" s="222">
        <v>147</v>
      </c>
      <c r="H158" s="225">
        <f>'Plán PU'!I223</f>
        <v>0</v>
      </c>
      <c r="I158" s="225">
        <f>'Plán PU'!J223</f>
        <v>0</v>
      </c>
      <c r="J158" s="225">
        <f>'Plán PU'!K223</f>
        <v>0</v>
      </c>
      <c r="K158" s="225">
        <f>'Plán PU'!L223</f>
        <v>0</v>
      </c>
      <c r="L158" s="225">
        <f>'Plán PU'!M223</f>
        <v>0</v>
      </c>
      <c r="M158" s="224" t="s">
        <v>994</v>
      </c>
      <c r="N158" s="216" t="s">
        <v>995</v>
      </c>
    </row>
    <row r="159" spans="7:14" ht="14.25">
      <c r="G159" s="222">
        <v>148</v>
      </c>
      <c r="H159" s="226">
        <f>'Plán PU'!I224</f>
        <v>0</v>
      </c>
      <c r="I159" s="226">
        <f>'Plán PU'!J224</f>
        <v>0</v>
      </c>
      <c r="J159" s="226">
        <f>'Plán PU'!K224</f>
        <v>0</v>
      </c>
      <c r="K159" s="226">
        <f>'Plán PU'!L224</f>
        <v>0</v>
      </c>
      <c r="L159" s="226">
        <f>'Plán PU'!M224</f>
        <v>0</v>
      </c>
      <c r="M159" s="224" t="s">
        <v>996</v>
      </c>
      <c r="N159" s="214" t="s">
        <v>983</v>
      </c>
    </row>
    <row r="160" spans="7:14" ht="14.25">
      <c r="G160" s="222">
        <v>149</v>
      </c>
      <c r="H160" s="226">
        <f>'Plán PU'!I225</f>
        <v>0</v>
      </c>
      <c r="I160" s="226">
        <f>'Plán PU'!J225</f>
        <v>0</v>
      </c>
      <c r="J160" s="226">
        <f>'Plán PU'!K225</f>
        <v>0</v>
      </c>
      <c r="K160" s="226">
        <f>'Plán PU'!L225</f>
        <v>0</v>
      </c>
      <c r="L160" s="226">
        <f>'Plán PU'!M225</f>
        <v>0</v>
      </c>
      <c r="M160" s="224" t="s">
        <v>997</v>
      </c>
      <c r="N160" s="214" t="s">
        <v>985</v>
      </c>
    </row>
    <row r="161" spans="7:14" ht="15">
      <c r="G161" s="222">
        <v>150</v>
      </c>
      <c r="H161" s="225">
        <f>'Plán PU'!I226</f>
        <v>0</v>
      </c>
      <c r="I161" s="225">
        <f>'Plán PU'!J226</f>
        <v>0</v>
      </c>
      <c r="J161" s="225">
        <f>'Plán PU'!K226</f>
        <v>0</v>
      </c>
      <c r="K161" s="225">
        <f>'Plán PU'!L226</f>
        <v>0</v>
      </c>
      <c r="L161" s="225">
        <f>'Plán PU'!M226</f>
        <v>0</v>
      </c>
      <c r="M161" s="224" t="s">
        <v>998</v>
      </c>
      <c r="N161" s="216" t="s">
        <v>999</v>
      </c>
    </row>
    <row r="162" spans="7:14" ht="14.25">
      <c r="G162" s="222">
        <v>151</v>
      </c>
      <c r="H162" s="225">
        <f>'Plán PU'!I227</f>
        <v>0</v>
      </c>
      <c r="I162" s="225">
        <f>'Plán PU'!J227</f>
        <v>0</v>
      </c>
      <c r="J162" s="225">
        <f>'Plán PU'!K227</f>
        <v>0</v>
      </c>
      <c r="K162" s="225">
        <f>'Plán PU'!L227</f>
        <v>0</v>
      </c>
      <c r="L162" s="225">
        <f>'Plán PU'!M227</f>
        <v>0</v>
      </c>
      <c r="M162" s="224" t="s">
        <v>1000</v>
      </c>
      <c r="N162" s="214" t="s">
        <v>1001</v>
      </c>
    </row>
    <row r="163" spans="7:14" ht="15">
      <c r="G163" s="222">
        <v>152</v>
      </c>
      <c r="H163" s="225">
        <f>'Plán PU'!I228</f>
        <v>0</v>
      </c>
      <c r="I163" s="225">
        <f>'Plán PU'!J228</f>
        <v>0</v>
      </c>
      <c r="J163" s="225">
        <f>'Plán PU'!K228</f>
        <v>0</v>
      </c>
      <c r="K163" s="225">
        <f>'Plán PU'!L228</f>
        <v>0</v>
      </c>
      <c r="L163" s="225">
        <f>'Plán PU'!M228</f>
        <v>0</v>
      </c>
      <c r="M163" s="224" t="s">
        <v>1002</v>
      </c>
      <c r="N163" s="216" t="s">
        <v>1003</v>
      </c>
    </row>
    <row r="164" spans="7:14" ht="15">
      <c r="G164" s="222">
        <v>153</v>
      </c>
      <c r="H164" s="225">
        <f>'Plán PU'!I229</f>
        <v>0</v>
      </c>
      <c r="I164" s="225">
        <f>'Plán PU'!J229</f>
        <v>0</v>
      </c>
      <c r="J164" s="225">
        <f>'Plán PU'!K229</f>
        <v>0</v>
      </c>
      <c r="K164" s="225">
        <f>'Plán PU'!L229</f>
        <v>0</v>
      </c>
      <c r="L164" s="225">
        <f>'Plán PU'!M229</f>
        <v>0</v>
      </c>
      <c r="M164" s="224" t="s">
        <v>1004</v>
      </c>
      <c r="N164" s="221" t="s">
        <v>1005</v>
      </c>
    </row>
    <row r="165" spans="7:14" ht="15">
      <c r="G165" s="222">
        <v>154</v>
      </c>
      <c r="H165" s="238">
        <f>'Plán PU'!E232</f>
        <v>0</v>
      </c>
      <c r="M165" s="224" t="s">
        <v>1007</v>
      </c>
      <c r="N165" s="237" t="s">
        <v>1008</v>
      </c>
    </row>
  </sheetData>
  <sheetProtection password="85E6" sheet="1" objects="1" scenarios="1"/>
  <mergeCells count="1">
    <mergeCell ref="A42:E42"/>
  </mergeCells>
  <printOptions/>
  <pageMargins left="0.75" right="0.75" top="1" bottom="1" header="0.4921259845" footer="0.4921259845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B1:F40"/>
  <sheetViews>
    <sheetView workbookViewId="0" topLeftCell="A1">
      <selection activeCell="E4" sqref="E4:F4"/>
    </sheetView>
  </sheetViews>
  <sheetFormatPr defaultColWidth="9.140625" defaultRowHeight="12.75"/>
  <cols>
    <col min="1" max="1" width="1.7109375" style="0" customWidth="1"/>
    <col min="2" max="2" width="4.28125" style="0" customWidth="1"/>
    <col min="3" max="3" width="32.00390625" style="0" customWidth="1"/>
    <col min="4" max="4" width="60.421875" style="0" customWidth="1"/>
    <col min="5" max="6" width="10.57421875" style="0" customWidth="1"/>
  </cols>
  <sheetData>
    <row r="1" spans="3:5" ht="10.5" customHeight="1" thickBot="1">
      <c r="C1" s="239" t="s">
        <v>1009</v>
      </c>
      <c r="D1" s="240">
        <v>2</v>
      </c>
      <c r="E1" s="279" t="s">
        <v>1024</v>
      </c>
    </row>
    <row r="2" spans="2:6" ht="9" customHeight="1">
      <c r="B2" s="291" t="s">
        <v>699</v>
      </c>
      <c r="C2" s="292"/>
      <c r="D2" s="293"/>
      <c r="E2" s="304" t="s">
        <v>75</v>
      </c>
      <c r="F2" s="305"/>
    </row>
    <row r="3" spans="2:6" ht="12" customHeight="1" thickBot="1">
      <c r="B3" s="294"/>
      <c r="C3" s="295"/>
      <c r="D3" s="296"/>
      <c r="E3" s="306"/>
      <c r="F3" s="307"/>
    </row>
    <row r="4" spans="2:6" ht="16.5" customHeight="1" thickBot="1">
      <c r="B4" s="297"/>
      <c r="C4" s="298"/>
      <c r="D4" s="299"/>
      <c r="E4" s="302"/>
      <c r="F4" s="303"/>
    </row>
    <row r="5" spans="2:6" ht="15.75">
      <c r="B5" s="311" t="s">
        <v>694</v>
      </c>
      <c r="C5" s="312"/>
      <c r="D5" s="313"/>
      <c r="E5" s="317" t="s">
        <v>76</v>
      </c>
      <c r="F5" s="318"/>
    </row>
    <row r="6" spans="2:6" ht="15.75" thickBot="1">
      <c r="B6" s="308"/>
      <c r="C6" s="309"/>
      <c r="D6" s="310"/>
      <c r="E6" s="319"/>
      <c r="F6" s="320"/>
    </row>
    <row r="7" spans="2:6" ht="15.75">
      <c r="B7" s="300" t="s">
        <v>693</v>
      </c>
      <c r="C7" s="301"/>
      <c r="D7" s="301"/>
      <c r="E7" s="196" t="s">
        <v>77</v>
      </c>
      <c r="F7" s="197" t="s">
        <v>77</v>
      </c>
    </row>
    <row r="8" spans="2:6" ht="17.25" customHeight="1" thickBot="1">
      <c r="B8" s="314"/>
      <c r="C8" s="315"/>
      <c r="D8" s="316"/>
      <c r="E8" s="198" t="s">
        <v>83</v>
      </c>
      <c r="F8" s="199" t="s">
        <v>83</v>
      </c>
    </row>
    <row r="9" spans="2:6" ht="25.5" customHeight="1" thickBot="1">
      <c r="B9" s="178" t="s">
        <v>38</v>
      </c>
      <c r="C9" s="179" t="s">
        <v>691</v>
      </c>
      <c r="D9" s="180" t="s">
        <v>692</v>
      </c>
      <c r="E9" s="264">
        <v>37986</v>
      </c>
      <c r="F9" s="265">
        <v>38352</v>
      </c>
    </row>
    <row r="10" spans="2:6" ht="12.75">
      <c r="B10" s="181">
        <v>1</v>
      </c>
      <c r="C10" s="182" t="s">
        <v>1</v>
      </c>
      <c r="D10" s="183" t="s">
        <v>40</v>
      </c>
      <c r="E10" s="200">
        <f>E11+E12+E13+E14+E15+E16</f>
        <v>0</v>
      </c>
      <c r="F10" s="201">
        <f>F11+F12+F13+F14+F15+F16</f>
        <v>0</v>
      </c>
    </row>
    <row r="11" spans="2:6" ht="13.5" customHeight="1">
      <c r="B11" s="184">
        <v>2</v>
      </c>
      <c r="C11" s="185" t="s">
        <v>2</v>
      </c>
      <c r="D11" s="186" t="s">
        <v>1013</v>
      </c>
      <c r="E11" s="202"/>
      <c r="F11" s="203"/>
    </row>
    <row r="12" spans="2:6" ht="13.5" customHeight="1">
      <c r="B12" s="184">
        <v>3</v>
      </c>
      <c r="C12" s="185" t="s">
        <v>4</v>
      </c>
      <c r="D12" s="186" t="s">
        <v>1014</v>
      </c>
      <c r="E12" s="202"/>
      <c r="F12" s="203"/>
    </row>
    <row r="13" spans="2:6" ht="13.5" customHeight="1">
      <c r="B13" s="184">
        <v>4</v>
      </c>
      <c r="C13" s="185" t="s">
        <v>6</v>
      </c>
      <c r="D13" s="186" t="s">
        <v>1015</v>
      </c>
      <c r="E13" s="202"/>
      <c r="F13" s="203"/>
    </row>
    <row r="14" spans="2:6" ht="13.5" customHeight="1">
      <c r="B14" s="184">
        <v>5</v>
      </c>
      <c r="C14" s="185" t="s">
        <v>8</v>
      </c>
      <c r="D14" s="186" t="s">
        <v>1016</v>
      </c>
      <c r="E14" s="202"/>
      <c r="F14" s="203"/>
    </row>
    <row r="15" spans="2:6" ht="13.5" customHeight="1">
      <c r="B15" s="184">
        <v>6</v>
      </c>
      <c r="C15" s="185" t="s">
        <v>10</v>
      </c>
      <c r="D15" s="186" t="s">
        <v>1017</v>
      </c>
      <c r="E15" s="202"/>
      <c r="F15" s="203"/>
    </row>
    <row r="16" spans="2:6" ht="13.5" customHeight="1">
      <c r="B16" s="184">
        <v>7</v>
      </c>
      <c r="C16" s="185" t="s">
        <v>12</v>
      </c>
      <c r="D16" s="186" t="s">
        <v>1018</v>
      </c>
      <c r="E16" s="202"/>
      <c r="F16" s="203"/>
    </row>
    <row r="17" spans="2:6" ht="13.5" customHeight="1">
      <c r="B17" s="187">
        <v>8</v>
      </c>
      <c r="C17" s="188" t="s">
        <v>14</v>
      </c>
      <c r="D17" s="188" t="s">
        <v>41</v>
      </c>
      <c r="E17" s="204">
        <f>E18+E19+E20</f>
        <v>0</v>
      </c>
      <c r="F17" s="205">
        <f>F18+F19+F20</f>
        <v>0</v>
      </c>
    </row>
    <row r="18" spans="2:6" ht="13.5" customHeight="1">
      <c r="B18" s="184">
        <v>9</v>
      </c>
      <c r="C18" s="185" t="s">
        <v>15</v>
      </c>
      <c r="D18" s="186" t="s">
        <v>1019</v>
      </c>
      <c r="E18" s="202"/>
      <c r="F18" s="203"/>
    </row>
    <row r="19" spans="2:6" ht="13.5" customHeight="1">
      <c r="B19" s="184">
        <v>10</v>
      </c>
      <c r="C19" s="185" t="s">
        <v>17</v>
      </c>
      <c r="D19" s="186" t="s">
        <v>1020</v>
      </c>
      <c r="E19" s="202"/>
      <c r="F19" s="203"/>
    </row>
    <row r="20" spans="2:6" ht="13.5" customHeight="1">
      <c r="B20" s="184">
        <v>11</v>
      </c>
      <c r="C20" s="185" t="s">
        <v>19</v>
      </c>
      <c r="D20" s="186" t="s">
        <v>1021</v>
      </c>
      <c r="E20" s="202"/>
      <c r="F20" s="203"/>
    </row>
    <row r="21" spans="2:6" ht="13.5" customHeight="1">
      <c r="B21" s="187">
        <v>12</v>
      </c>
      <c r="C21" s="188" t="s">
        <v>21</v>
      </c>
      <c r="D21" s="188" t="s">
        <v>42</v>
      </c>
      <c r="E21" s="204">
        <f>E10-E17</f>
        <v>0</v>
      </c>
      <c r="F21" s="205">
        <f>F10-F17</f>
        <v>0</v>
      </c>
    </row>
    <row r="22" spans="2:6" ht="12.75">
      <c r="B22" s="187">
        <v>13</v>
      </c>
      <c r="C22" s="188" t="s">
        <v>22</v>
      </c>
      <c r="D22" s="188" t="s">
        <v>43</v>
      </c>
      <c r="E22" s="204">
        <f>E23+E24</f>
        <v>0</v>
      </c>
      <c r="F22" s="205">
        <f>F23+F24</f>
        <v>0</v>
      </c>
    </row>
    <row r="23" spans="2:6" ht="13.5" customHeight="1">
      <c r="B23" s="184">
        <v>14</v>
      </c>
      <c r="C23" s="185" t="s">
        <v>23</v>
      </c>
      <c r="D23" s="186" t="s">
        <v>24</v>
      </c>
      <c r="E23" s="202"/>
      <c r="F23" s="203"/>
    </row>
    <row r="24" spans="2:6" ht="12.75">
      <c r="B24" s="184">
        <v>15</v>
      </c>
      <c r="C24" s="185" t="s">
        <v>25</v>
      </c>
      <c r="D24" s="186" t="s">
        <v>26</v>
      </c>
      <c r="E24" s="202"/>
      <c r="F24" s="203"/>
    </row>
    <row r="25" spans="2:6" ht="12.75">
      <c r="B25" s="187">
        <v>16</v>
      </c>
      <c r="C25" s="188" t="s">
        <v>27</v>
      </c>
      <c r="D25" s="188" t="s">
        <v>44</v>
      </c>
      <c r="E25" s="204">
        <f>E26+E27</f>
        <v>0</v>
      </c>
      <c r="F25" s="205">
        <f>F26+F27</f>
        <v>0</v>
      </c>
    </row>
    <row r="26" spans="2:6" ht="12.75">
      <c r="B26" s="184">
        <v>17</v>
      </c>
      <c r="C26" s="185" t="s">
        <v>28</v>
      </c>
      <c r="D26" s="186" t="s">
        <v>29</v>
      </c>
      <c r="E26" s="202"/>
      <c r="F26" s="203"/>
    </row>
    <row r="27" spans="2:6" ht="12.75">
      <c r="B27" s="184">
        <v>18</v>
      </c>
      <c r="C27" s="185" t="s">
        <v>30</v>
      </c>
      <c r="D27" s="186" t="s">
        <v>31</v>
      </c>
      <c r="E27" s="202"/>
      <c r="F27" s="203"/>
    </row>
    <row r="28" spans="2:6" ht="13.5" thickBot="1">
      <c r="B28" s="189">
        <v>19</v>
      </c>
      <c r="C28" s="190" t="s">
        <v>32</v>
      </c>
      <c r="D28" s="190" t="s">
        <v>45</v>
      </c>
      <c r="E28" s="206">
        <f>E22-E25</f>
        <v>0</v>
      </c>
      <c r="F28" s="207">
        <f>F22-F25</f>
        <v>0</v>
      </c>
    </row>
    <row r="29" spans="2:5" ht="6.75" customHeight="1" thickBot="1">
      <c r="B29" s="11"/>
      <c r="C29" s="11"/>
      <c r="D29" s="11"/>
      <c r="E29" s="12"/>
    </row>
    <row r="30" spans="2:6" ht="13.5" customHeight="1">
      <c r="B30" s="191">
        <v>20</v>
      </c>
      <c r="C30" s="191" t="s">
        <v>71</v>
      </c>
      <c r="D30" s="192" t="s">
        <v>73</v>
      </c>
      <c r="E30" s="208" t="s">
        <v>72</v>
      </c>
      <c r="F30" s="209"/>
    </row>
    <row r="31" spans="2:6" ht="24" customHeight="1">
      <c r="B31" s="184">
        <v>21</v>
      </c>
      <c r="C31" s="185" t="s">
        <v>52</v>
      </c>
      <c r="D31" s="186" t="s">
        <v>695</v>
      </c>
      <c r="E31" s="210" t="s">
        <v>72</v>
      </c>
      <c r="F31" s="203"/>
    </row>
    <row r="32" spans="2:6" ht="22.5">
      <c r="B32" s="184">
        <v>22</v>
      </c>
      <c r="C32" s="185" t="s">
        <v>54</v>
      </c>
      <c r="D32" s="186" t="s">
        <v>696</v>
      </c>
      <c r="E32" s="210" t="s">
        <v>72</v>
      </c>
      <c r="F32" s="203"/>
    </row>
    <row r="33" spans="2:6" ht="22.5">
      <c r="B33" s="184">
        <v>23</v>
      </c>
      <c r="C33" s="185" t="s">
        <v>30</v>
      </c>
      <c r="D33" s="186" t="s">
        <v>697</v>
      </c>
      <c r="E33" s="210" t="s">
        <v>72</v>
      </c>
      <c r="F33" s="203"/>
    </row>
    <row r="34" spans="2:6" ht="12.75">
      <c r="B34" s="184">
        <v>24</v>
      </c>
      <c r="C34" s="185" t="s">
        <v>56</v>
      </c>
      <c r="D34" s="186" t="s">
        <v>703</v>
      </c>
      <c r="E34" s="210" t="s">
        <v>72</v>
      </c>
      <c r="F34" s="203"/>
    </row>
    <row r="35" spans="2:6" ht="12.75">
      <c r="B35" s="184">
        <v>25</v>
      </c>
      <c r="C35" s="185" t="s">
        <v>58</v>
      </c>
      <c r="D35" s="186" t="s">
        <v>704</v>
      </c>
      <c r="E35" s="210" t="s">
        <v>72</v>
      </c>
      <c r="F35" s="203"/>
    </row>
    <row r="36" spans="2:6" ht="23.25" thickBot="1">
      <c r="B36" s="193">
        <v>26</v>
      </c>
      <c r="C36" s="194" t="s">
        <v>61</v>
      </c>
      <c r="D36" s="195" t="s">
        <v>698</v>
      </c>
      <c r="E36" s="211" t="s">
        <v>72</v>
      </c>
      <c r="F36" s="212"/>
    </row>
    <row r="37" spans="2:6" ht="13.5" thickBot="1">
      <c r="B37" s="288" t="s">
        <v>68</v>
      </c>
      <c r="C37" s="289"/>
      <c r="D37" s="289"/>
      <c r="E37" s="289"/>
      <c r="F37" s="290"/>
    </row>
    <row r="39" spans="2:6" ht="12.75">
      <c r="B39" s="324" t="s">
        <v>1012</v>
      </c>
      <c r="C39" s="325"/>
      <c r="D39" s="325"/>
      <c r="E39" s="325"/>
      <c r="F39" s="326"/>
    </row>
    <row r="40" spans="2:6" ht="134.25" customHeight="1">
      <c r="B40" s="321"/>
      <c r="C40" s="322"/>
      <c r="D40" s="322"/>
      <c r="E40" s="322"/>
      <c r="F40" s="323"/>
    </row>
  </sheetData>
  <sheetProtection password="85E6" sheet="1" objects="1" scenarios="1"/>
  <mergeCells count="11">
    <mergeCell ref="B8:D8"/>
    <mergeCell ref="E5:F6"/>
    <mergeCell ref="B40:F40"/>
    <mergeCell ref="B39:F39"/>
    <mergeCell ref="B37:F37"/>
    <mergeCell ref="B2:D4"/>
    <mergeCell ref="B7:D7"/>
    <mergeCell ref="E4:F4"/>
    <mergeCell ref="E2:F3"/>
    <mergeCell ref="B6:D6"/>
    <mergeCell ref="B5:D5"/>
  </mergeCells>
  <dataValidations count="2">
    <dataValidation type="whole" allowBlank="1" showInputMessage="1" showErrorMessage="1" promptTitle="Vysvětlení" prompt="Uvádějte IČ bez mezer" errorTitle="Chybně vyplněné IČ" error="IČ obsahuje nepřípustné znaky (například mezery) nebo příliš mnoho znaků." sqref="E4:F4">
      <formula1>1</formula1>
      <formula2>99999999</formula2>
    </dataValidation>
    <dataValidation type="whole" operator="greaterThan" allowBlank="1" showInputMessage="1" showErrorMessage="1" errorTitle="Chybně zadaný údaj" error="Zadejte číslo bez mezer" sqref="E11:F16 F30:F36 E26:F27 E23:F24 E18:F20">
      <formula1>-999999999999</formula1>
    </dataValidation>
  </dataValidations>
  <printOptions/>
  <pageMargins left="0.43" right="0.35" top="1" bottom="1" header="0.4921259845" footer="0.4921259845"/>
  <pageSetup horizontalDpi="200" verticalDpi="200" orientation="portrait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/>
  <dimension ref="B2:P238"/>
  <sheetViews>
    <sheetView tabSelected="1" zoomScale="70" zoomScaleNormal="70" workbookViewId="0" topLeftCell="A1">
      <pane xSplit="8" topLeftCell="I1" activePane="topRight" state="frozen"/>
      <selection pane="topLeft" activeCell="A1" sqref="A1"/>
      <selection pane="topRight" activeCell="E6" sqref="E6:F6"/>
    </sheetView>
  </sheetViews>
  <sheetFormatPr defaultColWidth="9.140625" defaultRowHeight="12.75"/>
  <cols>
    <col min="1" max="1" width="1.28515625" style="20" customWidth="1"/>
    <col min="2" max="2" width="14.00390625" style="16" customWidth="1"/>
    <col min="3" max="3" width="54.140625" style="17" customWidth="1"/>
    <col min="4" max="4" width="30.8515625" style="17" customWidth="1"/>
    <col min="5" max="5" width="8.57421875" style="17" customWidth="1"/>
    <col min="6" max="6" width="7.8515625" style="18" customWidth="1"/>
    <col min="7" max="7" width="2.28125" style="19" hidden="1" customWidth="1"/>
    <col min="8" max="8" width="3.8515625" style="17" hidden="1" customWidth="1"/>
    <col min="9" max="11" width="13.7109375" style="20" customWidth="1"/>
    <col min="12" max="12" width="13.8515625" style="20" customWidth="1"/>
    <col min="13" max="13" width="16.28125" style="20" hidden="1" customWidth="1"/>
    <col min="14" max="14" width="13.7109375" style="20" customWidth="1"/>
    <col min="15" max="15" width="9.140625" style="20" hidden="1" customWidth="1"/>
    <col min="16" max="16" width="13.57421875" style="20" customWidth="1"/>
    <col min="17" max="16384" width="9.140625" style="20" customWidth="1"/>
  </cols>
  <sheetData>
    <row r="1" ht="17.25" thickBot="1"/>
    <row r="2" spans="2:13" ht="16.5" customHeight="1">
      <c r="B2" s="291" t="s">
        <v>702</v>
      </c>
      <c r="C2" s="292"/>
      <c r="D2" s="292"/>
      <c r="E2" s="292"/>
      <c r="F2" s="292"/>
      <c r="G2" s="21"/>
      <c r="H2" s="21"/>
      <c r="I2" s="21"/>
      <c r="J2" s="21"/>
      <c r="K2" s="21"/>
      <c r="L2" s="22"/>
      <c r="M2" s="22"/>
    </row>
    <row r="3" spans="2:13" ht="16.5" customHeight="1">
      <c r="B3" s="294"/>
      <c r="C3" s="295"/>
      <c r="D3" s="295"/>
      <c r="E3" s="295"/>
      <c r="F3" s="295"/>
      <c r="G3" s="23"/>
      <c r="H3" s="23"/>
      <c r="I3" s="23"/>
      <c r="J3" s="23"/>
      <c r="K3" s="23"/>
      <c r="L3" s="24"/>
      <c r="M3" s="24"/>
    </row>
    <row r="4" spans="2:13" ht="17.25" customHeight="1" thickBot="1">
      <c r="B4" s="297"/>
      <c r="C4" s="298"/>
      <c r="D4" s="298"/>
      <c r="E4" s="298"/>
      <c r="F4" s="298"/>
      <c r="G4" s="23"/>
      <c r="H4" s="23"/>
      <c r="I4" s="23"/>
      <c r="J4" s="23"/>
      <c r="K4" s="23"/>
      <c r="L4" s="24"/>
      <c r="M4" s="24"/>
    </row>
    <row r="5" spans="2:13" ht="45" customHeight="1" thickBot="1">
      <c r="B5" s="336" t="s">
        <v>74</v>
      </c>
      <c r="C5" s="337"/>
      <c r="D5" s="338"/>
      <c r="E5" s="352" t="s">
        <v>75</v>
      </c>
      <c r="F5" s="353"/>
      <c r="I5" s="348" t="s">
        <v>76</v>
      </c>
      <c r="J5" s="348"/>
      <c r="K5" s="348"/>
      <c r="L5" s="349"/>
      <c r="M5" s="25"/>
    </row>
    <row r="6" spans="2:13" ht="28.5" customHeight="1" thickBot="1">
      <c r="B6" s="345"/>
      <c r="C6" s="346"/>
      <c r="D6" s="347"/>
      <c r="E6" s="302"/>
      <c r="F6" s="303"/>
      <c r="G6" s="26"/>
      <c r="H6" s="26"/>
      <c r="I6" s="243"/>
      <c r="J6" s="244"/>
      <c r="K6" s="244"/>
      <c r="L6" s="245"/>
      <c r="M6" s="27"/>
    </row>
    <row r="7" spans="2:13" ht="20.25" customHeight="1" thickBot="1">
      <c r="B7" s="339" t="s">
        <v>690</v>
      </c>
      <c r="C7" s="340"/>
      <c r="D7" s="340"/>
      <c r="E7" s="340"/>
      <c r="F7" s="341"/>
      <c r="G7" s="26"/>
      <c r="H7" s="26"/>
      <c r="I7" s="28"/>
      <c r="J7" s="28"/>
      <c r="K7" s="28"/>
      <c r="L7" s="29"/>
      <c r="M7" s="29"/>
    </row>
    <row r="8" spans="2:15" s="32" customFormat="1" ht="24.75" customHeight="1" thickBot="1" thickTop="1">
      <c r="B8" s="342"/>
      <c r="C8" s="343"/>
      <c r="D8" s="343"/>
      <c r="E8" s="343"/>
      <c r="F8" s="344"/>
      <c r="G8" s="30"/>
      <c r="H8" s="31"/>
      <c r="I8" s="267" t="s">
        <v>78</v>
      </c>
      <c r="J8" s="268" t="s">
        <v>78</v>
      </c>
      <c r="K8" s="269" t="s">
        <v>78</v>
      </c>
      <c r="L8" s="268" t="s">
        <v>78</v>
      </c>
      <c r="M8" s="246" t="s">
        <v>78</v>
      </c>
      <c r="O8" s="33">
        <v>0</v>
      </c>
    </row>
    <row r="9" spans="2:13" s="32" customFormat="1" ht="23.25" customHeight="1">
      <c r="B9" s="34"/>
      <c r="C9" s="35" t="s">
        <v>79</v>
      </c>
      <c r="D9" s="176"/>
      <c r="E9" s="177"/>
      <c r="F9" s="350" t="s">
        <v>80</v>
      </c>
      <c r="G9" s="36" t="s">
        <v>81</v>
      </c>
      <c r="H9" s="350" t="s">
        <v>82</v>
      </c>
      <c r="I9" s="270" t="s">
        <v>83</v>
      </c>
      <c r="J9" s="270" t="s">
        <v>83</v>
      </c>
      <c r="K9" s="270" t="s">
        <v>83</v>
      </c>
      <c r="L9" s="270" t="s">
        <v>83</v>
      </c>
      <c r="M9" s="37" t="s">
        <v>83</v>
      </c>
    </row>
    <row r="10" spans="2:13" s="32" customFormat="1" ht="19.5" customHeight="1" thickBot="1">
      <c r="B10" s="38" t="s">
        <v>84</v>
      </c>
      <c r="C10" s="39" t="s">
        <v>85</v>
      </c>
      <c r="D10" s="40"/>
      <c r="E10" s="41"/>
      <c r="F10" s="351"/>
      <c r="G10" s="42"/>
      <c r="H10" s="351"/>
      <c r="I10" s="266">
        <v>38717</v>
      </c>
      <c r="J10" s="266">
        <v>39082</v>
      </c>
      <c r="K10" s="266">
        <v>39447</v>
      </c>
      <c r="L10" s="266">
        <v>39813</v>
      </c>
      <c r="M10" s="43">
        <v>40178</v>
      </c>
    </row>
    <row r="11" spans="2:13" s="53" customFormat="1" ht="19.5" customHeight="1" thickBot="1">
      <c r="B11" s="44" t="s">
        <v>84</v>
      </c>
      <c r="C11" s="45" t="s">
        <v>86</v>
      </c>
      <c r="D11" s="46"/>
      <c r="E11" s="47"/>
      <c r="F11" s="48"/>
      <c r="G11" s="49"/>
      <c r="H11" s="50"/>
      <c r="I11" s="51">
        <f>+I12-I93</f>
        <v>0</v>
      </c>
      <c r="J11" s="52">
        <f>+J12-J93</f>
        <v>0</v>
      </c>
      <c r="K11" s="51">
        <f>+K12-K93</f>
        <v>0</v>
      </c>
      <c r="L11" s="51">
        <f>+L12-L93</f>
        <v>0</v>
      </c>
      <c r="M11" s="247">
        <f>+M12-M93</f>
        <v>0</v>
      </c>
    </row>
    <row r="12" spans="2:13" s="32" customFormat="1" ht="15" customHeight="1">
      <c r="B12" s="54"/>
      <c r="C12" s="55" t="s">
        <v>87</v>
      </c>
      <c r="D12" s="56"/>
      <c r="E12" s="57"/>
      <c r="F12" s="58" t="s">
        <v>88</v>
      </c>
      <c r="G12" s="59" t="s">
        <v>89</v>
      </c>
      <c r="H12" s="60"/>
      <c r="I12" s="61">
        <f>I13+I14+I45+I85+I90</f>
        <v>0</v>
      </c>
      <c r="J12" s="62">
        <f>J13+J14+J45+J85+J90</f>
        <v>0</v>
      </c>
      <c r="K12" s="61">
        <f>K13+K14+K45+K85+K90</f>
        <v>0</v>
      </c>
      <c r="L12" s="61">
        <f>L13+L14+L45+L85+L90</f>
        <v>0</v>
      </c>
      <c r="M12" s="248">
        <f>M13+M14+M45+M85+M90</f>
        <v>0</v>
      </c>
    </row>
    <row r="13" spans="2:13" s="32" customFormat="1" ht="15" customHeight="1">
      <c r="B13" s="63" t="s">
        <v>90</v>
      </c>
      <c r="C13" s="64" t="s">
        <v>91</v>
      </c>
      <c r="D13" s="65"/>
      <c r="E13" s="66"/>
      <c r="F13" s="67" t="s">
        <v>92</v>
      </c>
      <c r="G13" s="68"/>
      <c r="H13" s="69"/>
      <c r="I13" s="70"/>
      <c r="J13" s="71"/>
      <c r="K13" s="70"/>
      <c r="L13" s="70"/>
      <c r="M13" s="249"/>
    </row>
    <row r="14" spans="2:13" s="32" customFormat="1" ht="15" customHeight="1">
      <c r="B14" s="72" t="s">
        <v>93</v>
      </c>
      <c r="C14" s="73" t="s">
        <v>94</v>
      </c>
      <c r="D14" s="74"/>
      <c r="E14" s="75"/>
      <c r="F14" s="58" t="s">
        <v>95</v>
      </c>
      <c r="G14" s="59" t="s">
        <v>96</v>
      </c>
      <c r="H14" s="60"/>
      <c r="I14" s="77">
        <f>I15+I24+I34</f>
        <v>0</v>
      </c>
      <c r="J14" s="78">
        <f>J15+J24+J34</f>
        <v>0</v>
      </c>
      <c r="K14" s="77">
        <f>K15+K24+K34</f>
        <v>0</v>
      </c>
      <c r="L14" s="77">
        <f>L15+L24+L34</f>
        <v>0</v>
      </c>
      <c r="M14" s="250">
        <f>M15+M24+M34</f>
        <v>0</v>
      </c>
    </row>
    <row r="15" spans="2:13" s="32" customFormat="1" ht="15" customHeight="1">
      <c r="B15" s="72" t="s">
        <v>97</v>
      </c>
      <c r="C15" s="73" t="s">
        <v>4</v>
      </c>
      <c r="D15" s="74"/>
      <c r="E15" s="75"/>
      <c r="F15" s="58" t="s">
        <v>98</v>
      </c>
      <c r="G15" s="59"/>
      <c r="H15" s="60"/>
      <c r="I15" s="77">
        <f>SUM(I16:I23)</f>
        <v>0</v>
      </c>
      <c r="J15" s="78">
        <f>SUM(J16:J23)</f>
        <v>0</v>
      </c>
      <c r="K15" s="77">
        <f>SUM(K16:K23)</f>
        <v>0</v>
      </c>
      <c r="L15" s="77">
        <f>SUM(L16:L23)</f>
        <v>0</v>
      </c>
      <c r="M15" s="250">
        <f>SUM(M16:M23)</f>
        <v>0</v>
      </c>
    </row>
    <row r="16" spans="2:13" s="32" customFormat="1" ht="15" customHeight="1">
      <c r="B16" s="79" t="s">
        <v>99</v>
      </c>
      <c r="C16" s="80" t="s">
        <v>100</v>
      </c>
      <c r="D16" s="65"/>
      <c r="E16" s="66"/>
      <c r="F16" s="67" t="s">
        <v>101</v>
      </c>
      <c r="G16" s="68"/>
      <c r="H16" s="69"/>
      <c r="I16" s="70"/>
      <c r="J16" s="71"/>
      <c r="K16" s="70"/>
      <c r="L16" s="70"/>
      <c r="M16" s="249"/>
    </row>
    <row r="17" spans="2:13" s="32" customFormat="1" ht="15" customHeight="1">
      <c r="B17" s="79" t="s">
        <v>102</v>
      </c>
      <c r="C17" s="80" t="s">
        <v>103</v>
      </c>
      <c r="D17" s="65"/>
      <c r="E17" s="66"/>
      <c r="F17" s="67" t="s">
        <v>104</v>
      </c>
      <c r="G17" s="68"/>
      <c r="H17" s="69"/>
      <c r="I17" s="70"/>
      <c r="J17" s="71"/>
      <c r="K17" s="70"/>
      <c r="L17" s="70"/>
      <c r="M17" s="249"/>
    </row>
    <row r="18" spans="2:13" s="32" customFormat="1" ht="15" customHeight="1">
      <c r="B18" s="79" t="s">
        <v>105</v>
      </c>
      <c r="C18" s="80" t="s">
        <v>106</v>
      </c>
      <c r="D18" s="65"/>
      <c r="E18" s="66"/>
      <c r="F18" s="67" t="s">
        <v>107</v>
      </c>
      <c r="G18" s="68"/>
      <c r="H18" s="69"/>
      <c r="I18" s="70"/>
      <c r="J18" s="71"/>
      <c r="K18" s="70"/>
      <c r="L18" s="70"/>
      <c r="M18" s="249"/>
    </row>
    <row r="19" spans="2:13" s="32" customFormat="1" ht="15" customHeight="1">
      <c r="B19" s="79" t="s">
        <v>108</v>
      </c>
      <c r="C19" s="80" t="s">
        <v>109</v>
      </c>
      <c r="D19" s="65"/>
      <c r="E19" s="66"/>
      <c r="F19" s="67" t="s">
        <v>110</v>
      </c>
      <c r="G19" s="68"/>
      <c r="H19" s="69"/>
      <c r="I19" s="70"/>
      <c r="J19" s="71"/>
      <c r="K19" s="70"/>
      <c r="L19" s="70"/>
      <c r="M19" s="249"/>
    </row>
    <row r="20" spans="2:13" s="32" customFormat="1" ht="15" customHeight="1">
      <c r="B20" s="79" t="s">
        <v>111</v>
      </c>
      <c r="C20" s="81" t="s">
        <v>112</v>
      </c>
      <c r="D20" s="65"/>
      <c r="E20" s="66"/>
      <c r="F20" s="67" t="s">
        <v>113</v>
      </c>
      <c r="G20" s="68"/>
      <c r="H20" s="69"/>
      <c r="I20" s="70"/>
      <c r="J20" s="71"/>
      <c r="K20" s="70"/>
      <c r="L20" s="70"/>
      <c r="M20" s="249"/>
    </row>
    <row r="21" spans="2:13" s="32" customFormat="1" ht="15" customHeight="1">
      <c r="B21" s="79" t="s">
        <v>114</v>
      </c>
      <c r="C21" s="80" t="s">
        <v>115</v>
      </c>
      <c r="D21" s="65"/>
      <c r="E21" s="66"/>
      <c r="F21" s="67" t="s">
        <v>116</v>
      </c>
      <c r="G21" s="68"/>
      <c r="H21" s="69"/>
      <c r="I21" s="70"/>
      <c r="J21" s="71"/>
      <c r="K21" s="70"/>
      <c r="L21" s="70"/>
      <c r="M21" s="249"/>
    </row>
    <row r="22" spans="2:13" s="32" customFormat="1" ht="15" customHeight="1">
      <c r="B22" s="79" t="s">
        <v>117</v>
      </c>
      <c r="C22" s="80" t="s">
        <v>118</v>
      </c>
      <c r="D22" s="65"/>
      <c r="E22" s="66"/>
      <c r="F22" s="67" t="s">
        <v>119</v>
      </c>
      <c r="G22" s="68"/>
      <c r="H22" s="69"/>
      <c r="I22" s="70"/>
      <c r="J22" s="71"/>
      <c r="K22" s="70"/>
      <c r="L22" s="70"/>
      <c r="M22" s="249"/>
    </row>
    <row r="23" spans="2:13" s="32" customFormat="1" ht="15" customHeight="1">
      <c r="B23" s="79" t="s">
        <v>120</v>
      </c>
      <c r="C23" s="80" t="s">
        <v>121</v>
      </c>
      <c r="D23" s="65"/>
      <c r="E23" s="66"/>
      <c r="F23" s="67" t="s">
        <v>122</v>
      </c>
      <c r="G23" s="68"/>
      <c r="H23" s="69"/>
      <c r="I23" s="70"/>
      <c r="J23" s="71"/>
      <c r="K23" s="70"/>
      <c r="L23" s="70"/>
      <c r="M23" s="249"/>
    </row>
    <row r="24" spans="2:13" s="32" customFormat="1" ht="15" customHeight="1">
      <c r="B24" s="72" t="s">
        <v>123</v>
      </c>
      <c r="C24" s="73" t="s">
        <v>2</v>
      </c>
      <c r="D24" s="74"/>
      <c r="E24" s="75"/>
      <c r="F24" s="58" t="s">
        <v>124</v>
      </c>
      <c r="G24" s="59" t="s">
        <v>125</v>
      </c>
      <c r="H24" s="60"/>
      <c r="I24" s="77">
        <f>SUM(I25:I33)</f>
        <v>0</v>
      </c>
      <c r="J24" s="78">
        <f>SUM(J25:J33)</f>
        <v>0</v>
      </c>
      <c r="K24" s="77">
        <f>SUM(K25:K33)</f>
        <v>0</v>
      </c>
      <c r="L24" s="77">
        <f>SUM(L25:L33)</f>
        <v>0</v>
      </c>
      <c r="M24" s="250">
        <f>SUM(M25:M33)</f>
        <v>0</v>
      </c>
    </row>
    <row r="25" spans="2:13" s="32" customFormat="1" ht="15" customHeight="1">
      <c r="B25" s="79" t="s">
        <v>126</v>
      </c>
      <c r="C25" s="80" t="s">
        <v>127</v>
      </c>
      <c r="D25" s="65"/>
      <c r="E25" s="66"/>
      <c r="F25" s="67" t="s">
        <v>128</v>
      </c>
      <c r="G25" s="68"/>
      <c r="H25" s="69"/>
      <c r="I25" s="70"/>
      <c r="J25" s="71"/>
      <c r="K25" s="70"/>
      <c r="L25" s="70"/>
      <c r="M25" s="249"/>
    </row>
    <row r="26" spans="2:13" s="32" customFormat="1" ht="15" customHeight="1">
      <c r="B26" s="79" t="s">
        <v>129</v>
      </c>
      <c r="C26" s="80" t="s">
        <v>130</v>
      </c>
      <c r="D26" s="65"/>
      <c r="E26" s="66"/>
      <c r="F26" s="67" t="s">
        <v>131</v>
      </c>
      <c r="G26" s="68"/>
      <c r="H26" s="69"/>
      <c r="I26" s="70"/>
      <c r="J26" s="71"/>
      <c r="K26" s="70"/>
      <c r="L26" s="70"/>
      <c r="M26" s="249"/>
    </row>
    <row r="27" spans="2:13" s="32" customFormat="1" ht="15" customHeight="1">
      <c r="B27" s="79" t="s">
        <v>132</v>
      </c>
      <c r="C27" s="80" t="s">
        <v>133</v>
      </c>
      <c r="D27" s="65"/>
      <c r="E27" s="66"/>
      <c r="F27" s="67" t="s">
        <v>134</v>
      </c>
      <c r="G27" s="68"/>
      <c r="H27" s="69"/>
      <c r="I27" s="70"/>
      <c r="J27" s="71"/>
      <c r="K27" s="70"/>
      <c r="L27" s="70"/>
      <c r="M27" s="249"/>
    </row>
    <row r="28" spans="2:13" s="32" customFormat="1" ht="15" customHeight="1">
      <c r="B28" s="79" t="s">
        <v>135</v>
      </c>
      <c r="C28" s="80" t="s">
        <v>136</v>
      </c>
      <c r="D28" s="65"/>
      <c r="E28" s="66"/>
      <c r="F28" s="67" t="s">
        <v>137</v>
      </c>
      <c r="G28" s="68"/>
      <c r="H28" s="69"/>
      <c r="I28" s="70"/>
      <c r="J28" s="71"/>
      <c r="K28" s="70"/>
      <c r="L28" s="70"/>
      <c r="M28" s="249"/>
    </row>
    <row r="29" spans="2:13" s="32" customFormat="1" ht="15" customHeight="1">
      <c r="B29" s="79" t="s">
        <v>138</v>
      </c>
      <c r="C29" s="80" t="s">
        <v>139</v>
      </c>
      <c r="D29" s="65"/>
      <c r="E29" s="66"/>
      <c r="F29" s="67" t="s">
        <v>140</v>
      </c>
      <c r="G29" s="68"/>
      <c r="H29" s="69"/>
      <c r="I29" s="70"/>
      <c r="J29" s="71"/>
      <c r="K29" s="70"/>
      <c r="L29" s="70"/>
      <c r="M29" s="249"/>
    </row>
    <row r="30" spans="2:13" s="32" customFormat="1" ht="15" customHeight="1">
      <c r="B30" s="79" t="s">
        <v>141</v>
      </c>
      <c r="C30" s="80" t="s">
        <v>142</v>
      </c>
      <c r="D30" s="65"/>
      <c r="E30" s="66"/>
      <c r="F30" s="67" t="s">
        <v>143</v>
      </c>
      <c r="G30" s="68"/>
      <c r="H30" s="69"/>
      <c r="I30" s="70"/>
      <c r="J30" s="71"/>
      <c r="K30" s="70"/>
      <c r="L30" s="70"/>
      <c r="M30" s="249"/>
    </row>
    <row r="31" spans="2:13" s="32" customFormat="1" ht="15" customHeight="1">
      <c r="B31" s="79" t="s">
        <v>144</v>
      </c>
      <c r="C31" s="80" t="s">
        <v>145</v>
      </c>
      <c r="D31" s="65"/>
      <c r="E31" s="66"/>
      <c r="F31" s="67" t="s">
        <v>146</v>
      </c>
      <c r="G31" s="68"/>
      <c r="H31" s="69"/>
      <c r="I31" s="70"/>
      <c r="J31" s="71"/>
      <c r="K31" s="70"/>
      <c r="L31" s="70"/>
      <c r="M31" s="249"/>
    </row>
    <row r="32" spans="2:13" s="32" customFormat="1" ht="15" customHeight="1">
      <c r="B32" s="79" t="s">
        <v>147</v>
      </c>
      <c r="C32" s="80" t="s">
        <v>148</v>
      </c>
      <c r="D32" s="65"/>
      <c r="E32" s="66"/>
      <c r="F32" s="67" t="s">
        <v>149</v>
      </c>
      <c r="G32" s="68"/>
      <c r="H32" s="69"/>
      <c r="I32" s="70"/>
      <c r="J32" s="71"/>
      <c r="K32" s="70"/>
      <c r="L32" s="70"/>
      <c r="M32" s="249"/>
    </row>
    <row r="33" spans="2:13" s="32" customFormat="1" ht="15" customHeight="1">
      <c r="B33" s="79" t="s">
        <v>150</v>
      </c>
      <c r="C33" s="80" t="s">
        <v>151</v>
      </c>
      <c r="D33" s="65"/>
      <c r="E33" s="66"/>
      <c r="F33" s="67" t="s">
        <v>152</v>
      </c>
      <c r="G33" s="68"/>
      <c r="H33" s="69"/>
      <c r="I33" s="70"/>
      <c r="J33" s="71"/>
      <c r="K33" s="70"/>
      <c r="L33" s="70"/>
      <c r="M33" s="249"/>
    </row>
    <row r="34" spans="2:13" s="32" customFormat="1" ht="15" customHeight="1">
      <c r="B34" s="72" t="s">
        <v>153</v>
      </c>
      <c r="C34" s="73" t="s">
        <v>154</v>
      </c>
      <c r="D34" s="74"/>
      <c r="E34" s="75"/>
      <c r="F34" s="58" t="s">
        <v>155</v>
      </c>
      <c r="G34" s="59" t="s">
        <v>156</v>
      </c>
      <c r="H34" s="60"/>
      <c r="I34" s="77">
        <f>SUM(I35:I44)</f>
        <v>0</v>
      </c>
      <c r="J34" s="78">
        <f>SUM(J35:J44)</f>
        <v>0</v>
      </c>
      <c r="K34" s="77">
        <f>SUM(K35:K44)</f>
        <v>0</v>
      </c>
      <c r="L34" s="77">
        <f>SUM(L35:L44)</f>
        <v>0</v>
      </c>
      <c r="M34" s="250">
        <f>SUM(M35:M44)</f>
        <v>0</v>
      </c>
    </row>
    <row r="35" spans="2:13" s="32" customFormat="1" ht="15" customHeight="1">
      <c r="B35" s="79" t="s">
        <v>157</v>
      </c>
      <c r="C35" s="80" t="s">
        <v>158</v>
      </c>
      <c r="D35" s="82"/>
      <c r="E35" s="83"/>
      <c r="F35" s="67" t="s">
        <v>159</v>
      </c>
      <c r="G35" s="68"/>
      <c r="H35" s="69"/>
      <c r="I35" s="85"/>
      <c r="J35" s="86"/>
      <c r="K35" s="85"/>
      <c r="L35" s="85"/>
      <c r="M35" s="251"/>
    </row>
    <row r="36" spans="2:13" s="32" customFormat="1" ht="15" customHeight="1">
      <c r="B36" s="79" t="s">
        <v>160</v>
      </c>
      <c r="C36" s="80" t="s">
        <v>161</v>
      </c>
      <c r="D36" s="82"/>
      <c r="E36" s="83"/>
      <c r="F36" s="67" t="s">
        <v>162</v>
      </c>
      <c r="G36" s="68"/>
      <c r="H36" s="69"/>
      <c r="I36" s="85"/>
      <c r="J36" s="86"/>
      <c r="K36" s="85"/>
      <c r="L36" s="85"/>
      <c r="M36" s="251"/>
    </row>
    <row r="37" spans="2:13" s="32" customFormat="1" ht="15" customHeight="1">
      <c r="B37" s="79" t="s">
        <v>163</v>
      </c>
      <c r="C37" s="87" t="s">
        <v>164</v>
      </c>
      <c r="D37" s="88"/>
      <c r="E37" s="89"/>
      <c r="F37" s="84"/>
      <c r="G37" s="68"/>
      <c r="H37" s="69"/>
      <c r="I37" s="90"/>
      <c r="J37" s="91"/>
      <c r="K37" s="90"/>
      <c r="L37" s="90"/>
      <c r="M37" s="252"/>
    </row>
    <row r="38" spans="2:13" s="32" customFormat="1" ht="15" customHeight="1">
      <c r="B38" s="79" t="s">
        <v>165</v>
      </c>
      <c r="C38" s="87" t="s">
        <v>166</v>
      </c>
      <c r="D38" s="88"/>
      <c r="E38" s="89"/>
      <c r="F38" s="84"/>
      <c r="G38" s="68"/>
      <c r="H38" s="69"/>
      <c r="I38" s="90"/>
      <c r="J38" s="91"/>
      <c r="K38" s="90"/>
      <c r="L38" s="90"/>
      <c r="M38" s="252"/>
    </row>
    <row r="39" spans="2:13" s="32" customFormat="1" ht="15" customHeight="1">
      <c r="B39" s="79" t="s">
        <v>167</v>
      </c>
      <c r="C39" s="80" t="s">
        <v>168</v>
      </c>
      <c r="D39" s="65"/>
      <c r="E39" s="66"/>
      <c r="F39" s="67" t="s">
        <v>169</v>
      </c>
      <c r="G39" s="68"/>
      <c r="H39" s="69"/>
      <c r="I39" s="70"/>
      <c r="J39" s="71"/>
      <c r="K39" s="70"/>
      <c r="L39" s="70"/>
      <c r="M39" s="249"/>
    </row>
    <row r="40" spans="2:13" s="32" customFormat="1" ht="15" customHeight="1">
      <c r="B40" s="79" t="s">
        <v>170</v>
      </c>
      <c r="C40" s="81" t="s">
        <v>171</v>
      </c>
      <c r="D40" s="65"/>
      <c r="E40" s="66"/>
      <c r="F40" s="67" t="s">
        <v>172</v>
      </c>
      <c r="G40" s="68"/>
      <c r="H40" s="69"/>
      <c r="I40" s="70"/>
      <c r="J40" s="71"/>
      <c r="K40" s="70"/>
      <c r="L40" s="70"/>
      <c r="M40" s="249"/>
    </row>
    <row r="41" spans="2:13" s="32" customFormat="1" ht="15" customHeight="1">
      <c r="B41" s="79" t="s">
        <v>173</v>
      </c>
      <c r="C41" s="87" t="s">
        <v>174</v>
      </c>
      <c r="D41" s="88"/>
      <c r="E41" s="89"/>
      <c r="F41" s="84"/>
      <c r="G41" s="68"/>
      <c r="H41" s="69"/>
      <c r="I41" s="90"/>
      <c r="J41" s="91"/>
      <c r="K41" s="90"/>
      <c r="L41" s="90"/>
      <c r="M41" s="252"/>
    </row>
    <row r="42" spans="2:13" s="32" customFormat="1" ht="15" customHeight="1">
      <c r="B42" s="79" t="s">
        <v>175</v>
      </c>
      <c r="C42" s="80" t="s">
        <v>176</v>
      </c>
      <c r="D42" s="65"/>
      <c r="E42" s="66"/>
      <c r="F42" s="67" t="s">
        <v>177</v>
      </c>
      <c r="G42" s="68"/>
      <c r="H42" s="69"/>
      <c r="I42" s="70"/>
      <c r="J42" s="71"/>
      <c r="K42" s="70"/>
      <c r="L42" s="70"/>
      <c r="M42" s="249"/>
    </row>
    <row r="43" spans="2:13" s="32" customFormat="1" ht="15" customHeight="1">
      <c r="B43" s="79" t="s">
        <v>178</v>
      </c>
      <c r="C43" s="64" t="s">
        <v>179</v>
      </c>
      <c r="D43" s="65"/>
      <c r="E43" s="66"/>
      <c r="F43" s="67" t="s">
        <v>180</v>
      </c>
      <c r="G43" s="68"/>
      <c r="H43" s="69" t="s">
        <v>181</v>
      </c>
      <c r="I43" s="92"/>
      <c r="J43" s="71"/>
      <c r="K43" s="92"/>
      <c r="L43" s="70"/>
      <c r="M43" s="253"/>
    </row>
    <row r="44" spans="2:13" s="32" customFormat="1" ht="15" customHeight="1">
      <c r="B44" s="79" t="s">
        <v>182</v>
      </c>
      <c r="C44" s="64" t="s">
        <v>183</v>
      </c>
      <c r="D44" s="65"/>
      <c r="E44" s="66"/>
      <c r="F44" s="67" t="s">
        <v>184</v>
      </c>
      <c r="G44" s="68"/>
      <c r="H44" s="69" t="s">
        <v>181</v>
      </c>
      <c r="I44" s="92"/>
      <c r="J44" s="71"/>
      <c r="K44" s="92"/>
      <c r="L44" s="70"/>
      <c r="M44" s="253"/>
    </row>
    <row r="45" spans="2:13" s="32" customFormat="1" ht="15" customHeight="1">
      <c r="B45" s="72" t="s">
        <v>185</v>
      </c>
      <c r="C45" s="73" t="s">
        <v>186</v>
      </c>
      <c r="D45" s="74"/>
      <c r="E45" s="75"/>
      <c r="F45" s="58" t="s">
        <v>187</v>
      </c>
      <c r="G45" s="59" t="s">
        <v>188</v>
      </c>
      <c r="H45" s="60"/>
      <c r="I45" s="77">
        <f>I46+I53+I65+I79</f>
        <v>0</v>
      </c>
      <c r="J45" s="78">
        <f>J46+J53+J65+J79</f>
        <v>0</v>
      </c>
      <c r="K45" s="77">
        <f>K46+K53+K65+K79</f>
        <v>0</v>
      </c>
      <c r="L45" s="77">
        <f>L46+L53+L65+L79</f>
        <v>0</v>
      </c>
      <c r="M45" s="250">
        <f>M46+M53+M65+M79</f>
        <v>0</v>
      </c>
    </row>
    <row r="46" spans="2:13" s="32" customFormat="1" ht="15" customHeight="1">
      <c r="B46" s="72" t="s">
        <v>189</v>
      </c>
      <c r="C46" s="73" t="s">
        <v>6</v>
      </c>
      <c r="D46" s="74"/>
      <c r="E46" s="75"/>
      <c r="F46" s="58" t="s">
        <v>190</v>
      </c>
      <c r="G46" s="59" t="s">
        <v>191</v>
      </c>
      <c r="H46" s="60"/>
      <c r="I46" s="77">
        <f>SUM(I47:I52)</f>
        <v>0</v>
      </c>
      <c r="J46" s="78">
        <f>SUM(J47:J52)</f>
        <v>0</v>
      </c>
      <c r="K46" s="77">
        <f>SUM(K47:K52)</f>
        <v>0</v>
      </c>
      <c r="L46" s="77">
        <f>SUM(L47:L52)</f>
        <v>0</v>
      </c>
      <c r="M46" s="250">
        <f>SUM(M47:M52)</f>
        <v>0</v>
      </c>
    </row>
    <row r="47" spans="2:13" s="32" customFormat="1" ht="15" customHeight="1">
      <c r="B47" s="79" t="s">
        <v>192</v>
      </c>
      <c r="C47" s="80" t="s">
        <v>193</v>
      </c>
      <c r="D47" s="65"/>
      <c r="E47" s="66"/>
      <c r="F47" s="67" t="s">
        <v>194</v>
      </c>
      <c r="G47" s="68"/>
      <c r="H47" s="69"/>
      <c r="I47" s="70"/>
      <c r="J47" s="71"/>
      <c r="K47" s="70"/>
      <c r="L47" s="70"/>
      <c r="M47" s="249"/>
    </row>
    <row r="48" spans="2:13" s="32" customFormat="1" ht="15" customHeight="1">
      <c r="B48" s="79" t="s">
        <v>195</v>
      </c>
      <c r="C48" s="80" t="s">
        <v>196</v>
      </c>
      <c r="D48" s="65"/>
      <c r="E48" s="66"/>
      <c r="F48" s="67" t="s">
        <v>197</v>
      </c>
      <c r="G48" s="68"/>
      <c r="H48" s="69"/>
      <c r="I48" s="70"/>
      <c r="J48" s="71"/>
      <c r="K48" s="70"/>
      <c r="L48" s="70"/>
      <c r="M48" s="249"/>
    </row>
    <row r="49" spans="2:13" s="32" customFormat="1" ht="15" customHeight="1">
      <c r="B49" s="79" t="s">
        <v>198</v>
      </c>
      <c r="C49" s="80" t="s">
        <v>199</v>
      </c>
      <c r="D49" s="65"/>
      <c r="E49" s="66"/>
      <c r="F49" s="67" t="s">
        <v>200</v>
      </c>
      <c r="G49" s="68"/>
      <c r="H49" s="69"/>
      <c r="I49" s="70"/>
      <c r="J49" s="71"/>
      <c r="K49" s="70"/>
      <c r="L49" s="70"/>
      <c r="M49" s="249"/>
    </row>
    <row r="50" spans="2:13" s="32" customFormat="1" ht="15" customHeight="1">
      <c r="B50" s="79" t="s">
        <v>201</v>
      </c>
      <c r="C50" s="80" t="s">
        <v>202</v>
      </c>
      <c r="D50" s="65"/>
      <c r="E50" s="66"/>
      <c r="F50" s="67" t="s">
        <v>203</v>
      </c>
      <c r="G50" s="68"/>
      <c r="H50" s="69"/>
      <c r="I50" s="70"/>
      <c r="J50" s="71"/>
      <c r="K50" s="70"/>
      <c r="L50" s="70"/>
      <c r="M50" s="249"/>
    </row>
    <row r="51" spans="2:13" s="32" customFormat="1" ht="15" customHeight="1">
      <c r="B51" s="79" t="s">
        <v>204</v>
      </c>
      <c r="C51" s="80" t="s">
        <v>205</v>
      </c>
      <c r="D51" s="65"/>
      <c r="E51" s="66"/>
      <c r="F51" s="67" t="s">
        <v>206</v>
      </c>
      <c r="G51" s="68"/>
      <c r="H51" s="69"/>
      <c r="I51" s="70"/>
      <c r="J51" s="71"/>
      <c r="K51" s="70"/>
      <c r="L51" s="70"/>
      <c r="M51" s="249"/>
    </row>
    <row r="52" spans="2:13" s="32" customFormat="1" ht="15" customHeight="1">
      <c r="B52" s="79" t="s">
        <v>207</v>
      </c>
      <c r="C52" s="80" t="s">
        <v>208</v>
      </c>
      <c r="D52" s="65"/>
      <c r="E52" s="66"/>
      <c r="F52" s="67" t="s">
        <v>209</v>
      </c>
      <c r="G52" s="68"/>
      <c r="H52" s="69"/>
      <c r="I52" s="70"/>
      <c r="J52" s="71"/>
      <c r="K52" s="70"/>
      <c r="L52" s="70"/>
      <c r="M52" s="249"/>
    </row>
    <row r="53" spans="2:13" s="32" customFormat="1" ht="15" customHeight="1">
      <c r="B53" s="72" t="s">
        <v>210</v>
      </c>
      <c r="C53" s="73" t="s">
        <v>211</v>
      </c>
      <c r="D53" s="74"/>
      <c r="E53" s="75"/>
      <c r="F53" s="58" t="s">
        <v>212</v>
      </c>
      <c r="G53" s="59" t="s">
        <v>213</v>
      </c>
      <c r="H53" s="60"/>
      <c r="I53" s="77">
        <f>SUM(I54:I64)</f>
        <v>0</v>
      </c>
      <c r="J53" s="78">
        <f>SUM(J54:J64)</f>
        <v>0</v>
      </c>
      <c r="K53" s="77">
        <f>SUM(K54:K64)</f>
        <v>0</v>
      </c>
      <c r="L53" s="77">
        <f>SUM(L54:L64)</f>
        <v>0</v>
      </c>
      <c r="M53" s="250">
        <f>SUM(M54:M64)</f>
        <v>0</v>
      </c>
    </row>
    <row r="54" spans="2:13" s="32" customFormat="1" ht="15" customHeight="1">
      <c r="B54" s="79" t="s">
        <v>214</v>
      </c>
      <c r="C54" s="93" t="s">
        <v>215</v>
      </c>
      <c r="D54" s="65"/>
      <c r="E54" s="66"/>
      <c r="F54" s="67" t="s">
        <v>216</v>
      </c>
      <c r="G54" s="68"/>
      <c r="H54" s="69"/>
      <c r="I54" s="70"/>
      <c r="J54" s="71"/>
      <c r="K54" s="70"/>
      <c r="L54" s="70"/>
      <c r="M54" s="249"/>
    </row>
    <row r="55" spans="2:13" s="32" customFormat="1" ht="15" customHeight="1">
      <c r="B55" s="79" t="s">
        <v>217</v>
      </c>
      <c r="C55" s="94" t="s">
        <v>218</v>
      </c>
      <c r="D55" s="65"/>
      <c r="E55" s="66"/>
      <c r="F55" s="67" t="s">
        <v>219</v>
      </c>
      <c r="G55" s="68"/>
      <c r="H55" s="69"/>
      <c r="I55" s="70"/>
      <c r="J55" s="71"/>
      <c r="K55" s="70"/>
      <c r="L55" s="70"/>
      <c r="M55" s="249"/>
    </row>
    <row r="56" spans="2:13" s="32" customFormat="1" ht="15" customHeight="1">
      <c r="B56" s="79" t="s">
        <v>220</v>
      </c>
      <c r="C56" s="81" t="s">
        <v>221</v>
      </c>
      <c r="D56" s="65"/>
      <c r="E56" s="66"/>
      <c r="F56" s="67" t="s">
        <v>222</v>
      </c>
      <c r="G56" s="68"/>
      <c r="H56" s="69"/>
      <c r="I56" s="70"/>
      <c r="J56" s="71"/>
      <c r="K56" s="70"/>
      <c r="L56" s="70"/>
      <c r="M56" s="249"/>
    </row>
    <row r="57" spans="2:13" s="32" customFormat="1" ht="15" customHeight="1">
      <c r="B57" s="79" t="s">
        <v>223</v>
      </c>
      <c r="C57" s="81" t="s">
        <v>224</v>
      </c>
      <c r="D57" s="65"/>
      <c r="E57" s="66"/>
      <c r="F57" s="67" t="s">
        <v>225</v>
      </c>
      <c r="G57" s="68"/>
      <c r="H57" s="69"/>
      <c r="I57" s="70"/>
      <c r="J57" s="71"/>
      <c r="K57" s="70"/>
      <c r="L57" s="70"/>
      <c r="M57" s="249"/>
    </row>
    <row r="58" spans="2:13" s="32" customFormat="1" ht="15" customHeight="1">
      <c r="B58" s="95" t="s">
        <v>226</v>
      </c>
      <c r="C58" s="87" t="s">
        <v>227</v>
      </c>
      <c r="D58" s="88"/>
      <c r="E58" s="89"/>
      <c r="F58" s="84"/>
      <c r="G58" s="68"/>
      <c r="H58" s="69"/>
      <c r="I58" s="90"/>
      <c r="J58" s="91"/>
      <c r="K58" s="90"/>
      <c r="L58" s="90"/>
      <c r="M58" s="252"/>
    </row>
    <row r="59" spans="2:13" s="102" customFormat="1" ht="15" customHeight="1">
      <c r="B59" s="96" t="s">
        <v>228</v>
      </c>
      <c r="C59" s="94" t="s">
        <v>229</v>
      </c>
      <c r="D59" s="97"/>
      <c r="E59" s="98"/>
      <c r="F59" s="99" t="s">
        <v>230</v>
      </c>
      <c r="G59" s="100"/>
      <c r="H59" s="101"/>
      <c r="I59" s="70"/>
      <c r="J59" s="71"/>
      <c r="K59" s="70"/>
      <c r="L59" s="70"/>
      <c r="M59" s="249"/>
    </row>
    <row r="60" spans="2:13" s="32" customFormat="1" ht="15" customHeight="1">
      <c r="B60" s="79" t="s">
        <v>228</v>
      </c>
      <c r="C60" s="81" t="s">
        <v>231</v>
      </c>
      <c r="D60" s="65"/>
      <c r="E60" s="66"/>
      <c r="F60" s="67" t="s">
        <v>232</v>
      </c>
      <c r="G60" s="68"/>
      <c r="H60" s="69"/>
      <c r="I60" s="70"/>
      <c r="J60" s="71"/>
      <c r="K60" s="70"/>
      <c r="L60" s="70"/>
      <c r="M60" s="249"/>
    </row>
    <row r="61" spans="2:13" s="32" customFormat="1" ht="15" customHeight="1">
      <c r="B61" s="95" t="s">
        <v>233</v>
      </c>
      <c r="C61" s="87" t="s">
        <v>234</v>
      </c>
      <c r="D61" s="88"/>
      <c r="E61" s="89"/>
      <c r="F61" s="84"/>
      <c r="G61" s="68"/>
      <c r="H61" s="69"/>
      <c r="I61" s="90"/>
      <c r="J61" s="91"/>
      <c r="K61" s="90"/>
      <c r="L61" s="90"/>
      <c r="M61" s="252"/>
    </row>
    <row r="62" spans="2:13" s="32" customFormat="1" ht="15" customHeight="1">
      <c r="B62" s="95" t="s">
        <v>235</v>
      </c>
      <c r="C62" s="87" t="s">
        <v>236</v>
      </c>
      <c r="D62" s="88"/>
      <c r="E62" s="89"/>
      <c r="F62" s="84"/>
      <c r="G62" s="68"/>
      <c r="H62" s="69"/>
      <c r="I62" s="90"/>
      <c r="J62" s="91"/>
      <c r="K62" s="90"/>
      <c r="L62" s="90"/>
      <c r="M62" s="252"/>
    </row>
    <row r="63" spans="2:13" s="32" customFormat="1" ht="15" customHeight="1">
      <c r="B63" s="79" t="s">
        <v>237</v>
      </c>
      <c r="C63" s="80" t="s">
        <v>238</v>
      </c>
      <c r="D63" s="65"/>
      <c r="E63" s="66"/>
      <c r="F63" s="67" t="s">
        <v>239</v>
      </c>
      <c r="G63" s="68"/>
      <c r="H63" s="69"/>
      <c r="I63" s="70"/>
      <c r="J63" s="71"/>
      <c r="K63" s="70"/>
      <c r="L63" s="70"/>
      <c r="M63" s="249"/>
    </row>
    <row r="64" spans="2:13" s="32" customFormat="1" ht="15" customHeight="1">
      <c r="B64" s="79" t="s">
        <v>240</v>
      </c>
      <c r="C64" s="81" t="s">
        <v>241</v>
      </c>
      <c r="D64" s="65"/>
      <c r="E64" s="66"/>
      <c r="F64" s="67" t="s">
        <v>242</v>
      </c>
      <c r="G64" s="68"/>
      <c r="H64" s="69"/>
      <c r="I64" s="70"/>
      <c r="J64" s="71"/>
      <c r="K64" s="70"/>
      <c r="L64" s="70"/>
      <c r="M64" s="249"/>
    </row>
    <row r="65" spans="2:13" s="32" customFormat="1" ht="15" customHeight="1">
      <c r="B65" s="72" t="s">
        <v>243</v>
      </c>
      <c r="C65" s="73" t="s">
        <v>244</v>
      </c>
      <c r="D65" s="74"/>
      <c r="E65" s="75"/>
      <c r="F65" s="58" t="s">
        <v>245</v>
      </c>
      <c r="G65" s="59" t="s">
        <v>246</v>
      </c>
      <c r="H65" s="60"/>
      <c r="I65" s="77">
        <f>SUM(I66:I78)</f>
        <v>0</v>
      </c>
      <c r="J65" s="78">
        <f>SUM(J66:J78)</f>
        <v>0</v>
      </c>
      <c r="K65" s="77">
        <f>SUM(K66:K78)</f>
        <v>0</v>
      </c>
      <c r="L65" s="77">
        <f>SUM(L66:L78)</f>
        <v>0</v>
      </c>
      <c r="M65" s="250">
        <f>SUM(M66:M78)</f>
        <v>0</v>
      </c>
    </row>
    <row r="66" spans="2:13" s="32" customFormat="1" ht="15" customHeight="1">
      <c r="B66" s="79" t="s">
        <v>247</v>
      </c>
      <c r="C66" s="93" t="s">
        <v>215</v>
      </c>
      <c r="D66" s="65"/>
      <c r="E66" s="66"/>
      <c r="F66" s="67" t="s">
        <v>248</v>
      </c>
      <c r="G66" s="68"/>
      <c r="H66" s="69"/>
      <c r="I66" s="70"/>
      <c r="J66" s="71"/>
      <c r="K66" s="70"/>
      <c r="L66" s="70"/>
      <c r="M66" s="249"/>
    </row>
    <row r="67" spans="2:13" s="32" customFormat="1" ht="15" customHeight="1">
      <c r="B67" s="79" t="s">
        <v>249</v>
      </c>
      <c r="C67" s="81" t="s">
        <v>218</v>
      </c>
      <c r="D67" s="65"/>
      <c r="E67" s="66"/>
      <c r="F67" s="67" t="s">
        <v>250</v>
      </c>
      <c r="G67" s="68"/>
      <c r="H67" s="69"/>
      <c r="I67" s="70"/>
      <c r="J67" s="71"/>
      <c r="K67" s="70"/>
      <c r="L67" s="70"/>
      <c r="M67" s="249"/>
    </row>
    <row r="68" spans="2:13" s="32" customFormat="1" ht="15" customHeight="1">
      <c r="B68" s="79" t="s">
        <v>251</v>
      </c>
      <c r="C68" s="81" t="s">
        <v>221</v>
      </c>
      <c r="D68" s="65"/>
      <c r="E68" s="66"/>
      <c r="F68" s="67" t="s">
        <v>252</v>
      </c>
      <c r="G68" s="68"/>
      <c r="H68" s="69"/>
      <c r="I68" s="70"/>
      <c r="J68" s="71"/>
      <c r="K68" s="70"/>
      <c r="L68" s="70"/>
      <c r="M68" s="249"/>
    </row>
    <row r="69" spans="2:13" s="32" customFormat="1" ht="15" customHeight="1">
      <c r="B69" s="79" t="s">
        <v>253</v>
      </c>
      <c r="C69" s="81" t="s">
        <v>224</v>
      </c>
      <c r="D69" s="65"/>
      <c r="E69" s="66"/>
      <c r="F69" s="67" t="s">
        <v>254</v>
      </c>
      <c r="G69" s="68"/>
      <c r="H69" s="69"/>
      <c r="I69" s="70"/>
      <c r="J69" s="71"/>
      <c r="K69" s="70"/>
      <c r="L69" s="70"/>
      <c r="M69" s="249"/>
    </row>
    <row r="70" spans="2:13" s="32" customFormat="1" ht="15" customHeight="1">
      <c r="B70" s="95" t="s">
        <v>255</v>
      </c>
      <c r="C70" s="87" t="s">
        <v>256</v>
      </c>
      <c r="D70" s="88"/>
      <c r="E70" s="89"/>
      <c r="F70" s="84"/>
      <c r="G70" s="68"/>
      <c r="H70" s="69"/>
      <c r="I70" s="90"/>
      <c r="J70" s="91"/>
      <c r="K70" s="90"/>
      <c r="L70" s="90"/>
      <c r="M70" s="252"/>
    </row>
    <row r="71" spans="2:13" s="32" customFormat="1" ht="15" customHeight="1">
      <c r="B71" s="79" t="s">
        <v>257</v>
      </c>
      <c r="C71" s="80" t="s">
        <v>684</v>
      </c>
      <c r="D71" s="65"/>
      <c r="E71" s="66"/>
      <c r="F71" s="67" t="s">
        <v>258</v>
      </c>
      <c r="G71" s="68"/>
      <c r="H71" s="69"/>
      <c r="I71" s="70"/>
      <c r="J71" s="71"/>
      <c r="K71" s="70"/>
      <c r="L71" s="70"/>
      <c r="M71" s="249"/>
    </row>
    <row r="72" spans="2:13" s="32" customFormat="1" ht="15" customHeight="1">
      <c r="B72" s="79" t="s">
        <v>259</v>
      </c>
      <c r="C72" s="93" t="s">
        <v>260</v>
      </c>
      <c r="D72" s="65"/>
      <c r="E72" s="66"/>
      <c r="F72" s="67" t="s">
        <v>261</v>
      </c>
      <c r="G72" s="68"/>
      <c r="H72" s="69"/>
      <c r="I72" s="70"/>
      <c r="J72" s="71"/>
      <c r="K72" s="70"/>
      <c r="L72" s="70"/>
      <c r="M72" s="249"/>
    </row>
    <row r="73" spans="2:13" s="32" customFormat="1" ht="15" customHeight="1">
      <c r="B73" s="79" t="s">
        <v>262</v>
      </c>
      <c r="C73" s="81" t="s">
        <v>263</v>
      </c>
      <c r="D73" s="65"/>
      <c r="E73" s="66"/>
      <c r="F73" s="67" t="s">
        <v>264</v>
      </c>
      <c r="G73" s="68"/>
      <c r="H73" s="69"/>
      <c r="I73" s="70"/>
      <c r="J73" s="71"/>
      <c r="K73" s="70"/>
      <c r="L73" s="70"/>
      <c r="M73" s="249"/>
    </row>
    <row r="74" spans="2:13" s="32" customFormat="1" ht="15" customHeight="1">
      <c r="B74" s="79" t="s">
        <v>265</v>
      </c>
      <c r="C74" s="81" t="s">
        <v>231</v>
      </c>
      <c r="D74" s="65"/>
      <c r="E74" s="66"/>
      <c r="F74" s="67" t="s">
        <v>266</v>
      </c>
      <c r="G74" s="68"/>
      <c r="H74" s="69"/>
      <c r="I74" s="70"/>
      <c r="J74" s="71"/>
      <c r="K74" s="70"/>
      <c r="L74" s="70"/>
      <c r="M74" s="249"/>
    </row>
    <row r="75" spans="2:13" s="102" customFormat="1" ht="15" customHeight="1">
      <c r="B75" s="96" t="s">
        <v>267</v>
      </c>
      <c r="C75" s="87" t="s">
        <v>268</v>
      </c>
      <c r="D75" s="103"/>
      <c r="E75" s="104"/>
      <c r="F75" s="105"/>
      <c r="G75" s="100"/>
      <c r="H75" s="101" t="s">
        <v>269</v>
      </c>
      <c r="I75" s="90"/>
      <c r="J75" s="106"/>
      <c r="K75" s="90"/>
      <c r="L75" s="261"/>
      <c r="M75" s="252"/>
    </row>
    <row r="76" spans="2:13" s="32" customFormat="1" ht="15" customHeight="1">
      <c r="B76" s="95" t="s">
        <v>267</v>
      </c>
      <c r="C76" s="87" t="s">
        <v>270</v>
      </c>
      <c r="D76" s="88"/>
      <c r="E76" s="89"/>
      <c r="F76" s="84"/>
      <c r="G76" s="68"/>
      <c r="H76" s="69"/>
      <c r="I76" s="90"/>
      <c r="J76" s="91"/>
      <c r="K76" s="90"/>
      <c r="L76" s="90"/>
      <c r="M76" s="252"/>
    </row>
    <row r="77" spans="2:13" s="32" customFormat="1" ht="15" customHeight="1">
      <c r="B77" s="95" t="s">
        <v>271</v>
      </c>
      <c r="C77" s="87" t="s">
        <v>236</v>
      </c>
      <c r="D77" s="88"/>
      <c r="E77" s="89"/>
      <c r="F77" s="84"/>
      <c r="G77" s="68"/>
      <c r="H77" s="69"/>
      <c r="I77" s="90"/>
      <c r="J77" s="91"/>
      <c r="K77" s="90"/>
      <c r="L77" s="90"/>
      <c r="M77" s="252"/>
    </row>
    <row r="78" spans="2:13" s="32" customFormat="1" ht="15" customHeight="1">
      <c r="B78" s="79" t="s">
        <v>272</v>
      </c>
      <c r="C78" s="80" t="s">
        <v>273</v>
      </c>
      <c r="D78" s="65"/>
      <c r="E78" s="66"/>
      <c r="F78" s="67" t="s">
        <v>274</v>
      </c>
      <c r="G78" s="68"/>
      <c r="H78" s="69"/>
      <c r="I78" s="70"/>
      <c r="J78" s="71"/>
      <c r="K78" s="70"/>
      <c r="L78" s="70"/>
      <c r="M78" s="249"/>
    </row>
    <row r="79" spans="2:13" s="32" customFormat="1" ht="15" customHeight="1">
      <c r="B79" s="72" t="s">
        <v>275</v>
      </c>
      <c r="C79" s="73" t="s">
        <v>276</v>
      </c>
      <c r="D79" s="74"/>
      <c r="E79" s="75"/>
      <c r="F79" s="58" t="s">
        <v>277</v>
      </c>
      <c r="G79" s="59" t="s">
        <v>278</v>
      </c>
      <c r="H79" s="60"/>
      <c r="I79" s="77">
        <f>SUM(I80:I83)</f>
        <v>0</v>
      </c>
      <c r="J79" s="78">
        <f>SUM(J80:J83)</f>
        <v>0</v>
      </c>
      <c r="K79" s="77">
        <f>SUM(K80:K83)</f>
        <v>0</v>
      </c>
      <c r="L79" s="77">
        <f>SUM(L80:L83)</f>
        <v>0</v>
      </c>
      <c r="M79" s="250">
        <f>SUM(M80:M83)</f>
        <v>0</v>
      </c>
    </row>
    <row r="80" spans="2:13" s="32" customFormat="1" ht="15" customHeight="1">
      <c r="B80" s="79" t="s">
        <v>279</v>
      </c>
      <c r="C80" s="80" t="s">
        <v>280</v>
      </c>
      <c r="D80" s="65"/>
      <c r="E80" s="66"/>
      <c r="F80" s="67" t="s">
        <v>281</v>
      </c>
      <c r="G80" s="68"/>
      <c r="H80" s="69"/>
      <c r="I80" s="70"/>
      <c r="J80" s="71"/>
      <c r="K80" s="70"/>
      <c r="L80" s="70"/>
      <c r="M80" s="249"/>
    </row>
    <row r="81" spans="2:13" s="32" customFormat="1" ht="15" customHeight="1">
      <c r="B81" s="79" t="s">
        <v>282</v>
      </c>
      <c r="C81" s="80" t="s">
        <v>283</v>
      </c>
      <c r="D81" s="65"/>
      <c r="E81" s="66"/>
      <c r="F81" s="67" t="s">
        <v>284</v>
      </c>
      <c r="G81" s="68"/>
      <c r="H81" s="69"/>
      <c r="I81" s="70"/>
      <c r="J81" s="71"/>
      <c r="K81" s="70"/>
      <c r="L81" s="70"/>
      <c r="M81" s="249"/>
    </row>
    <row r="82" spans="2:13" s="32" customFormat="1" ht="15" customHeight="1">
      <c r="B82" s="79" t="s">
        <v>285</v>
      </c>
      <c r="C82" s="80" t="s">
        <v>286</v>
      </c>
      <c r="D82" s="65"/>
      <c r="E82" s="66"/>
      <c r="F82" s="67" t="s">
        <v>287</v>
      </c>
      <c r="G82" s="68"/>
      <c r="H82" s="69"/>
      <c r="I82" s="70"/>
      <c r="J82" s="71"/>
      <c r="K82" s="70"/>
      <c r="L82" s="70"/>
      <c r="M82" s="249"/>
    </row>
    <row r="83" spans="2:13" s="32" customFormat="1" ht="15" customHeight="1">
      <c r="B83" s="79" t="s">
        <v>288</v>
      </c>
      <c r="C83" s="80" t="s">
        <v>289</v>
      </c>
      <c r="D83" s="65"/>
      <c r="E83" s="66"/>
      <c r="F83" s="67" t="s">
        <v>290</v>
      </c>
      <c r="G83" s="68"/>
      <c r="H83" s="69" t="s">
        <v>181</v>
      </c>
      <c r="I83" s="92"/>
      <c r="J83" s="71"/>
      <c r="K83" s="92"/>
      <c r="L83" s="70"/>
      <c r="M83" s="253"/>
    </row>
    <row r="84" spans="2:13" s="32" customFormat="1" ht="15" customHeight="1">
      <c r="B84" s="72" t="s">
        <v>291</v>
      </c>
      <c r="C84" s="73" t="s">
        <v>292</v>
      </c>
      <c r="D84" s="74"/>
      <c r="E84" s="75"/>
      <c r="F84" s="84"/>
      <c r="G84" s="59" t="s">
        <v>293</v>
      </c>
      <c r="H84" s="60"/>
      <c r="I84" s="90"/>
      <c r="J84" s="106"/>
      <c r="K84" s="90"/>
      <c r="L84" s="261"/>
      <c r="M84" s="252"/>
    </row>
    <row r="85" spans="2:13" s="32" customFormat="1" ht="15" customHeight="1">
      <c r="B85" s="72" t="s">
        <v>294</v>
      </c>
      <c r="C85" s="73" t="s">
        <v>295</v>
      </c>
      <c r="D85" s="74"/>
      <c r="E85" s="75"/>
      <c r="F85" s="58" t="s">
        <v>296</v>
      </c>
      <c r="G85" s="59" t="s">
        <v>297</v>
      </c>
      <c r="H85" s="60"/>
      <c r="I85" s="77">
        <f>SUM(I86:I89)</f>
        <v>0</v>
      </c>
      <c r="J85" s="78">
        <f>SUM(J86:J89)</f>
        <v>0</v>
      </c>
      <c r="K85" s="77">
        <f>SUM(K86:K89)</f>
        <v>0</v>
      </c>
      <c r="L85" s="77">
        <f>SUM(L86:L89)</f>
        <v>0</v>
      </c>
      <c r="M85" s="250">
        <f>SUM(M86:M89)</f>
        <v>0</v>
      </c>
    </row>
    <row r="86" spans="2:13" s="32" customFormat="1" ht="15" customHeight="1">
      <c r="B86" s="79" t="s">
        <v>298</v>
      </c>
      <c r="C86" s="80" t="s">
        <v>299</v>
      </c>
      <c r="D86" s="65"/>
      <c r="E86" s="66"/>
      <c r="F86" s="67" t="s">
        <v>300</v>
      </c>
      <c r="G86" s="68"/>
      <c r="H86" s="69"/>
      <c r="I86" s="70"/>
      <c r="J86" s="71"/>
      <c r="K86" s="70"/>
      <c r="L86" s="70"/>
      <c r="M86" s="249"/>
    </row>
    <row r="87" spans="2:13" s="32" customFormat="1" ht="15" customHeight="1">
      <c r="B87" s="79" t="s">
        <v>301</v>
      </c>
      <c r="C87" s="81" t="s">
        <v>302</v>
      </c>
      <c r="D87" s="65"/>
      <c r="E87" s="66"/>
      <c r="F87" s="67" t="s">
        <v>303</v>
      </c>
      <c r="G87" s="68"/>
      <c r="H87" s="69"/>
      <c r="I87" s="70"/>
      <c r="J87" s="71"/>
      <c r="K87" s="70"/>
      <c r="L87" s="70"/>
      <c r="M87" s="249"/>
    </row>
    <row r="88" spans="2:13" s="32" customFormat="1" ht="15" customHeight="1">
      <c r="B88" s="79" t="s">
        <v>304</v>
      </c>
      <c r="C88" s="81" t="s">
        <v>305</v>
      </c>
      <c r="D88" s="65"/>
      <c r="E88" s="66"/>
      <c r="F88" s="67" t="s">
        <v>306</v>
      </c>
      <c r="G88" s="68"/>
      <c r="H88" s="69"/>
      <c r="I88" s="70"/>
      <c r="J88" s="71"/>
      <c r="K88" s="70"/>
      <c r="L88" s="70"/>
      <c r="M88" s="249"/>
    </row>
    <row r="89" spans="2:13" s="102" customFormat="1" ht="15" customHeight="1">
      <c r="B89" s="96" t="s">
        <v>307</v>
      </c>
      <c r="C89" s="93" t="s">
        <v>308</v>
      </c>
      <c r="D89" s="107"/>
      <c r="E89" s="108"/>
      <c r="F89" s="105"/>
      <c r="G89" s="109"/>
      <c r="H89" s="110" t="s">
        <v>269</v>
      </c>
      <c r="I89" s="90"/>
      <c r="J89" s="106"/>
      <c r="K89" s="90"/>
      <c r="L89" s="261"/>
      <c r="M89" s="252"/>
    </row>
    <row r="90" spans="2:13" s="32" customFormat="1" ht="15" customHeight="1" thickBot="1">
      <c r="B90" s="111" t="s">
        <v>309</v>
      </c>
      <c r="C90" s="112" t="s">
        <v>231</v>
      </c>
      <c r="D90" s="113"/>
      <c r="E90" s="114"/>
      <c r="F90" s="115"/>
      <c r="G90" s="116"/>
      <c r="H90" s="117"/>
      <c r="I90" s="118"/>
      <c r="J90" s="119"/>
      <c r="K90" s="118"/>
      <c r="L90" s="118"/>
      <c r="M90" s="254"/>
    </row>
    <row r="91" spans="3:13" s="32" customFormat="1" ht="15" customHeight="1">
      <c r="C91" s="120"/>
      <c r="D91" s="121"/>
      <c r="E91" s="122"/>
      <c r="F91" s="350" t="s">
        <v>80</v>
      </c>
      <c r="G91" s="36" t="s">
        <v>81</v>
      </c>
      <c r="H91" s="350" t="s">
        <v>82</v>
      </c>
      <c r="I91" s="124"/>
      <c r="J91" s="125"/>
      <c r="K91" s="124"/>
      <c r="L91" s="124"/>
      <c r="M91" s="255"/>
    </row>
    <row r="92" spans="3:13" s="32" customFormat="1" ht="15" customHeight="1" thickBot="1">
      <c r="C92" s="126" t="s">
        <v>85</v>
      </c>
      <c r="D92" s="40"/>
      <c r="E92" s="41"/>
      <c r="F92" s="351"/>
      <c r="G92" s="42"/>
      <c r="H92" s="351"/>
      <c r="I92" s="127">
        <f>I10</f>
        <v>38717</v>
      </c>
      <c r="J92" s="127">
        <f>J10</f>
        <v>39082</v>
      </c>
      <c r="K92" s="127">
        <f>K10</f>
        <v>39447</v>
      </c>
      <c r="L92" s="262">
        <f>L10</f>
        <v>39813</v>
      </c>
      <c r="M92" s="256">
        <f>M10</f>
        <v>40178</v>
      </c>
    </row>
    <row r="93" spans="2:13" s="32" customFormat="1" ht="15" customHeight="1">
      <c r="B93" s="54" t="s">
        <v>310</v>
      </c>
      <c r="C93" s="55" t="s">
        <v>311</v>
      </c>
      <c r="D93" s="56"/>
      <c r="E93" s="57"/>
      <c r="F93" s="58" t="s">
        <v>312</v>
      </c>
      <c r="G93" s="59" t="s">
        <v>313</v>
      </c>
      <c r="H93" s="69"/>
      <c r="I93" s="61">
        <f>I94+I112+I153+I157</f>
        <v>0</v>
      </c>
      <c r="J93" s="62">
        <f>J94+J112+J153+J157</f>
        <v>0</v>
      </c>
      <c r="K93" s="61">
        <f>K94+K112+K153+K157</f>
        <v>0</v>
      </c>
      <c r="L93" s="61">
        <f>L94+L112+L153+L157</f>
        <v>0</v>
      </c>
      <c r="M93" s="248">
        <f>M94+M112+M153+M157</f>
        <v>0</v>
      </c>
    </row>
    <row r="94" spans="2:13" s="32" customFormat="1" ht="15" customHeight="1">
      <c r="B94" s="72" t="s">
        <v>90</v>
      </c>
      <c r="C94" s="73" t="s">
        <v>314</v>
      </c>
      <c r="D94" s="74"/>
      <c r="E94" s="75"/>
      <c r="F94" s="58" t="s">
        <v>315</v>
      </c>
      <c r="G94" s="59" t="s">
        <v>316</v>
      </c>
      <c r="H94" s="69"/>
      <c r="I94" s="77">
        <f>I95+I99+I104+I108+I111</f>
        <v>0</v>
      </c>
      <c r="J94" s="78">
        <f>J95+J99+J104+J108+J111</f>
        <v>0</v>
      </c>
      <c r="K94" s="77">
        <f>K95+K99+K104+K108+K111</f>
        <v>0</v>
      </c>
      <c r="L94" s="77">
        <f>L95+L99+L104+L108+L111</f>
        <v>0</v>
      </c>
      <c r="M94" s="250">
        <f>M95+M99+M104+M108+M111</f>
        <v>0</v>
      </c>
    </row>
    <row r="95" spans="2:13" s="32" customFormat="1" ht="15" customHeight="1">
      <c r="B95" s="72" t="s">
        <v>317</v>
      </c>
      <c r="C95" s="73" t="s">
        <v>318</v>
      </c>
      <c r="D95" s="74"/>
      <c r="E95" s="75"/>
      <c r="F95" s="58" t="s">
        <v>319</v>
      </c>
      <c r="G95" s="59" t="s">
        <v>320</v>
      </c>
      <c r="H95" s="69"/>
      <c r="I95" s="77">
        <f>SUM(I96:I98)</f>
        <v>0</v>
      </c>
      <c r="J95" s="78">
        <f>SUM(J96:J98)</f>
        <v>0</v>
      </c>
      <c r="K95" s="77">
        <f>SUM(K96:K98)</f>
        <v>0</v>
      </c>
      <c r="L95" s="77">
        <f>SUM(L96:L98)</f>
        <v>0</v>
      </c>
      <c r="M95" s="250">
        <f>SUM(M96:M98)</f>
        <v>0</v>
      </c>
    </row>
    <row r="96" spans="2:13" s="32" customFormat="1" ht="15" customHeight="1">
      <c r="B96" s="79" t="s">
        <v>321</v>
      </c>
      <c r="C96" s="80" t="s">
        <v>318</v>
      </c>
      <c r="D96" s="65"/>
      <c r="E96" s="66"/>
      <c r="F96" s="67" t="s">
        <v>322</v>
      </c>
      <c r="G96" s="68"/>
      <c r="H96" s="69"/>
      <c r="I96" s="70"/>
      <c r="J96" s="71"/>
      <c r="K96" s="70"/>
      <c r="L96" s="70"/>
      <c r="M96" s="249"/>
    </row>
    <row r="97" spans="2:13" s="32" customFormat="1" ht="15" customHeight="1">
      <c r="B97" s="79" t="s">
        <v>323</v>
      </c>
      <c r="C97" s="80" t="s">
        <v>324</v>
      </c>
      <c r="D97" s="65"/>
      <c r="E97" s="66"/>
      <c r="F97" s="67" t="s">
        <v>325</v>
      </c>
      <c r="G97" s="68"/>
      <c r="H97" s="69"/>
      <c r="I97" s="70"/>
      <c r="J97" s="71"/>
      <c r="K97" s="70"/>
      <c r="L97" s="70"/>
      <c r="M97" s="249"/>
    </row>
    <row r="98" spans="2:13" s="32" customFormat="1" ht="15" customHeight="1">
      <c r="B98" s="79" t="s">
        <v>326</v>
      </c>
      <c r="C98" s="81" t="s">
        <v>327</v>
      </c>
      <c r="D98" s="65"/>
      <c r="E98" s="66"/>
      <c r="F98" s="67" t="s">
        <v>328</v>
      </c>
      <c r="G98" s="68"/>
      <c r="H98" s="69" t="s">
        <v>181</v>
      </c>
      <c r="I98" s="92"/>
      <c r="J98" s="71"/>
      <c r="K98" s="92"/>
      <c r="L98" s="70"/>
      <c r="M98" s="253"/>
    </row>
    <row r="99" spans="2:13" s="32" customFormat="1" ht="15" customHeight="1">
      <c r="B99" s="72" t="s">
        <v>329</v>
      </c>
      <c r="C99" s="73" t="s">
        <v>330</v>
      </c>
      <c r="D99" s="74"/>
      <c r="E99" s="75"/>
      <c r="F99" s="58" t="s">
        <v>331</v>
      </c>
      <c r="G99" s="59" t="s">
        <v>332</v>
      </c>
      <c r="H99" s="69"/>
      <c r="I99" s="77">
        <f>SUM(I100:I103)</f>
        <v>0</v>
      </c>
      <c r="J99" s="78">
        <f>SUM(J100:J103)</f>
        <v>0</v>
      </c>
      <c r="K99" s="77">
        <f>SUM(K100:K103)</f>
        <v>0</v>
      </c>
      <c r="L99" s="77">
        <f>SUM(L100:L103)</f>
        <v>0</v>
      </c>
      <c r="M99" s="250">
        <f>SUM(M100:M103)</f>
        <v>0</v>
      </c>
    </row>
    <row r="100" spans="2:13" s="32" customFormat="1" ht="15" customHeight="1">
      <c r="B100" s="79" t="s">
        <v>333</v>
      </c>
      <c r="C100" s="80" t="s">
        <v>334</v>
      </c>
      <c r="D100" s="65"/>
      <c r="E100" s="66"/>
      <c r="F100" s="67" t="s">
        <v>335</v>
      </c>
      <c r="G100" s="68"/>
      <c r="H100" s="69"/>
      <c r="I100" s="70"/>
      <c r="J100" s="71"/>
      <c r="K100" s="70"/>
      <c r="L100" s="70"/>
      <c r="M100" s="249"/>
    </row>
    <row r="101" spans="2:13" s="32" customFormat="1" ht="15" customHeight="1">
      <c r="B101" s="79" t="s">
        <v>336</v>
      </c>
      <c r="C101" s="80" t="s">
        <v>337</v>
      </c>
      <c r="D101" s="65"/>
      <c r="E101" s="66"/>
      <c r="F101" s="67" t="s">
        <v>338</v>
      </c>
      <c r="G101" s="68"/>
      <c r="H101" s="69"/>
      <c r="I101" s="70"/>
      <c r="J101" s="71"/>
      <c r="K101" s="70"/>
      <c r="L101" s="70"/>
      <c r="M101" s="249"/>
    </row>
    <row r="102" spans="2:13" s="32" customFormat="1" ht="15" customHeight="1">
      <c r="B102" s="79" t="s">
        <v>339</v>
      </c>
      <c r="C102" s="80" t="s">
        <v>685</v>
      </c>
      <c r="D102" s="65"/>
      <c r="E102" s="66"/>
      <c r="F102" s="67" t="s">
        <v>340</v>
      </c>
      <c r="G102" s="68"/>
      <c r="H102" s="69"/>
      <c r="I102" s="70"/>
      <c r="J102" s="71"/>
      <c r="K102" s="70"/>
      <c r="L102" s="70"/>
      <c r="M102" s="249"/>
    </row>
    <row r="103" spans="2:13" s="32" customFormat="1" ht="15" customHeight="1">
      <c r="B103" s="79" t="s">
        <v>341</v>
      </c>
      <c r="C103" s="81" t="s">
        <v>342</v>
      </c>
      <c r="D103" s="65"/>
      <c r="E103" s="66"/>
      <c r="F103" s="67" t="s">
        <v>343</v>
      </c>
      <c r="G103" s="68"/>
      <c r="H103" s="69" t="s">
        <v>181</v>
      </c>
      <c r="I103" s="92"/>
      <c r="J103" s="71"/>
      <c r="K103" s="92"/>
      <c r="L103" s="70"/>
      <c r="M103" s="253"/>
    </row>
    <row r="104" spans="2:13" s="32" customFormat="1" ht="15" customHeight="1">
      <c r="B104" s="72" t="s">
        <v>344</v>
      </c>
      <c r="C104" s="73" t="s">
        <v>345</v>
      </c>
      <c r="D104" s="74"/>
      <c r="E104" s="75"/>
      <c r="F104" s="58" t="s">
        <v>346</v>
      </c>
      <c r="G104" s="59" t="s">
        <v>347</v>
      </c>
      <c r="H104" s="69"/>
      <c r="I104" s="77">
        <f>SUM(I105:I107)</f>
        <v>0</v>
      </c>
      <c r="J104" s="78">
        <f>SUM(J105:J107)</f>
        <v>0</v>
      </c>
      <c r="K104" s="77">
        <f>SUM(K105:K107)</f>
        <v>0</v>
      </c>
      <c r="L104" s="77">
        <f>SUM(L105:L107)</f>
        <v>0</v>
      </c>
      <c r="M104" s="250">
        <f>SUM(M105:M107)</f>
        <v>0</v>
      </c>
    </row>
    <row r="105" spans="2:13" s="32" customFormat="1" ht="15" customHeight="1">
      <c r="B105" s="79" t="s">
        <v>348</v>
      </c>
      <c r="C105" s="81" t="s">
        <v>349</v>
      </c>
      <c r="D105" s="65"/>
      <c r="E105" s="66"/>
      <c r="F105" s="67" t="s">
        <v>350</v>
      </c>
      <c r="G105" s="68"/>
      <c r="H105" s="69"/>
      <c r="I105" s="70"/>
      <c r="J105" s="71"/>
      <c r="K105" s="70"/>
      <c r="L105" s="70"/>
      <c r="M105" s="249"/>
    </row>
    <row r="106" spans="2:13" s="32" customFormat="1" ht="15" customHeight="1">
      <c r="B106" s="79" t="s">
        <v>351</v>
      </c>
      <c r="C106" s="87" t="s">
        <v>352</v>
      </c>
      <c r="D106" s="88"/>
      <c r="E106" s="89"/>
      <c r="F106" s="84"/>
      <c r="G106" s="68"/>
      <c r="H106" s="69"/>
      <c r="I106" s="90"/>
      <c r="J106" s="91"/>
      <c r="K106" s="90"/>
      <c r="L106" s="90"/>
      <c r="M106" s="252"/>
    </row>
    <row r="107" spans="2:13" s="32" customFormat="1" ht="15" customHeight="1">
      <c r="B107" s="79" t="s">
        <v>353</v>
      </c>
      <c r="C107" s="81" t="s">
        <v>354</v>
      </c>
      <c r="D107" s="65"/>
      <c r="E107" s="66"/>
      <c r="F107" s="67" t="s">
        <v>355</v>
      </c>
      <c r="G107" s="68"/>
      <c r="H107" s="69"/>
      <c r="I107" s="70"/>
      <c r="J107" s="71"/>
      <c r="K107" s="70"/>
      <c r="L107" s="70"/>
      <c r="M107" s="249"/>
    </row>
    <row r="108" spans="2:13" s="32" customFormat="1" ht="15" customHeight="1">
      <c r="B108" s="72" t="s">
        <v>356</v>
      </c>
      <c r="C108" s="73" t="s">
        <v>357</v>
      </c>
      <c r="D108" s="74"/>
      <c r="E108" s="75"/>
      <c r="F108" s="58" t="s">
        <v>358</v>
      </c>
      <c r="G108" s="128" t="s">
        <v>359</v>
      </c>
      <c r="H108" s="69"/>
      <c r="I108" s="77">
        <f>SUM(I109:I110)</f>
        <v>0</v>
      </c>
      <c r="J108" s="78">
        <f>SUM(J109:J110)</f>
        <v>0</v>
      </c>
      <c r="K108" s="77">
        <f>SUM(K109:K110)</f>
        <v>0</v>
      </c>
      <c r="L108" s="77">
        <f>SUM(L109:L110)</f>
        <v>0</v>
      </c>
      <c r="M108" s="250">
        <f>SUM(M109:M110)</f>
        <v>0</v>
      </c>
    </row>
    <row r="109" spans="2:13" s="32" customFormat="1" ht="15" customHeight="1">
      <c r="B109" s="79" t="s">
        <v>360</v>
      </c>
      <c r="C109" s="80" t="s">
        <v>361</v>
      </c>
      <c r="D109" s="65"/>
      <c r="E109" s="66"/>
      <c r="F109" s="67" t="s">
        <v>362</v>
      </c>
      <c r="G109" s="68"/>
      <c r="H109" s="69"/>
      <c r="I109" s="70"/>
      <c r="J109" s="71"/>
      <c r="K109" s="70"/>
      <c r="L109" s="70"/>
      <c r="M109" s="249"/>
    </row>
    <row r="110" spans="2:13" s="32" customFormat="1" ht="15" customHeight="1">
      <c r="B110" s="79" t="s">
        <v>363</v>
      </c>
      <c r="C110" s="80" t="s">
        <v>364</v>
      </c>
      <c r="D110" s="65"/>
      <c r="E110" s="66"/>
      <c r="F110" s="67" t="s">
        <v>365</v>
      </c>
      <c r="G110" s="68"/>
      <c r="H110" s="69"/>
      <c r="I110" s="70"/>
      <c r="J110" s="71"/>
      <c r="K110" s="70"/>
      <c r="L110" s="70"/>
      <c r="M110" s="249"/>
    </row>
    <row r="111" spans="2:13" s="32" customFormat="1" ht="15" customHeight="1">
      <c r="B111" s="79" t="s">
        <v>366</v>
      </c>
      <c r="C111" s="129" t="s">
        <v>367</v>
      </c>
      <c r="D111" s="82"/>
      <c r="E111" s="83"/>
      <c r="F111" s="67" t="s">
        <v>368</v>
      </c>
      <c r="G111" s="68"/>
      <c r="H111" s="69"/>
      <c r="I111" s="130"/>
      <c r="J111" s="131"/>
      <c r="K111" s="130"/>
      <c r="L111" s="130"/>
      <c r="M111" s="257"/>
    </row>
    <row r="112" spans="2:13" s="32" customFormat="1" ht="15" customHeight="1">
      <c r="B112" s="72" t="s">
        <v>93</v>
      </c>
      <c r="C112" s="73" t="s">
        <v>14</v>
      </c>
      <c r="D112" s="74"/>
      <c r="E112" s="75"/>
      <c r="F112" s="58" t="s">
        <v>369</v>
      </c>
      <c r="G112" s="59" t="s">
        <v>370</v>
      </c>
      <c r="H112" s="69"/>
      <c r="I112" s="77">
        <f>I113+I119+I132+I148</f>
        <v>0</v>
      </c>
      <c r="J112" s="78">
        <f>J113+J119+J132+J148</f>
        <v>0</v>
      </c>
      <c r="K112" s="77">
        <f>K113+K119+K132+K148</f>
        <v>0</v>
      </c>
      <c r="L112" s="77">
        <f>L113+L119+L132+L148</f>
        <v>0</v>
      </c>
      <c r="M112" s="250">
        <f>M113+M119+M132+M148</f>
        <v>0</v>
      </c>
    </row>
    <row r="113" spans="2:13" s="32" customFormat="1" ht="15" customHeight="1">
      <c r="B113" s="72" t="s">
        <v>97</v>
      </c>
      <c r="C113" s="132" t="s">
        <v>371</v>
      </c>
      <c r="D113" s="74"/>
      <c r="E113" s="75"/>
      <c r="F113" s="58" t="s">
        <v>372</v>
      </c>
      <c r="G113" s="59" t="s">
        <v>373</v>
      </c>
      <c r="H113" s="69"/>
      <c r="I113" s="77">
        <f>SUM(I114:I118)</f>
        <v>0</v>
      </c>
      <c r="J113" s="78">
        <f>SUM(J114:J118)</f>
        <v>0</v>
      </c>
      <c r="K113" s="77">
        <f>SUM(K114:K118)</f>
        <v>0</v>
      </c>
      <c r="L113" s="77">
        <f>SUM(L114:L118)</f>
        <v>0</v>
      </c>
      <c r="M113" s="250">
        <f>SUM(M114:M118)</f>
        <v>0</v>
      </c>
    </row>
    <row r="114" spans="2:13" s="32" customFormat="1" ht="15" customHeight="1">
      <c r="B114" s="79" t="s">
        <v>374</v>
      </c>
      <c r="C114" s="81" t="s">
        <v>686</v>
      </c>
      <c r="D114" s="65"/>
      <c r="E114" s="66"/>
      <c r="F114" s="67" t="s">
        <v>375</v>
      </c>
      <c r="G114" s="68"/>
      <c r="H114" s="69"/>
      <c r="I114" s="70"/>
      <c r="J114" s="71"/>
      <c r="K114" s="70"/>
      <c r="L114" s="70"/>
      <c r="M114" s="249"/>
    </row>
    <row r="115" spans="2:13" s="32" customFormat="1" ht="15" customHeight="1">
      <c r="B115" s="79" t="s">
        <v>376</v>
      </c>
      <c r="C115" s="81" t="s">
        <v>377</v>
      </c>
      <c r="D115" s="65"/>
      <c r="E115" s="66"/>
      <c r="F115" s="67" t="s">
        <v>378</v>
      </c>
      <c r="G115" s="68"/>
      <c r="H115" s="69"/>
      <c r="I115" s="70"/>
      <c r="J115" s="71"/>
      <c r="K115" s="70"/>
      <c r="L115" s="70"/>
      <c r="M115" s="249"/>
    </row>
    <row r="116" spans="2:13" s="32" customFormat="1" ht="15" customHeight="1">
      <c r="B116" s="95" t="s">
        <v>379</v>
      </c>
      <c r="C116" s="87" t="s">
        <v>380</v>
      </c>
      <c r="D116" s="133"/>
      <c r="E116" s="134"/>
      <c r="F116" s="84"/>
      <c r="G116" s="68"/>
      <c r="H116" s="69" t="s">
        <v>269</v>
      </c>
      <c r="I116" s="90"/>
      <c r="J116" s="106"/>
      <c r="K116" s="90"/>
      <c r="L116" s="261"/>
      <c r="M116" s="252"/>
    </row>
    <row r="117" spans="2:13" s="32" customFormat="1" ht="15" customHeight="1">
      <c r="B117" s="79" t="s">
        <v>381</v>
      </c>
      <c r="C117" s="81" t="s">
        <v>382</v>
      </c>
      <c r="D117" s="65"/>
      <c r="E117" s="66"/>
      <c r="F117" s="67" t="s">
        <v>383</v>
      </c>
      <c r="G117" s="68"/>
      <c r="H117" s="69" t="s">
        <v>181</v>
      </c>
      <c r="I117" s="92"/>
      <c r="J117" s="71"/>
      <c r="K117" s="92"/>
      <c r="L117" s="70"/>
      <c r="M117" s="253"/>
    </row>
    <row r="118" spans="2:13" s="32" customFormat="1" ht="15" customHeight="1">
      <c r="B118" s="79" t="s">
        <v>384</v>
      </c>
      <c r="C118" s="80" t="s">
        <v>385</v>
      </c>
      <c r="D118" s="65"/>
      <c r="E118" s="66"/>
      <c r="F118" s="67" t="s">
        <v>386</v>
      </c>
      <c r="G118" s="68"/>
      <c r="H118" s="69"/>
      <c r="I118" s="70"/>
      <c r="J118" s="71"/>
      <c r="K118" s="70"/>
      <c r="L118" s="70"/>
      <c r="M118" s="249"/>
    </row>
    <row r="119" spans="2:13" s="32" customFormat="1" ht="15" customHeight="1">
      <c r="B119" s="72" t="s">
        <v>123</v>
      </c>
      <c r="C119" s="73" t="s">
        <v>387</v>
      </c>
      <c r="D119" s="74"/>
      <c r="E119" s="75"/>
      <c r="F119" s="58" t="s">
        <v>388</v>
      </c>
      <c r="G119" s="59" t="s">
        <v>389</v>
      </c>
      <c r="H119" s="69"/>
      <c r="I119" s="77">
        <f>SUM(I120:I131)</f>
        <v>0</v>
      </c>
      <c r="J119" s="78">
        <f>SUM(J120:J131)</f>
        <v>0</v>
      </c>
      <c r="K119" s="77">
        <f>SUM(K120:K131)</f>
        <v>0</v>
      </c>
      <c r="L119" s="77">
        <f>SUM(L120:L131)</f>
        <v>0</v>
      </c>
      <c r="M119" s="250">
        <f>SUM(M120:M131)</f>
        <v>0</v>
      </c>
    </row>
    <row r="120" spans="2:13" s="32" customFormat="1" ht="15" customHeight="1">
      <c r="B120" s="95" t="s">
        <v>126</v>
      </c>
      <c r="C120" s="93" t="s">
        <v>390</v>
      </c>
      <c r="D120" s="82"/>
      <c r="E120" s="83"/>
      <c r="F120" s="67" t="s">
        <v>391</v>
      </c>
      <c r="G120" s="68"/>
      <c r="H120" s="69"/>
      <c r="I120" s="85"/>
      <c r="J120" s="86"/>
      <c r="K120" s="85"/>
      <c r="L120" s="85"/>
      <c r="M120" s="251"/>
    </row>
    <row r="121" spans="2:13" s="32" customFormat="1" ht="15" customHeight="1">
      <c r="B121" s="95" t="s">
        <v>129</v>
      </c>
      <c r="C121" s="81" t="s">
        <v>392</v>
      </c>
      <c r="D121" s="82"/>
      <c r="E121" s="83"/>
      <c r="F121" s="67" t="s">
        <v>393</v>
      </c>
      <c r="G121" s="68"/>
      <c r="H121" s="69"/>
      <c r="I121" s="85"/>
      <c r="J121" s="86"/>
      <c r="K121" s="85"/>
      <c r="L121" s="85"/>
      <c r="M121" s="251"/>
    </row>
    <row r="122" spans="2:13" s="32" customFormat="1" ht="15" customHeight="1">
      <c r="B122" s="95" t="s">
        <v>132</v>
      </c>
      <c r="C122" s="81" t="s">
        <v>394</v>
      </c>
      <c r="D122" s="82"/>
      <c r="E122" s="83"/>
      <c r="F122" s="67" t="s">
        <v>395</v>
      </c>
      <c r="G122" s="68"/>
      <c r="H122" s="69"/>
      <c r="I122" s="85"/>
      <c r="J122" s="86"/>
      <c r="K122" s="85"/>
      <c r="L122" s="85"/>
      <c r="M122" s="251"/>
    </row>
    <row r="123" spans="2:13" s="32" customFormat="1" ht="15" customHeight="1">
      <c r="B123" s="95" t="s">
        <v>396</v>
      </c>
      <c r="C123" s="87" t="s">
        <v>397</v>
      </c>
      <c r="D123" s="88"/>
      <c r="E123" s="89"/>
      <c r="F123" s="84"/>
      <c r="G123" s="68"/>
      <c r="H123" s="69"/>
      <c r="I123" s="90"/>
      <c r="J123" s="91"/>
      <c r="K123" s="90"/>
      <c r="L123" s="90"/>
      <c r="M123" s="252"/>
    </row>
    <row r="124" spans="2:13" s="32" customFormat="1" ht="15" customHeight="1">
      <c r="B124" s="95" t="s">
        <v>398</v>
      </c>
      <c r="C124" s="87" t="s">
        <v>399</v>
      </c>
      <c r="D124" s="88"/>
      <c r="E124" s="89"/>
      <c r="F124" s="84"/>
      <c r="G124" s="68"/>
      <c r="H124" s="69"/>
      <c r="I124" s="90"/>
      <c r="J124" s="91"/>
      <c r="K124" s="90"/>
      <c r="L124" s="90"/>
      <c r="M124" s="252"/>
    </row>
    <row r="125" spans="2:13" s="32" customFormat="1" ht="15" customHeight="1">
      <c r="B125" s="95" t="s">
        <v>135</v>
      </c>
      <c r="C125" s="81" t="s">
        <v>400</v>
      </c>
      <c r="D125" s="65"/>
      <c r="E125" s="66"/>
      <c r="F125" s="67" t="s">
        <v>401</v>
      </c>
      <c r="G125" s="68"/>
      <c r="H125" s="69"/>
      <c r="I125" s="70"/>
      <c r="J125" s="71"/>
      <c r="K125" s="70"/>
      <c r="L125" s="70"/>
      <c r="M125" s="249"/>
    </row>
    <row r="126" spans="2:13" s="32" customFormat="1" ht="15" customHeight="1">
      <c r="B126" s="95" t="s">
        <v>402</v>
      </c>
      <c r="C126" s="93" t="s">
        <v>403</v>
      </c>
      <c r="D126" s="65"/>
      <c r="E126" s="66"/>
      <c r="F126" s="67" t="s">
        <v>404</v>
      </c>
      <c r="G126" s="68"/>
      <c r="H126" s="69"/>
      <c r="I126" s="70"/>
      <c r="J126" s="71"/>
      <c r="K126" s="70"/>
      <c r="L126" s="70"/>
      <c r="M126" s="249"/>
    </row>
    <row r="127" spans="2:13" s="32" customFormat="1" ht="15" customHeight="1">
      <c r="B127" s="95" t="s">
        <v>405</v>
      </c>
      <c r="C127" s="93" t="s">
        <v>406</v>
      </c>
      <c r="D127" s="65"/>
      <c r="E127" s="66"/>
      <c r="F127" s="67" t="s">
        <v>407</v>
      </c>
      <c r="G127" s="68"/>
      <c r="H127" s="69"/>
      <c r="I127" s="70"/>
      <c r="J127" s="71"/>
      <c r="K127" s="70"/>
      <c r="L127" s="70"/>
      <c r="M127" s="249"/>
    </row>
    <row r="128" spans="2:13" s="32" customFormat="1" ht="15" customHeight="1">
      <c r="B128" s="95" t="s">
        <v>408</v>
      </c>
      <c r="C128" s="93" t="s">
        <v>409</v>
      </c>
      <c r="D128" s="65"/>
      <c r="E128" s="66"/>
      <c r="F128" s="67" t="s">
        <v>410</v>
      </c>
      <c r="G128" s="68"/>
      <c r="H128" s="69"/>
      <c r="I128" s="70"/>
      <c r="J128" s="71"/>
      <c r="K128" s="70"/>
      <c r="L128" s="70"/>
      <c r="M128" s="249"/>
    </row>
    <row r="129" spans="2:13" s="32" customFormat="1" ht="15" customHeight="1">
      <c r="B129" s="95" t="s">
        <v>411</v>
      </c>
      <c r="C129" s="81" t="s">
        <v>412</v>
      </c>
      <c r="D129" s="65"/>
      <c r="E129" s="66"/>
      <c r="F129" s="67" t="s">
        <v>413</v>
      </c>
      <c r="G129" s="68"/>
      <c r="H129" s="69"/>
      <c r="I129" s="70"/>
      <c r="J129" s="71"/>
      <c r="K129" s="70"/>
      <c r="L129" s="70"/>
      <c r="M129" s="249"/>
    </row>
    <row r="130" spans="2:13" s="32" customFormat="1" ht="15" customHeight="1">
      <c r="B130" s="95" t="s">
        <v>414</v>
      </c>
      <c r="C130" s="93" t="s">
        <v>415</v>
      </c>
      <c r="D130" s="65"/>
      <c r="E130" s="66"/>
      <c r="F130" s="67" t="s">
        <v>416</v>
      </c>
      <c r="G130" s="68"/>
      <c r="H130" s="69"/>
      <c r="I130" s="70"/>
      <c r="J130" s="71"/>
      <c r="K130" s="70"/>
      <c r="L130" s="70"/>
      <c r="M130" s="249"/>
    </row>
    <row r="131" spans="2:13" s="32" customFormat="1" ht="15" customHeight="1">
      <c r="B131" s="95" t="s">
        <v>417</v>
      </c>
      <c r="C131" s="81" t="s">
        <v>418</v>
      </c>
      <c r="D131" s="65"/>
      <c r="E131" s="66"/>
      <c r="F131" s="67" t="s">
        <v>419</v>
      </c>
      <c r="G131" s="68"/>
      <c r="H131" s="69"/>
      <c r="I131" s="70"/>
      <c r="J131" s="71"/>
      <c r="K131" s="70"/>
      <c r="L131" s="70"/>
      <c r="M131" s="249"/>
    </row>
    <row r="132" spans="2:13" s="32" customFormat="1" ht="15" customHeight="1">
      <c r="B132" s="72" t="s">
        <v>153</v>
      </c>
      <c r="C132" s="73" t="s">
        <v>420</v>
      </c>
      <c r="D132" s="74"/>
      <c r="E132" s="75"/>
      <c r="F132" s="58" t="s">
        <v>421</v>
      </c>
      <c r="G132" s="59" t="s">
        <v>422</v>
      </c>
      <c r="H132" s="69"/>
      <c r="I132" s="77">
        <f>SUM(I133:I147)</f>
        <v>0</v>
      </c>
      <c r="J132" s="78">
        <f>SUM(J133:J147)</f>
        <v>0</v>
      </c>
      <c r="K132" s="77">
        <f>SUM(K133:K147)</f>
        <v>0</v>
      </c>
      <c r="L132" s="77">
        <f>SUM(L133:L147)</f>
        <v>0</v>
      </c>
      <c r="M132" s="250">
        <f>SUM(M133:M147)</f>
        <v>0</v>
      </c>
    </row>
    <row r="133" spans="2:13" s="32" customFormat="1" ht="15" customHeight="1">
      <c r="B133" s="79" t="s">
        <v>423</v>
      </c>
      <c r="C133" s="80" t="s">
        <v>424</v>
      </c>
      <c r="D133" s="65"/>
      <c r="E133" s="66"/>
      <c r="F133" s="67" t="s">
        <v>425</v>
      </c>
      <c r="G133" s="68"/>
      <c r="H133" s="69"/>
      <c r="I133" s="70"/>
      <c r="J133" s="71"/>
      <c r="K133" s="70"/>
      <c r="L133" s="70"/>
      <c r="M133" s="249"/>
    </row>
    <row r="134" spans="2:13" s="32" customFormat="1" ht="15" customHeight="1">
      <c r="B134" s="79" t="s">
        <v>160</v>
      </c>
      <c r="C134" s="81" t="s">
        <v>392</v>
      </c>
      <c r="D134" s="65"/>
      <c r="E134" s="66"/>
      <c r="F134" s="67" t="s">
        <v>426</v>
      </c>
      <c r="G134" s="68"/>
      <c r="H134" s="69"/>
      <c r="I134" s="70"/>
      <c r="J134" s="71"/>
      <c r="K134" s="70"/>
      <c r="L134" s="70"/>
      <c r="M134" s="249"/>
    </row>
    <row r="135" spans="2:13" s="32" customFormat="1" ht="15" customHeight="1">
      <c r="B135" s="79" t="s">
        <v>427</v>
      </c>
      <c r="C135" s="81" t="s">
        <v>394</v>
      </c>
      <c r="D135" s="65"/>
      <c r="E135" s="66"/>
      <c r="F135" s="67" t="s">
        <v>428</v>
      </c>
      <c r="G135" s="68"/>
      <c r="H135" s="69"/>
      <c r="I135" s="70"/>
      <c r="J135" s="71"/>
      <c r="K135" s="70"/>
      <c r="L135" s="70"/>
      <c r="M135" s="249"/>
    </row>
    <row r="136" spans="2:13" s="32" customFormat="1" ht="15" customHeight="1">
      <c r="B136" s="79" t="s">
        <v>170</v>
      </c>
      <c r="C136" s="81" t="s">
        <v>400</v>
      </c>
      <c r="D136" s="65"/>
      <c r="E136" s="66"/>
      <c r="F136" s="67" t="s">
        <v>429</v>
      </c>
      <c r="G136" s="68"/>
      <c r="H136" s="69"/>
      <c r="I136" s="70"/>
      <c r="J136" s="71"/>
      <c r="K136" s="70"/>
      <c r="L136" s="70"/>
      <c r="M136" s="249"/>
    </row>
    <row r="137" spans="2:13" s="32" customFormat="1" ht="15" customHeight="1">
      <c r="B137" s="79" t="s">
        <v>165</v>
      </c>
      <c r="C137" s="87" t="s">
        <v>430</v>
      </c>
      <c r="D137" s="88"/>
      <c r="E137" s="89"/>
      <c r="F137" s="84"/>
      <c r="G137" s="68"/>
      <c r="H137" s="69"/>
      <c r="I137" s="90"/>
      <c r="J137" s="91"/>
      <c r="K137" s="90"/>
      <c r="L137" s="90"/>
      <c r="M137" s="252"/>
    </row>
    <row r="138" spans="2:13" s="32" customFormat="1" ht="15" customHeight="1">
      <c r="B138" s="79" t="s">
        <v>431</v>
      </c>
      <c r="C138" s="80" t="s">
        <v>432</v>
      </c>
      <c r="D138" s="65"/>
      <c r="E138" s="66"/>
      <c r="F138" s="67" t="s">
        <v>433</v>
      </c>
      <c r="G138" s="68"/>
      <c r="H138" s="69"/>
      <c r="I138" s="70"/>
      <c r="J138" s="71"/>
      <c r="K138" s="70"/>
      <c r="L138" s="70"/>
      <c r="M138" s="249"/>
    </row>
    <row r="139" spans="2:13" s="32" customFormat="1" ht="15" customHeight="1">
      <c r="B139" s="79" t="s">
        <v>434</v>
      </c>
      <c r="C139" s="80" t="s">
        <v>687</v>
      </c>
      <c r="D139" s="65"/>
      <c r="E139" s="66"/>
      <c r="F139" s="67" t="s">
        <v>435</v>
      </c>
      <c r="G139" s="68"/>
      <c r="H139" s="69"/>
      <c r="I139" s="70"/>
      <c r="J139" s="71"/>
      <c r="K139" s="70"/>
      <c r="L139" s="70"/>
      <c r="M139" s="249"/>
    </row>
    <row r="140" spans="2:13" s="32" customFormat="1" ht="15" customHeight="1">
      <c r="B140" s="79" t="s">
        <v>436</v>
      </c>
      <c r="C140" s="80" t="s">
        <v>437</v>
      </c>
      <c r="D140" s="65"/>
      <c r="E140" s="66"/>
      <c r="F140" s="67" t="s">
        <v>438</v>
      </c>
      <c r="G140" s="68"/>
      <c r="H140" s="69"/>
      <c r="I140" s="70"/>
      <c r="J140" s="71"/>
      <c r="K140" s="70"/>
      <c r="L140" s="70"/>
      <c r="M140" s="249"/>
    </row>
    <row r="141" spans="2:13" s="32" customFormat="1" ht="15" customHeight="1">
      <c r="B141" s="95" t="s">
        <v>439</v>
      </c>
      <c r="C141" s="87" t="s">
        <v>440</v>
      </c>
      <c r="D141" s="133"/>
      <c r="E141" s="134"/>
      <c r="F141" s="84"/>
      <c r="G141" s="68"/>
      <c r="H141" s="69" t="s">
        <v>269</v>
      </c>
      <c r="I141" s="90"/>
      <c r="J141" s="106"/>
      <c r="K141" s="90"/>
      <c r="L141" s="261"/>
      <c r="M141" s="252"/>
    </row>
    <row r="142" spans="2:13" s="32" customFormat="1" ht="15" customHeight="1">
      <c r="B142" s="79" t="s">
        <v>441</v>
      </c>
      <c r="C142" s="87" t="s">
        <v>397</v>
      </c>
      <c r="D142" s="88"/>
      <c r="E142" s="89"/>
      <c r="F142" s="84"/>
      <c r="G142" s="68"/>
      <c r="H142" s="69"/>
      <c r="I142" s="90"/>
      <c r="J142" s="91"/>
      <c r="K142" s="90"/>
      <c r="L142" s="90"/>
      <c r="M142" s="252"/>
    </row>
    <row r="143" spans="2:13" s="32" customFormat="1" ht="15" customHeight="1">
      <c r="B143" s="79" t="s">
        <v>442</v>
      </c>
      <c r="C143" s="87" t="s">
        <v>399</v>
      </c>
      <c r="D143" s="88"/>
      <c r="E143" s="89"/>
      <c r="F143" s="84"/>
      <c r="G143" s="68"/>
      <c r="H143" s="69"/>
      <c r="I143" s="90"/>
      <c r="J143" s="91"/>
      <c r="K143" s="90"/>
      <c r="L143" s="90"/>
      <c r="M143" s="252"/>
    </row>
    <row r="144" spans="2:13" s="32" customFormat="1" ht="15" customHeight="1">
      <c r="B144" s="79" t="s">
        <v>443</v>
      </c>
      <c r="C144" s="81" t="s">
        <v>444</v>
      </c>
      <c r="D144" s="65"/>
      <c r="E144" s="66"/>
      <c r="F144" s="67" t="s">
        <v>445</v>
      </c>
      <c r="G144" s="68"/>
      <c r="H144" s="69"/>
      <c r="I144" s="70"/>
      <c r="J144" s="71"/>
      <c r="K144" s="70"/>
      <c r="L144" s="70"/>
      <c r="M144" s="249"/>
    </row>
    <row r="145" spans="2:13" s="32" customFormat="1" ht="15" customHeight="1">
      <c r="B145" s="79" t="s">
        <v>446</v>
      </c>
      <c r="C145" s="81" t="s">
        <v>447</v>
      </c>
      <c r="D145" s="65"/>
      <c r="E145" s="66"/>
      <c r="F145" s="67" t="s">
        <v>448</v>
      </c>
      <c r="G145" s="68"/>
      <c r="H145" s="69"/>
      <c r="I145" s="70"/>
      <c r="J145" s="71"/>
      <c r="K145" s="70"/>
      <c r="L145" s="70"/>
      <c r="M145" s="249"/>
    </row>
    <row r="146" spans="2:13" s="32" customFormat="1" ht="15" customHeight="1">
      <c r="B146" s="79" t="s">
        <v>449</v>
      </c>
      <c r="C146" s="81" t="s">
        <v>412</v>
      </c>
      <c r="D146" s="65"/>
      <c r="E146" s="66"/>
      <c r="F146" s="67" t="s">
        <v>450</v>
      </c>
      <c r="G146" s="68"/>
      <c r="H146" s="69"/>
      <c r="I146" s="70"/>
      <c r="J146" s="71"/>
      <c r="K146" s="70"/>
      <c r="L146" s="70"/>
      <c r="M146" s="249"/>
    </row>
    <row r="147" spans="2:13" s="32" customFormat="1" ht="15" customHeight="1">
      <c r="B147" s="79" t="s">
        <v>451</v>
      </c>
      <c r="C147" s="80" t="s">
        <v>452</v>
      </c>
      <c r="D147" s="65"/>
      <c r="E147" s="66"/>
      <c r="F147" s="67" t="s">
        <v>453</v>
      </c>
      <c r="G147" s="68"/>
      <c r="H147" s="69"/>
      <c r="I147" s="70"/>
      <c r="J147" s="71"/>
      <c r="K147" s="70"/>
      <c r="L147" s="70"/>
      <c r="M147" s="249"/>
    </row>
    <row r="148" spans="2:13" s="32" customFormat="1" ht="15" customHeight="1">
      <c r="B148" s="72" t="s">
        <v>454</v>
      </c>
      <c r="C148" s="73" t="s">
        <v>455</v>
      </c>
      <c r="D148" s="74"/>
      <c r="E148" s="75"/>
      <c r="F148" s="58" t="s">
        <v>456</v>
      </c>
      <c r="G148" s="59" t="s">
        <v>457</v>
      </c>
      <c r="H148" s="69"/>
      <c r="I148" s="77">
        <f>SUM(I149:I151)</f>
        <v>0</v>
      </c>
      <c r="J148" s="78">
        <f>SUM(J149:J151)</f>
        <v>0</v>
      </c>
      <c r="K148" s="77">
        <f>SUM(K149:K151)</f>
        <v>0</v>
      </c>
      <c r="L148" s="77">
        <f>SUM(L149:L151)</f>
        <v>0</v>
      </c>
      <c r="M148" s="250">
        <f>SUM(M149:M151)</f>
        <v>0</v>
      </c>
    </row>
    <row r="149" spans="2:13" s="32" customFormat="1" ht="15" customHeight="1">
      <c r="B149" s="79" t="s">
        <v>458</v>
      </c>
      <c r="C149" s="80" t="s">
        <v>459</v>
      </c>
      <c r="D149" s="65"/>
      <c r="E149" s="66"/>
      <c r="F149" s="67" t="s">
        <v>460</v>
      </c>
      <c r="G149" s="68"/>
      <c r="H149" s="69"/>
      <c r="I149" s="70"/>
      <c r="J149" s="71"/>
      <c r="K149" s="70"/>
      <c r="L149" s="70"/>
      <c r="M149" s="249"/>
    </row>
    <row r="150" spans="2:13" s="32" customFormat="1" ht="15" customHeight="1">
      <c r="B150" s="79" t="s">
        <v>461</v>
      </c>
      <c r="C150" s="80" t="s">
        <v>462</v>
      </c>
      <c r="D150" s="65"/>
      <c r="E150" s="66"/>
      <c r="F150" s="67" t="s">
        <v>463</v>
      </c>
      <c r="G150" s="68"/>
      <c r="H150" s="69"/>
      <c r="I150" s="70"/>
      <c r="J150" s="71"/>
      <c r="K150" s="70"/>
      <c r="L150" s="70"/>
      <c r="M150" s="249"/>
    </row>
    <row r="151" spans="2:13" s="32" customFormat="1" ht="15" customHeight="1">
      <c r="B151" s="79" t="s">
        <v>464</v>
      </c>
      <c r="C151" s="80" t="s">
        <v>465</v>
      </c>
      <c r="D151" s="65"/>
      <c r="E151" s="66"/>
      <c r="F151" s="67" t="s">
        <v>466</v>
      </c>
      <c r="G151" s="68"/>
      <c r="H151" s="69"/>
      <c r="I151" s="70"/>
      <c r="J151" s="71"/>
      <c r="K151" s="70"/>
      <c r="L151" s="70"/>
      <c r="M151" s="249"/>
    </row>
    <row r="152" spans="2:13" s="32" customFormat="1" ht="15" customHeight="1">
      <c r="B152" s="72" t="s">
        <v>467</v>
      </c>
      <c r="C152" s="73" t="s">
        <v>468</v>
      </c>
      <c r="D152" s="74"/>
      <c r="E152" s="75"/>
      <c r="F152" s="84"/>
      <c r="G152" s="59" t="s">
        <v>469</v>
      </c>
      <c r="H152" s="69"/>
      <c r="I152" s="90"/>
      <c r="J152" s="106"/>
      <c r="K152" s="90"/>
      <c r="L152" s="261"/>
      <c r="M152" s="252"/>
    </row>
    <row r="153" spans="2:13" s="32" customFormat="1" ht="15" customHeight="1">
      <c r="B153" s="72" t="s">
        <v>189</v>
      </c>
      <c r="C153" s="73" t="s">
        <v>295</v>
      </c>
      <c r="D153" s="74"/>
      <c r="E153" s="75"/>
      <c r="F153" s="58" t="s">
        <v>470</v>
      </c>
      <c r="G153" s="59" t="s">
        <v>471</v>
      </c>
      <c r="H153" s="69"/>
      <c r="I153" s="77">
        <f>SUM(I154:I156)</f>
        <v>0</v>
      </c>
      <c r="J153" s="78">
        <f>SUM(J154:J156)</f>
        <v>0</v>
      </c>
      <c r="K153" s="77">
        <f>SUM(K154:K156)</f>
        <v>0</v>
      </c>
      <c r="L153" s="77">
        <f>SUM(L154:L156)</f>
        <v>0</v>
      </c>
      <c r="M153" s="250">
        <f>SUM(M154:M156)</f>
        <v>0</v>
      </c>
    </row>
    <row r="154" spans="2:13" s="32" customFormat="1" ht="15" customHeight="1">
      <c r="B154" s="79" t="s">
        <v>472</v>
      </c>
      <c r="C154" s="80" t="s">
        <v>473</v>
      </c>
      <c r="D154" s="65"/>
      <c r="E154" s="66"/>
      <c r="F154" s="67" t="s">
        <v>474</v>
      </c>
      <c r="G154" s="68"/>
      <c r="H154" s="69"/>
      <c r="I154" s="70"/>
      <c r="J154" s="71"/>
      <c r="K154" s="70"/>
      <c r="L154" s="70"/>
      <c r="M154" s="249"/>
    </row>
    <row r="155" spans="2:13" s="32" customFormat="1" ht="15" customHeight="1">
      <c r="B155" s="79" t="s">
        <v>475</v>
      </c>
      <c r="C155" s="80" t="s">
        <v>476</v>
      </c>
      <c r="D155" s="65"/>
      <c r="E155" s="66"/>
      <c r="F155" s="67" t="s">
        <v>477</v>
      </c>
      <c r="G155" s="68"/>
      <c r="H155" s="69"/>
      <c r="I155" s="70"/>
      <c r="J155" s="71"/>
      <c r="K155" s="70"/>
      <c r="L155" s="70"/>
      <c r="M155" s="249"/>
    </row>
    <row r="156" spans="2:13" s="32" customFormat="1" ht="15" customHeight="1">
      <c r="B156" s="95" t="s">
        <v>478</v>
      </c>
      <c r="C156" s="87" t="s">
        <v>479</v>
      </c>
      <c r="D156" s="135"/>
      <c r="E156" s="136"/>
      <c r="F156" s="84"/>
      <c r="G156" s="68"/>
      <c r="H156" s="69" t="s">
        <v>269</v>
      </c>
      <c r="I156" s="90"/>
      <c r="J156" s="106"/>
      <c r="K156" s="90"/>
      <c r="L156" s="261"/>
      <c r="M156" s="252"/>
    </row>
    <row r="157" spans="2:13" s="32" customFormat="1" ht="15" customHeight="1" thickBot="1">
      <c r="B157" s="111" t="s">
        <v>480</v>
      </c>
      <c r="C157" s="112" t="s">
        <v>481</v>
      </c>
      <c r="D157" s="113"/>
      <c r="E157" s="114"/>
      <c r="F157" s="115"/>
      <c r="G157" s="116"/>
      <c r="H157" s="117"/>
      <c r="I157" s="118"/>
      <c r="J157" s="119"/>
      <c r="K157" s="118"/>
      <c r="L157" s="118"/>
      <c r="M157" s="254"/>
    </row>
    <row r="158" spans="3:13" s="32" customFormat="1" ht="18" customHeight="1">
      <c r="C158" s="35" t="s">
        <v>482</v>
      </c>
      <c r="D158" s="137"/>
      <c r="E158" s="138"/>
      <c r="F158" s="350" t="s">
        <v>80</v>
      </c>
      <c r="G158" s="36" t="s">
        <v>81</v>
      </c>
      <c r="H158" s="350" t="s">
        <v>82</v>
      </c>
      <c r="I158" s="123"/>
      <c r="J158" s="263"/>
      <c r="K158" s="255"/>
      <c r="L158" s="263"/>
      <c r="M158" s="255"/>
    </row>
    <row r="159" spans="3:13" s="32" customFormat="1" ht="15" customHeight="1" thickBot="1">
      <c r="C159" s="39" t="s">
        <v>85</v>
      </c>
      <c r="D159" s="40"/>
      <c r="E159" s="41"/>
      <c r="F159" s="351"/>
      <c r="G159" s="42"/>
      <c r="H159" s="351"/>
      <c r="I159" s="127">
        <f>I10</f>
        <v>38717</v>
      </c>
      <c r="J159" s="127">
        <f>J10</f>
        <v>39082</v>
      </c>
      <c r="K159" s="127">
        <f>K10</f>
        <v>39447</v>
      </c>
      <c r="L159" s="262">
        <f>L10</f>
        <v>39813</v>
      </c>
      <c r="M159" s="256">
        <f>M10</f>
        <v>40178</v>
      </c>
    </row>
    <row r="160" spans="2:13" s="32" customFormat="1" ht="15" customHeight="1">
      <c r="B160" s="139" t="s">
        <v>483</v>
      </c>
      <c r="C160" s="140" t="s">
        <v>484</v>
      </c>
      <c r="D160" s="141"/>
      <c r="E160" s="142"/>
      <c r="F160" s="143" t="s">
        <v>485</v>
      </c>
      <c r="G160" s="144"/>
      <c r="H160" s="145"/>
      <c r="I160" s="146"/>
      <c r="J160" s="147"/>
      <c r="K160" s="146"/>
      <c r="L160" s="146"/>
      <c r="M160" s="258"/>
    </row>
    <row r="161" spans="2:13" s="32" customFormat="1" ht="15" customHeight="1">
      <c r="B161" s="148" t="s">
        <v>486</v>
      </c>
      <c r="C161" s="149" t="s">
        <v>487</v>
      </c>
      <c r="D161" s="150"/>
      <c r="E161" s="151"/>
      <c r="F161" s="67" t="s">
        <v>488</v>
      </c>
      <c r="G161" s="68"/>
      <c r="H161" s="69"/>
      <c r="I161" s="70"/>
      <c r="J161" s="71"/>
      <c r="K161" s="70"/>
      <c r="L161" s="70"/>
      <c r="M161" s="249"/>
    </row>
    <row r="162" spans="2:13" s="32" customFormat="1" ht="15" customHeight="1">
      <c r="B162" s="152" t="str">
        <f>"+"</f>
        <v>+</v>
      </c>
      <c r="C162" s="153" t="s">
        <v>489</v>
      </c>
      <c r="D162" s="74"/>
      <c r="E162" s="75"/>
      <c r="F162" s="58" t="s">
        <v>490</v>
      </c>
      <c r="G162" s="59" t="s">
        <v>491</v>
      </c>
      <c r="H162" s="69"/>
      <c r="I162" s="77">
        <f>I160-I161</f>
        <v>0</v>
      </c>
      <c r="J162" s="78">
        <f>J160-J161</f>
        <v>0</v>
      </c>
      <c r="K162" s="77">
        <f>K160-K161</f>
        <v>0</v>
      </c>
      <c r="L162" s="77">
        <f>L160-L161</f>
        <v>0</v>
      </c>
      <c r="M162" s="250">
        <f>M160-M161</f>
        <v>0</v>
      </c>
    </row>
    <row r="163" spans="2:13" s="32" customFormat="1" ht="15" customHeight="1">
      <c r="B163" s="152" t="s">
        <v>492</v>
      </c>
      <c r="C163" s="153" t="s">
        <v>493</v>
      </c>
      <c r="D163" s="74"/>
      <c r="E163" s="75"/>
      <c r="F163" s="58" t="s">
        <v>494</v>
      </c>
      <c r="G163" s="59" t="s">
        <v>495</v>
      </c>
      <c r="H163" s="69"/>
      <c r="I163" s="77">
        <f>SUM(I164:I166)</f>
        <v>0</v>
      </c>
      <c r="J163" s="78">
        <f>SUM(J164:J166)</f>
        <v>0</v>
      </c>
      <c r="K163" s="77">
        <f>SUM(K164:K166)</f>
        <v>0</v>
      </c>
      <c r="L163" s="77">
        <f>SUM(L164:L166)</f>
        <v>0</v>
      </c>
      <c r="M163" s="250">
        <f>SUM(M164:M166)</f>
        <v>0</v>
      </c>
    </row>
    <row r="164" spans="2:13" s="32" customFormat="1" ht="15" customHeight="1">
      <c r="B164" s="154" t="s">
        <v>496</v>
      </c>
      <c r="C164" s="149" t="s">
        <v>497</v>
      </c>
      <c r="D164" s="65"/>
      <c r="E164" s="66"/>
      <c r="F164" s="67" t="s">
        <v>498</v>
      </c>
      <c r="G164" s="68"/>
      <c r="H164" s="69"/>
      <c r="I164" s="70"/>
      <c r="J164" s="71"/>
      <c r="K164" s="70"/>
      <c r="L164" s="70"/>
      <c r="M164" s="249"/>
    </row>
    <row r="165" spans="2:13" s="32" customFormat="1" ht="15" customHeight="1">
      <c r="B165" s="154" t="s">
        <v>499</v>
      </c>
      <c r="C165" s="149" t="s">
        <v>500</v>
      </c>
      <c r="D165" s="65"/>
      <c r="E165" s="66"/>
      <c r="F165" s="67" t="s">
        <v>501</v>
      </c>
      <c r="G165" s="68"/>
      <c r="H165" s="69"/>
      <c r="I165" s="70"/>
      <c r="J165" s="71"/>
      <c r="K165" s="70"/>
      <c r="L165" s="70"/>
      <c r="M165" s="249"/>
    </row>
    <row r="166" spans="2:13" s="32" customFormat="1" ht="15" customHeight="1">
      <c r="B166" s="154" t="s">
        <v>502</v>
      </c>
      <c r="C166" s="149" t="s">
        <v>503</v>
      </c>
      <c r="D166" s="65"/>
      <c r="E166" s="66"/>
      <c r="F166" s="67" t="s">
        <v>504</v>
      </c>
      <c r="G166" s="68"/>
      <c r="H166" s="69"/>
      <c r="I166" s="70"/>
      <c r="J166" s="71"/>
      <c r="K166" s="70"/>
      <c r="L166" s="70"/>
      <c r="M166" s="249"/>
    </row>
    <row r="167" spans="2:13" s="32" customFormat="1" ht="15" customHeight="1">
      <c r="B167" s="72" t="s">
        <v>505</v>
      </c>
      <c r="C167" s="153" t="s">
        <v>506</v>
      </c>
      <c r="D167" s="74"/>
      <c r="E167" s="75"/>
      <c r="F167" s="58" t="s">
        <v>507</v>
      </c>
      <c r="G167" s="59" t="s">
        <v>508</v>
      </c>
      <c r="H167" s="69"/>
      <c r="I167" s="77">
        <f>SUM(I168:I169)</f>
        <v>0</v>
      </c>
      <c r="J167" s="78">
        <f>SUM(J168:J169)</f>
        <v>0</v>
      </c>
      <c r="K167" s="77">
        <f>SUM(K168:K169)</f>
        <v>0</v>
      </c>
      <c r="L167" s="77">
        <f>SUM(L168:L169)</f>
        <v>0</v>
      </c>
      <c r="M167" s="250">
        <f>SUM(M168:M169)</f>
        <v>0</v>
      </c>
    </row>
    <row r="168" spans="2:13" s="32" customFormat="1" ht="15" customHeight="1">
      <c r="B168" s="155" t="s">
        <v>496</v>
      </c>
      <c r="C168" s="156" t="s">
        <v>509</v>
      </c>
      <c r="D168" s="65"/>
      <c r="E168" s="66"/>
      <c r="F168" s="67" t="s">
        <v>510</v>
      </c>
      <c r="G168" s="68"/>
      <c r="H168" s="69"/>
      <c r="I168" s="70"/>
      <c r="J168" s="71"/>
      <c r="K168" s="70"/>
      <c r="L168" s="70"/>
      <c r="M168" s="249"/>
    </row>
    <row r="169" spans="2:13" s="32" customFormat="1" ht="15" customHeight="1">
      <c r="B169" s="155" t="s">
        <v>499</v>
      </c>
      <c r="C169" s="156" t="s">
        <v>511</v>
      </c>
      <c r="D169" s="65"/>
      <c r="E169" s="66"/>
      <c r="F169" s="67" t="s">
        <v>512</v>
      </c>
      <c r="G169" s="68"/>
      <c r="H169" s="69"/>
      <c r="I169" s="70"/>
      <c r="J169" s="71"/>
      <c r="K169" s="70"/>
      <c r="L169" s="70"/>
      <c r="M169" s="249"/>
    </row>
    <row r="170" spans="2:13" s="32" customFormat="1" ht="15" customHeight="1">
      <c r="B170" s="152" t="str">
        <f>"+"</f>
        <v>+</v>
      </c>
      <c r="C170" s="153" t="s">
        <v>513</v>
      </c>
      <c r="D170" s="74"/>
      <c r="E170" s="75"/>
      <c r="F170" s="58" t="s">
        <v>514</v>
      </c>
      <c r="G170" s="59" t="s">
        <v>515</v>
      </c>
      <c r="H170" s="69"/>
      <c r="I170" s="77">
        <f>I162+I163-I167</f>
        <v>0</v>
      </c>
      <c r="J170" s="78">
        <f>J162+J163-J167</f>
        <v>0</v>
      </c>
      <c r="K170" s="77">
        <f>K162+K163-K167</f>
        <v>0</v>
      </c>
      <c r="L170" s="77">
        <f>L162+L163-L167</f>
        <v>0</v>
      </c>
      <c r="M170" s="250">
        <f>M162+M163-M167</f>
        <v>0</v>
      </c>
    </row>
    <row r="171" spans="2:13" s="32" customFormat="1" ht="15" customHeight="1">
      <c r="B171" s="72" t="s">
        <v>516</v>
      </c>
      <c r="C171" s="153" t="s">
        <v>517</v>
      </c>
      <c r="D171" s="74"/>
      <c r="E171" s="75"/>
      <c r="F171" s="58" t="s">
        <v>518</v>
      </c>
      <c r="G171" s="59" t="s">
        <v>519</v>
      </c>
      <c r="H171" s="69"/>
      <c r="I171" s="77">
        <f>SUM(I172:I175)</f>
        <v>0</v>
      </c>
      <c r="J171" s="78">
        <f>SUM(J172:J175)</f>
        <v>0</v>
      </c>
      <c r="K171" s="77">
        <f>SUM(K172:K175)</f>
        <v>0</v>
      </c>
      <c r="L171" s="77">
        <f>SUM(L172:L175)</f>
        <v>0</v>
      </c>
      <c r="M171" s="250">
        <f>SUM(M172:M175)</f>
        <v>0</v>
      </c>
    </row>
    <row r="172" spans="2:13" s="32" customFormat="1" ht="15" customHeight="1">
      <c r="B172" s="154" t="s">
        <v>496</v>
      </c>
      <c r="C172" s="149" t="s">
        <v>520</v>
      </c>
      <c r="D172" s="65"/>
      <c r="E172" s="66"/>
      <c r="F172" s="67" t="s">
        <v>521</v>
      </c>
      <c r="G172" s="68"/>
      <c r="H172" s="69"/>
      <c r="I172" s="70"/>
      <c r="J172" s="71"/>
      <c r="K172" s="70"/>
      <c r="L172" s="70"/>
      <c r="M172" s="249"/>
    </row>
    <row r="173" spans="2:13" s="32" customFormat="1" ht="15" customHeight="1">
      <c r="B173" s="154" t="s">
        <v>499</v>
      </c>
      <c r="C173" s="149" t="s">
        <v>688</v>
      </c>
      <c r="D173" s="65"/>
      <c r="E173" s="66"/>
      <c r="F173" s="67" t="s">
        <v>522</v>
      </c>
      <c r="G173" s="68"/>
      <c r="H173" s="69"/>
      <c r="I173" s="70"/>
      <c r="J173" s="71"/>
      <c r="K173" s="70"/>
      <c r="L173" s="70"/>
      <c r="M173" s="249"/>
    </row>
    <row r="174" spans="2:13" s="32" customFormat="1" ht="15" customHeight="1">
      <c r="B174" s="154" t="s">
        <v>502</v>
      </c>
      <c r="C174" s="149" t="s">
        <v>689</v>
      </c>
      <c r="D174" s="65"/>
      <c r="E174" s="66"/>
      <c r="F174" s="67" t="s">
        <v>523</v>
      </c>
      <c r="G174" s="68"/>
      <c r="H174" s="69"/>
      <c r="I174" s="70"/>
      <c r="J174" s="71"/>
      <c r="K174" s="70"/>
      <c r="L174" s="70"/>
      <c r="M174" s="249"/>
    </row>
    <row r="175" spans="2:13" s="32" customFormat="1" ht="15" customHeight="1">
      <c r="B175" s="154" t="s">
        <v>524</v>
      </c>
      <c r="C175" s="149" t="s">
        <v>525</v>
      </c>
      <c r="D175" s="65"/>
      <c r="E175" s="66"/>
      <c r="F175" s="67" t="s">
        <v>526</v>
      </c>
      <c r="G175" s="68"/>
      <c r="H175" s="69"/>
      <c r="I175" s="70"/>
      <c r="J175" s="71"/>
      <c r="K175" s="70"/>
      <c r="L175" s="70"/>
      <c r="M175" s="249"/>
    </row>
    <row r="176" spans="2:13" s="32" customFormat="1" ht="15" customHeight="1">
      <c r="B176" s="79" t="s">
        <v>527</v>
      </c>
      <c r="C176" s="149" t="s">
        <v>528</v>
      </c>
      <c r="D176" s="65"/>
      <c r="E176" s="66"/>
      <c r="F176" s="67" t="s">
        <v>529</v>
      </c>
      <c r="G176" s="68"/>
      <c r="H176" s="69"/>
      <c r="I176" s="70"/>
      <c r="J176" s="71"/>
      <c r="K176" s="70"/>
      <c r="L176" s="70"/>
      <c r="M176" s="249"/>
    </row>
    <row r="177" spans="2:13" s="32" customFormat="1" ht="15" customHeight="1">
      <c r="B177" s="79" t="s">
        <v>530</v>
      </c>
      <c r="C177" s="149" t="s">
        <v>531</v>
      </c>
      <c r="D177" s="65"/>
      <c r="E177" s="66"/>
      <c r="F177" s="67" t="s">
        <v>532</v>
      </c>
      <c r="G177" s="68"/>
      <c r="H177" s="69"/>
      <c r="I177" s="70"/>
      <c r="J177" s="71"/>
      <c r="K177" s="70"/>
      <c r="L177" s="70"/>
      <c r="M177" s="249"/>
    </row>
    <row r="178" spans="2:13" s="32" customFormat="1" ht="15" customHeight="1">
      <c r="B178" s="152" t="s">
        <v>533</v>
      </c>
      <c r="C178" s="153" t="s">
        <v>534</v>
      </c>
      <c r="D178" s="157"/>
      <c r="E178" s="158"/>
      <c r="F178" s="58" t="s">
        <v>535</v>
      </c>
      <c r="G178" s="59"/>
      <c r="H178" s="69"/>
      <c r="I178" s="77">
        <f>SUM(I179:I180)</f>
        <v>0</v>
      </c>
      <c r="J178" s="78">
        <f>SUM(J179:J180)</f>
        <v>0</v>
      </c>
      <c r="K178" s="77">
        <f>SUM(K179:K180)</f>
        <v>0</v>
      </c>
      <c r="L178" s="77">
        <f>SUM(L179:L180)</f>
        <v>0</v>
      </c>
      <c r="M178" s="250">
        <f>SUM(M179:M180)</f>
        <v>0</v>
      </c>
    </row>
    <row r="179" spans="2:13" s="32" customFormat="1" ht="15" customHeight="1">
      <c r="B179" s="154" t="s">
        <v>536</v>
      </c>
      <c r="C179" s="159" t="s">
        <v>537</v>
      </c>
      <c r="D179" s="65"/>
      <c r="E179" s="66"/>
      <c r="F179" s="67" t="s">
        <v>538</v>
      </c>
      <c r="G179" s="68"/>
      <c r="H179" s="69"/>
      <c r="I179" s="70"/>
      <c r="J179" s="71"/>
      <c r="K179" s="70"/>
      <c r="L179" s="70"/>
      <c r="M179" s="249"/>
    </row>
    <row r="180" spans="2:13" s="32" customFormat="1" ht="15" customHeight="1">
      <c r="B180" s="154" t="s">
        <v>539</v>
      </c>
      <c r="C180" s="159" t="s">
        <v>540</v>
      </c>
      <c r="D180" s="65"/>
      <c r="E180" s="66"/>
      <c r="F180" s="67" t="s">
        <v>541</v>
      </c>
      <c r="G180" s="68"/>
      <c r="H180" s="69"/>
      <c r="I180" s="70"/>
      <c r="J180" s="71"/>
      <c r="K180" s="70"/>
      <c r="L180" s="70"/>
      <c r="M180" s="249"/>
    </row>
    <row r="181" spans="2:13" s="32" customFormat="1" ht="15" customHeight="1">
      <c r="B181" s="72" t="s">
        <v>542</v>
      </c>
      <c r="C181" s="153" t="s">
        <v>543</v>
      </c>
      <c r="D181" s="157"/>
      <c r="E181" s="158"/>
      <c r="F181" s="58" t="s">
        <v>544</v>
      </c>
      <c r="G181" s="59"/>
      <c r="H181" s="69"/>
      <c r="I181" s="77">
        <f>SUM(I182:I183)</f>
        <v>0</v>
      </c>
      <c r="J181" s="78">
        <f>SUM(J182:J183)</f>
        <v>0</v>
      </c>
      <c r="K181" s="77">
        <f>SUM(K182:K183)</f>
        <v>0</v>
      </c>
      <c r="L181" s="77">
        <f>SUM(L182:L183)</f>
        <v>0</v>
      </c>
      <c r="M181" s="250">
        <f>SUM(M182:M183)</f>
        <v>0</v>
      </c>
    </row>
    <row r="182" spans="2:13" s="32" customFormat="1" ht="15" customHeight="1">
      <c r="B182" s="154" t="s">
        <v>536</v>
      </c>
      <c r="C182" s="159" t="s">
        <v>545</v>
      </c>
      <c r="D182" s="65"/>
      <c r="E182" s="66"/>
      <c r="F182" s="67" t="s">
        <v>546</v>
      </c>
      <c r="G182" s="68"/>
      <c r="H182" s="69"/>
      <c r="I182" s="70"/>
      <c r="J182" s="71"/>
      <c r="K182" s="70"/>
      <c r="L182" s="70"/>
      <c r="M182" s="249"/>
    </row>
    <row r="183" spans="2:13" s="32" customFormat="1" ht="15" customHeight="1">
      <c r="B183" s="154" t="s">
        <v>539</v>
      </c>
      <c r="C183" s="159" t="s">
        <v>547</v>
      </c>
      <c r="D183" s="65"/>
      <c r="E183" s="66"/>
      <c r="F183" s="67" t="s">
        <v>548</v>
      </c>
      <c r="G183" s="68"/>
      <c r="H183" s="69"/>
      <c r="I183" s="70"/>
      <c r="J183" s="71"/>
      <c r="K183" s="70"/>
      <c r="L183" s="70"/>
      <c r="M183" s="249"/>
    </row>
    <row r="184" spans="2:13" s="32" customFormat="1" ht="15" customHeight="1">
      <c r="B184" s="160" t="s">
        <v>549</v>
      </c>
      <c r="C184" s="159" t="s">
        <v>550</v>
      </c>
      <c r="D184" s="65"/>
      <c r="E184" s="66"/>
      <c r="F184" s="67" t="s">
        <v>551</v>
      </c>
      <c r="G184" s="68"/>
      <c r="H184" s="69"/>
      <c r="I184" s="70"/>
      <c r="J184" s="71"/>
      <c r="K184" s="70"/>
      <c r="L184" s="70"/>
      <c r="M184" s="249"/>
    </row>
    <row r="185" spans="2:13" s="32" customFormat="1" ht="15" customHeight="1">
      <c r="B185" s="161" t="s">
        <v>552</v>
      </c>
      <c r="C185" s="162" t="s">
        <v>553</v>
      </c>
      <c r="D185" s="88"/>
      <c r="E185" s="89"/>
      <c r="F185" s="84"/>
      <c r="G185" s="68"/>
      <c r="H185" s="69"/>
      <c r="I185" s="90"/>
      <c r="J185" s="91"/>
      <c r="K185" s="90"/>
      <c r="L185" s="90"/>
      <c r="M185" s="252"/>
    </row>
    <row r="186" spans="2:13" s="32" customFormat="1" ht="15" customHeight="1">
      <c r="B186" s="148" t="s">
        <v>554</v>
      </c>
      <c r="C186" s="162" t="s">
        <v>555</v>
      </c>
      <c r="D186" s="88"/>
      <c r="E186" s="89"/>
      <c r="F186" s="84"/>
      <c r="G186" s="68"/>
      <c r="H186" s="69"/>
      <c r="I186" s="90"/>
      <c r="J186" s="91"/>
      <c r="K186" s="90"/>
      <c r="L186" s="90"/>
      <c r="M186" s="252"/>
    </row>
    <row r="187" spans="2:13" s="32" customFormat="1" ht="15" customHeight="1">
      <c r="B187" s="161" t="s">
        <v>556</v>
      </c>
      <c r="C187" s="162" t="s">
        <v>557</v>
      </c>
      <c r="D187" s="88"/>
      <c r="E187" s="89"/>
      <c r="F187" s="84"/>
      <c r="G187" s="68"/>
      <c r="H187" s="69"/>
      <c r="I187" s="90"/>
      <c r="J187" s="91"/>
      <c r="K187" s="90"/>
      <c r="L187" s="90"/>
      <c r="M187" s="252"/>
    </row>
    <row r="188" spans="2:13" s="32" customFormat="1" ht="15" customHeight="1">
      <c r="B188" s="148" t="s">
        <v>558</v>
      </c>
      <c r="C188" s="162" t="s">
        <v>559</v>
      </c>
      <c r="D188" s="88"/>
      <c r="E188" s="89"/>
      <c r="F188" s="84"/>
      <c r="G188" s="68"/>
      <c r="H188" s="69"/>
      <c r="I188" s="90"/>
      <c r="J188" s="91"/>
      <c r="K188" s="90"/>
      <c r="L188" s="90"/>
      <c r="M188" s="252"/>
    </row>
    <row r="189" spans="2:13" s="32" customFormat="1" ht="15" customHeight="1">
      <c r="B189" s="161" t="s">
        <v>560</v>
      </c>
      <c r="C189" s="149" t="s">
        <v>561</v>
      </c>
      <c r="D189" s="65"/>
      <c r="E189" s="66"/>
      <c r="F189" s="67" t="s">
        <v>562</v>
      </c>
      <c r="G189" s="68"/>
      <c r="H189" s="69"/>
      <c r="I189" s="70"/>
      <c r="J189" s="71"/>
      <c r="K189" s="70"/>
      <c r="L189" s="70"/>
      <c r="M189" s="249"/>
    </row>
    <row r="190" spans="2:13" s="32" customFormat="1" ht="15" customHeight="1">
      <c r="B190" s="148" t="s">
        <v>563</v>
      </c>
      <c r="C190" s="149" t="s">
        <v>564</v>
      </c>
      <c r="D190" s="65"/>
      <c r="E190" s="66"/>
      <c r="F190" s="67" t="s">
        <v>565</v>
      </c>
      <c r="G190" s="68"/>
      <c r="H190" s="69"/>
      <c r="I190" s="70"/>
      <c r="J190" s="71"/>
      <c r="K190" s="70"/>
      <c r="L190" s="70"/>
      <c r="M190" s="249"/>
    </row>
    <row r="191" spans="2:13" s="32" customFormat="1" ht="15" customHeight="1">
      <c r="B191" s="161" t="s">
        <v>566</v>
      </c>
      <c r="C191" s="149" t="s">
        <v>567</v>
      </c>
      <c r="D191" s="65"/>
      <c r="E191" s="66"/>
      <c r="F191" s="67" t="s">
        <v>568</v>
      </c>
      <c r="G191" s="68"/>
      <c r="H191" s="69"/>
      <c r="I191" s="70"/>
      <c r="J191" s="71"/>
      <c r="K191" s="70"/>
      <c r="L191" s="70"/>
      <c r="M191" s="249"/>
    </row>
    <row r="192" spans="2:13" s="32" customFormat="1" ht="15" customHeight="1">
      <c r="B192" s="148" t="s">
        <v>569</v>
      </c>
      <c r="C192" s="149" t="s">
        <v>570</v>
      </c>
      <c r="D192" s="65"/>
      <c r="E192" s="66"/>
      <c r="F192" s="67" t="s">
        <v>571</v>
      </c>
      <c r="G192" s="68"/>
      <c r="H192" s="69"/>
      <c r="I192" s="70"/>
      <c r="J192" s="71"/>
      <c r="K192" s="70"/>
      <c r="L192" s="70"/>
      <c r="M192" s="249"/>
    </row>
    <row r="193" spans="2:13" s="32" customFormat="1" ht="15" customHeight="1">
      <c r="B193" s="152" t="s">
        <v>572</v>
      </c>
      <c r="C193" s="163" t="s">
        <v>573</v>
      </c>
      <c r="D193" s="74"/>
      <c r="E193" s="75"/>
      <c r="F193" s="58" t="s">
        <v>574</v>
      </c>
      <c r="G193" s="59" t="s">
        <v>575</v>
      </c>
      <c r="H193" s="69"/>
      <c r="I193" s="76">
        <f>I170-I171-I176-I177+I178-I181-I184+I185-I186+I187-I188+I189-I190+I191-I192</f>
        <v>0</v>
      </c>
      <c r="J193" s="76">
        <f>J170-J171-J176-J177+J178-J181-J184+J185-J186+J187-J188+J189-J190+J191-J192</f>
        <v>0</v>
      </c>
      <c r="K193" s="76">
        <f>K170-K171-K176-K177+K178-K181-K184+K185-K186+K187-K188+K189-K190+K191-K192</f>
        <v>0</v>
      </c>
      <c r="L193" s="77">
        <f>L170-L171-L176-L177+L178-L181-L184+L185-L186+L187-L188+L189-L190+L191-L192</f>
        <v>0</v>
      </c>
      <c r="M193" s="250">
        <f>M170-M171-M176-M177+M178-M181-M184+M185-M186+M187-M188+M189-M190+M191-M192</f>
        <v>0</v>
      </c>
    </row>
    <row r="194" spans="2:13" s="32" customFormat="1" ht="15" customHeight="1">
      <c r="B194" s="161" t="s">
        <v>576</v>
      </c>
      <c r="C194" s="149" t="s">
        <v>577</v>
      </c>
      <c r="D194" s="65"/>
      <c r="E194" s="66"/>
      <c r="F194" s="67" t="s">
        <v>578</v>
      </c>
      <c r="G194" s="68"/>
      <c r="H194" s="69"/>
      <c r="I194" s="70"/>
      <c r="J194" s="71"/>
      <c r="K194" s="70"/>
      <c r="L194" s="70"/>
      <c r="M194" s="249"/>
    </row>
    <row r="195" spans="2:13" s="32" customFormat="1" ht="15" customHeight="1">
      <c r="B195" s="79" t="s">
        <v>579</v>
      </c>
      <c r="C195" s="149" t="s">
        <v>580</v>
      </c>
      <c r="D195" s="65"/>
      <c r="E195" s="66"/>
      <c r="F195" s="67" t="s">
        <v>581</v>
      </c>
      <c r="G195" s="68"/>
      <c r="H195" s="69"/>
      <c r="I195" s="70"/>
      <c r="J195" s="71"/>
      <c r="K195" s="70"/>
      <c r="L195" s="70"/>
      <c r="M195" s="249"/>
    </row>
    <row r="196" spans="2:13" s="32" customFormat="1" ht="15" customHeight="1">
      <c r="B196" s="152" t="s">
        <v>582</v>
      </c>
      <c r="C196" s="153" t="s">
        <v>583</v>
      </c>
      <c r="D196" s="74"/>
      <c r="E196" s="75"/>
      <c r="F196" s="58" t="s">
        <v>584</v>
      </c>
      <c r="G196" s="59" t="s">
        <v>585</v>
      </c>
      <c r="H196" s="69"/>
      <c r="I196" s="164">
        <f>I197+I198+I199+I200</f>
        <v>0</v>
      </c>
      <c r="J196" s="165">
        <f>J197+J198+J199+J200</f>
        <v>0</v>
      </c>
      <c r="K196" s="164">
        <f>K197+K198+K199+K200</f>
        <v>0</v>
      </c>
      <c r="L196" s="164">
        <f>L197+L198+L199+L200</f>
        <v>0</v>
      </c>
      <c r="M196" s="259">
        <f>M197+M198+M199+M200</f>
        <v>0</v>
      </c>
    </row>
    <row r="197" spans="2:13" s="32" customFormat="1" ht="15" customHeight="1">
      <c r="B197" s="154" t="s">
        <v>586</v>
      </c>
      <c r="C197" s="149" t="s">
        <v>587</v>
      </c>
      <c r="D197" s="82"/>
      <c r="E197" s="83"/>
      <c r="F197" s="67" t="s">
        <v>588</v>
      </c>
      <c r="G197" s="68"/>
      <c r="H197" s="69"/>
      <c r="I197" s="92"/>
      <c r="J197" s="166"/>
      <c r="K197" s="92"/>
      <c r="L197" s="92"/>
      <c r="M197" s="253"/>
    </row>
    <row r="198" spans="2:13" s="32" customFormat="1" ht="15" customHeight="1">
      <c r="B198" s="154" t="s">
        <v>589</v>
      </c>
      <c r="C198" s="162" t="s">
        <v>590</v>
      </c>
      <c r="D198" s="88"/>
      <c r="E198" s="89"/>
      <c r="F198" s="84"/>
      <c r="G198" s="68"/>
      <c r="H198" s="69"/>
      <c r="I198" s="90"/>
      <c r="J198" s="91"/>
      <c r="K198" s="90"/>
      <c r="L198" s="90"/>
      <c r="M198" s="252"/>
    </row>
    <row r="199" spans="2:13" s="32" customFormat="1" ht="15" customHeight="1">
      <c r="B199" s="154" t="s">
        <v>591</v>
      </c>
      <c r="C199" s="149" t="s">
        <v>592</v>
      </c>
      <c r="D199" s="65"/>
      <c r="E199" s="66"/>
      <c r="F199" s="67" t="s">
        <v>593</v>
      </c>
      <c r="G199" s="68"/>
      <c r="H199" s="69"/>
      <c r="I199" s="70"/>
      <c r="J199" s="71"/>
      <c r="K199" s="70"/>
      <c r="L199" s="70"/>
      <c r="M199" s="249"/>
    </row>
    <row r="200" spans="2:13" s="32" customFormat="1" ht="15" customHeight="1">
      <c r="B200" s="154" t="s">
        <v>594</v>
      </c>
      <c r="C200" s="149" t="s">
        <v>595</v>
      </c>
      <c r="D200" s="65"/>
      <c r="E200" s="66"/>
      <c r="F200" s="67" t="s">
        <v>596</v>
      </c>
      <c r="G200" s="68"/>
      <c r="H200" s="69"/>
      <c r="I200" s="70"/>
      <c r="J200" s="71"/>
      <c r="K200" s="70"/>
      <c r="L200" s="70"/>
      <c r="M200" s="249"/>
    </row>
    <row r="201" spans="2:13" s="32" customFormat="1" ht="15" customHeight="1">
      <c r="B201" s="161" t="s">
        <v>597</v>
      </c>
      <c r="C201" s="149" t="s">
        <v>598</v>
      </c>
      <c r="D201" s="65"/>
      <c r="E201" s="66"/>
      <c r="F201" s="67" t="s">
        <v>599</v>
      </c>
      <c r="G201" s="68"/>
      <c r="H201" s="69"/>
      <c r="I201" s="70"/>
      <c r="J201" s="71"/>
      <c r="K201" s="70"/>
      <c r="L201" s="70"/>
      <c r="M201" s="249"/>
    </row>
    <row r="202" spans="2:13" s="32" customFormat="1" ht="15" customHeight="1">
      <c r="B202" s="148" t="s">
        <v>600</v>
      </c>
      <c r="C202" s="149" t="s">
        <v>601</v>
      </c>
      <c r="D202" s="65"/>
      <c r="E202" s="66"/>
      <c r="F202" s="67" t="s">
        <v>602</v>
      </c>
      <c r="G202" s="68"/>
      <c r="H202" s="69" t="s">
        <v>181</v>
      </c>
      <c r="I202" s="92"/>
      <c r="J202" s="71"/>
      <c r="K202" s="92"/>
      <c r="L202" s="70"/>
      <c r="M202" s="253"/>
    </row>
    <row r="203" spans="2:13" s="32" customFormat="1" ht="15" customHeight="1">
      <c r="B203" s="161" t="s">
        <v>603</v>
      </c>
      <c r="C203" s="149" t="s">
        <v>604</v>
      </c>
      <c r="D203" s="65"/>
      <c r="E203" s="66"/>
      <c r="F203" s="67" t="s">
        <v>605</v>
      </c>
      <c r="G203" s="68"/>
      <c r="H203" s="69" t="s">
        <v>181</v>
      </c>
      <c r="I203" s="92"/>
      <c r="J203" s="71"/>
      <c r="K203" s="92"/>
      <c r="L203" s="70"/>
      <c r="M203" s="253"/>
    </row>
    <row r="204" spans="2:13" s="32" customFormat="1" ht="15" customHeight="1">
      <c r="B204" s="148" t="s">
        <v>606</v>
      </c>
      <c r="C204" s="149" t="s">
        <v>607</v>
      </c>
      <c r="D204" s="65"/>
      <c r="E204" s="66"/>
      <c r="F204" s="67" t="s">
        <v>608</v>
      </c>
      <c r="G204" s="68"/>
      <c r="H204" s="69" t="s">
        <v>181</v>
      </c>
      <c r="I204" s="92"/>
      <c r="J204" s="71"/>
      <c r="K204" s="92"/>
      <c r="L204" s="70"/>
      <c r="M204" s="253"/>
    </row>
    <row r="205" spans="2:13" s="32" customFormat="1" ht="15" customHeight="1">
      <c r="B205" s="79" t="s">
        <v>609</v>
      </c>
      <c r="C205" s="159" t="s">
        <v>610</v>
      </c>
      <c r="D205" s="65"/>
      <c r="E205" s="66"/>
      <c r="F205" s="67" t="s">
        <v>611</v>
      </c>
      <c r="G205" s="68"/>
      <c r="H205" s="69"/>
      <c r="I205" s="92"/>
      <c r="J205" s="71"/>
      <c r="K205" s="92"/>
      <c r="L205" s="70"/>
      <c r="M205" s="253"/>
    </row>
    <row r="206" spans="2:13" s="32" customFormat="1" ht="15" customHeight="1">
      <c r="B206" s="161" t="s">
        <v>612</v>
      </c>
      <c r="C206" s="162" t="s">
        <v>613</v>
      </c>
      <c r="D206" s="88"/>
      <c r="E206" s="89"/>
      <c r="F206" s="84"/>
      <c r="G206" s="68"/>
      <c r="H206" s="69"/>
      <c r="I206" s="90"/>
      <c r="J206" s="91"/>
      <c r="K206" s="90"/>
      <c r="L206" s="90"/>
      <c r="M206" s="252"/>
    </row>
    <row r="207" spans="2:13" s="32" customFormat="1" ht="15" customHeight="1">
      <c r="B207" s="79" t="s">
        <v>614</v>
      </c>
      <c r="C207" s="162" t="s">
        <v>615</v>
      </c>
      <c r="D207" s="88"/>
      <c r="E207" s="89"/>
      <c r="F207" s="84"/>
      <c r="G207" s="68"/>
      <c r="H207" s="69"/>
      <c r="I207" s="90"/>
      <c r="J207" s="91"/>
      <c r="K207" s="90"/>
      <c r="L207" s="90"/>
      <c r="M207" s="252"/>
    </row>
    <row r="208" spans="2:13" s="32" customFormat="1" ht="15" customHeight="1">
      <c r="B208" s="161" t="s">
        <v>616</v>
      </c>
      <c r="C208" s="162" t="s">
        <v>617</v>
      </c>
      <c r="D208" s="88"/>
      <c r="E208" s="89"/>
      <c r="F208" s="84"/>
      <c r="G208" s="68"/>
      <c r="H208" s="69"/>
      <c r="I208" s="90"/>
      <c r="J208" s="91"/>
      <c r="K208" s="90"/>
      <c r="L208" s="90"/>
      <c r="M208" s="252"/>
    </row>
    <row r="209" spans="2:13" s="32" customFormat="1" ht="15" customHeight="1">
      <c r="B209" s="79" t="s">
        <v>619</v>
      </c>
      <c r="C209" s="162" t="s">
        <v>620</v>
      </c>
      <c r="D209" s="88"/>
      <c r="E209" s="89"/>
      <c r="F209" s="84"/>
      <c r="G209" s="68"/>
      <c r="H209" s="69"/>
      <c r="I209" s="90"/>
      <c r="J209" s="91"/>
      <c r="K209" s="90"/>
      <c r="L209" s="90"/>
      <c r="M209" s="252"/>
    </row>
    <row r="210" spans="2:13" s="32" customFormat="1" ht="15" customHeight="1">
      <c r="B210" s="161" t="s">
        <v>622</v>
      </c>
      <c r="C210" s="149" t="s">
        <v>623</v>
      </c>
      <c r="D210" s="65"/>
      <c r="E210" s="66"/>
      <c r="F210" s="67" t="s">
        <v>618</v>
      </c>
      <c r="G210" s="68"/>
      <c r="H210" s="69"/>
      <c r="I210" s="70"/>
      <c r="J210" s="71"/>
      <c r="K210" s="70"/>
      <c r="L210" s="70"/>
      <c r="M210" s="249"/>
    </row>
    <row r="211" spans="2:13" s="32" customFormat="1" ht="15" customHeight="1">
      <c r="B211" s="79" t="s">
        <v>625</v>
      </c>
      <c r="C211" s="149" t="s">
        <v>626</v>
      </c>
      <c r="D211" s="65"/>
      <c r="E211" s="66"/>
      <c r="F211" s="67" t="s">
        <v>621</v>
      </c>
      <c r="G211" s="68"/>
      <c r="H211" s="69"/>
      <c r="I211" s="70"/>
      <c r="J211" s="71"/>
      <c r="K211" s="70"/>
      <c r="L211" s="70"/>
      <c r="M211" s="249"/>
    </row>
    <row r="212" spans="2:13" s="32" customFormat="1" ht="15" customHeight="1">
      <c r="B212" s="161" t="s">
        <v>628</v>
      </c>
      <c r="C212" s="149" t="s">
        <v>629</v>
      </c>
      <c r="D212" s="65"/>
      <c r="E212" s="66"/>
      <c r="F212" s="67" t="s">
        <v>624</v>
      </c>
      <c r="G212" s="68"/>
      <c r="H212" s="69"/>
      <c r="I212" s="70"/>
      <c r="J212" s="71"/>
      <c r="K212" s="70"/>
      <c r="L212" s="70"/>
      <c r="M212" s="249"/>
    </row>
    <row r="213" spans="2:13" s="32" customFormat="1" ht="15" customHeight="1">
      <c r="B213" s="79" t="s">
        <v>631</v>
      </c>
      <c r="C213" s="149" t="s">
        <v>632</v>
      </c>
      <c r="D213" s="65"/>
      <c r="E213" s="66"/>
      <c r="F213" s="67" t="s">
        <v>627</v>
      </c>
      <c r="G213" s="68"/>
      <c r="H213" s="69"/>
      <c r="I213" s="70"/>
      <c r="J213" s="71"/>
      <c r="K213" s="70"/>
      <c r="L213" s="70"/>
      <c r="M213" s="249"/>
    </row>
    <row r="214" spans="2:13" s="32" customFormat="1" ht="15" customHeight="1">
      <c r="B214" s="161" t="s">
        <v>634</v>
      </c>
      <c r="C214" s="149" t="s">
        <v>635</v>
      </c>
      <c r="D214" s="65"/>
      <c r="E214" s="66"/>
      <c r="F214" s="67" t="s">
        <v>630</v>
      </c>
      <c r="G214" s="68"/>
      <c r="H214" s="69"/>
      <c r="I214" s="70"/>
      <c r="J214" s="71"/>
      <c r="K214" s="70"/>
      <c r="L214" s="70"/>
      <c r="M214" s="249"/>
    </row>
    <row r="215" spans="2:13" s="32" customFormat="1" ht="15" customHeight="1">
      <c r="B215" s="79" t="s">
        <v>637</v>
      </c>
      <c r="C215" s="149" t="s">
        <v>638</v>
      </c>
      <c r="D215" s="65"/>
      <c r="E215" s="66"/>
      <c r="F215" s="67" t="s">
        <v>633</v>
      </c>
      <c r="G215" s="68"/>
      <c r="H215" s="69"/>
      <c r="I215" s="70"/>
      <c r="J215" s="71"/>
      <c r="K215" s="70"/>
      <c r="L215" s="70"/>
      <c r="M215" s="249"/>
    </row>
    <row r="216" spans="2:13" s="32" customFormat="1" ht="15" customHeight="1">
      <c r="B216" s="152" t="s">
        <v>572</v>
      </c>
      <c r="C216" s="163" t="s">
        <v>640</v>
      </c>
      <c r="D216" s="74"/>
      <c r="E216" s="75"/>
      <c r="F216" s="58" t="s">
        <v>636</v>
      </c>
      <c r="G216" s="59" t="s">
        <v>642</v>
      </c>
      <c r="H216" s="69"/>
      <c r="I216" s="278">
        <f>I194-I195+I196+I201-I202+I203-I204-I205+I206-I207+I208-I209+I210-I211+I212-I213+I214-I215</f>
        <v>0</v>
      </c>
      <c r="J216" s="76">
        <f>J194-J195+J196+J201-J202+J203-J204-J205+J206-J207+J208-J209+J210-J211+J212-J213+J214-J215</f>
        <v>0</v>
      </c>
      <c r="K216" s="76">
        <f>K194-K195+K196+K201-K202+K203-K204-K205+K206-K207+K208-K209+K210-K211+K212-K213+K214-K215</f>
        <v>0</v>
      </c>
      <c r="L216" s="77">
        <f>L194-L195+L196+L201-L202+L203-L204-L205+L206-L207+L208-L209+L210-L211+L212-L213+L214-L215</f>
        <v>0</v>
      </c>
      <c r="M216" s="250">
        <f>M194-M195+M196+M201-M202+M203-M204-M205+M206-M207+M208-M209+M210-M211+M212-M213+M214-M215</f>
        <v>0</v>
      </c>
    </row>
    <row r="217" spans="2:13" s="32" customFormat="1" ht="15" customHeight="1">
      <c r="B217" s="72" t="s">
        <v>643</v>
      </c>
      <c r="C217" s="153" t="s">
        <v>644</v>
      </c>
      <c r="D217" s="74"/>
      <c r="E217" s="75"/>
      <c r="F217" s="58" t="s">
        <v>639</v>
      </c>
      <c r="G217" s="59" t="s">
        <v>646</v>
      </c>
      <c r="H217" s="69"/>
      <c r="I217" s="77">
        <f>I218+I219</f>
        <v>0</v>
      </c>
      <c r="J217" s="78">
        <f>J218+J219</f>
        <v>0</v>
      </c>
      <c r="K217" s="77">
        <f>K218+K219</f>
        <v>0</v>
      </c>
      <c r="L217" s="77">
        <f>L218+L219</f>
        <v>0</v>
      </c>
      <c r="M217" s="250">
        <f>M218+M219</f>
        <v>0</v>
      </c>
    </row>
    <row r="218" spans="2:13" s="32" customFormat="1" ht="15" customHeight="1">
      <c r="B218" s="148" t="s">
        <v>647</v>
      </c>
      <c r="C218" s="149" t="s">
        <v>648</v>
      </c>
      <c r="D218" s="65"/>
      <c r="E218" s="66"/>
      <c r="F218" s="67" t="s">
        <v>641</v>
      </c>
      <c r="G218" s="68"/>
      <c r="H218" s="69"/>
      <c r="I218" s="70"/>
      <c r="J218" s="71"/>
      <c r="K218" s="70"/>
      <c r="L218" s="70"/>
      <c r="M218" s="249"/>
    </row>
    <row r="219" spans="2:13" s="32" customFormat="1" ht="15" customHeight="1">
      <c r="B219" s="148" t="s">
        <v>650</v>
      </c>
      <c r="C219" s="149" t="s">
        <v>651</v>
      </c>
      <c r="D219" s="65"/>
      <c r="E219" s="66"/>
      <c r="F219" s="67" t="s">
        <v>645</v>
      </c>
      <c r="G219" s="68"/>
      <c r="H219" s="69"/>
      <c r="I219" s="70"/>
      <c r="J219" s="71"/>
      <c r="K219" s="70"/>
      <c r="L219" s="70"/>
      <c r="M219" s="249"/>
    </row>
    <row r="220" spans="2:13" s="32" customFormat="1" ht="15" customHeight="1">
      <c r="B220" s="152" t="s">
        <v>653</v>
      </c>
      <c r="C220" s="153" t="s">
        <v>654</v>
      </c>
      <c r="D220" s="74"/>
      <c r="E220" s="75"/>
      <c r="F220" s="58" t="s">
        <v>649</v>
      </c>
      <c r="G220" s="59" t="s">
        <v>656</v>
      </c>
      <c r="H220" s="69"/>
      <c r="I220" s="77">
        <f>I193+I216-I217</f>
        <v>0</v>
      </c>
      <c r="J220" s="78">
        <f>J193+J216-J217</f>
        <v>0</v>
      </c>
      <c r="K220" s="77">
        <f>K193+K216-K217</f>
        <v>0</v>
      </c>
      <c r="L220" s="77">
        <f>L193+L216-L217</f>
        <v>0</v>
      </c>
      <c r="M220" s="250">
        <f>M193+M216-M217</f>
        <v>0</v>
      </c>
    </row>
    <row r="221" spans="2:13" s="32" customFormat="1" ht="15" customHeight="1">
      <c r="B221" s="161" t="s">
        <v>657</v>
      </c>
      <c r="C221" s="149" t="s">
        <v>658</v>
      </c>
      <c r="D221" s="65"/>
      <c r="E221" s="66"/>
      <c r="F221" s="67" t="s">
        <v>652</v>
      </c>
      <c r="G221" s="68"/>
      <c r="H221" s="69"/>
      <c r="I221" s="70"/>
      <c r="J221" s="71"/>
      <c r="K221" s="70"/>
      <c r="L221" s="70"/>
      <c r="M221" s="249"/>
    </row>
    <row r="222" spans="2:13" s="32" customFormat="1" ht="15" customHeight="1">
      <c r="B222" s="79" t="s">
        <v>660</v>
      </c>
      <c r="C222" s="149" t="s">
        <v>661</v>
      </c>
      <c r="D222" s="65"/>
      <c r="E222" s="66"/>
      <c r="F222" s="67" t="s">
        <v>655</v>
      </c>
      <c r="G222" s="68"/>
      <c r="H222" s="69"/>
      <c r="I222" s="70"/>
      <c r="J222" s="71"/>
      <c r="K222" s="70"/>
      <c r="L222" s="70"/>
      <c r="M222" s="249"/>
    </row>
    <row r="223" spans="2:13" s="32" customFormat="1" ht="15" customHeight="1">
      <c r="B223" s="72" t="s">
        <v>663</v>
      </c>
      <c r="C223" s="153" t="s">
        <v>664</v>
      </c>
      <c r="D223" s="74"/>
      <c r="E223" s="75"/>
      <c r="F223" s="58" t="s">
        <v>659</v>
      </c>
      <c r="G223" s="59" t="s">
        <v>666</v>
      </c>
      <c r="H223" s="69"/>
      <c r="I223" s="77">
        <f>I224+I225</f>
        <v>0</v>
      </c>
      <c r="J223" s="78">
        <f>J224+J225</f>
        <v>0</v>
      </c>
      <c r="K223" s="77">
        <f>K224+K225</f>
        <v>0</v>
      </c>
      <c r="L223" s="77">
        <f>L224+L225</f>
        <v>0</v>
      </c>
      <c r="M223" s="250">
        <f>M224+M225</f>
        <v>0</v>
      </c>
    </row>
    <row r="224" spans="2:13" s="32" customFormat="1" ht="15" customHeight="1">
      <c r="B224" s="148" t="s">
        <v>667</v>
      </c>
      <c r="C224" s="149" t="s">
        <v>648</v>
      </c>
      <c r="D224" s="65"/>
      <c r="E224" s="66"/>
      <c r="F224" s="67" t="s">
        <v>662</v>
      </c>
      <c r="G224" s="68"/>
      <c r="H224" s="69"/>
      <c r="I224" s="70"/>
      <c r="J224" s="71"/>
      <c r="K224" s="70"/>
      <c r="L224" s="70"/>
      <c r="M224" s="249"/>
    </row>
    <row r="225" spans="2:13" s="32" customFormat="1" ht="15" customHeight="1">
      <c r="B225" s="148" t="s">
        <v>669</v>
      </c>
      <c r="C225" s="149" t="s">
        <v>651</v>
      </c>
      <c r="D225" s="65"/>
      <c r="E225" s="66"/>
      <c r="F225" s="67" t="s">
        <v>665</v>
      </c>
      <c r="G225" s="68"/>
      <c r="H225" s="69"/>
      <c r="I225" s="70"/>
      <c r="J225" s="71"/>
      <c r="K225" s="70"/>
      <c r="L225" s="70"/>
      <c r="M225" s="249"/>
    </row>
    <row r="226" spans="2:13" s="32" customFormat="1" ht="15" customHeight="1">
      <c r="B226" s="152" t="s">
        <v>572</v>
      </c>
      <c r="C226" s="153" t="s">
        <v>671</v>
      </c>
      <c r="D226" s="74"/>
      <c r="E226" s="75"/>
      <c r="F226" s="58" t="s">
        <v>668</v>
      </c>
      <c r="G226" s="59" t="s">
        <v>673</v>
      </c>
      <c r="H226" s="69"/>
      <c r="I226" s="77">
        <f>I221-I222-I223</f>
        <v>0</v>
      </c>
      <c r="J226" s="78">
        <f>J221-J222-J223</f>
        <v>0</v>
      </c>
      <c r="K226" s="77">
        <f>K221-K222-K223</f>
        <v>0</v>
      </c>
      <c r="L226" s="77">
        <f>L221-L222-L223</f>
        <v>0</v>
      </c>
      <c r="M226" s="250">
        <f>M221-M222-M223</f>
        <v>0</v>
      </c>
    </row>
    <row r="227" spans="2:13" s="32" customFormat="1" ht="15" customHeight="1">
      <c r="B227" s="79" t="s">
        <v>674</v>
      </c>
      <c r="C227" s="149" t="s">
        <v>675</v>
      </c>
      <c r="D227" s="65"/>
      <c r="E227" s="66"/>
      <c r="F227" s="67" t="s">
        <v>670</v>
      </c>
      <c r="G227" s="68"/>
      <c r="H227" s="69"/>
      <c r="I227" s="70"/>
      <c r="J227" s="71"/>
      <c r="K227" s="70"/>
      <c r="L227" s="70"/>
      <c r="M227" s="249"/>
    </row>
    <row r="228" spans="2:13" s="32" customFormat="1" ht="15" customHeight="1">
      <c r="B228" s="152" t="s">
        <v>677</v>
      </c>
      <c r="C228" s="153" t="s">
        <v>678</v>
      </c>
      <c r="D228" s="74"/>
      <c r="E228" s="75"/>
      <c r="F228" s="58" t="s">
        <v>672</v>
      </c>
      <c r="G228" s="59" t="s">
        <v>679</v>
      </c>
      <c r="H228" s="69"/>
      <c r="I228" s="77">
        <f>I220+I226-I227</f>
        <v>0</v>
      </c>
      <c r="J228" s="78">
        <f>J220+J226-J227</f>
        <v>0</v>
      </c>
      <c r="K228" s="77">
        <f>K220+K226-K227</f>
        <v>0</v>
      </c>
      <c r="L228" s="77">
        <f>L220+L226-L227</f>
        <v>0</v>
      </c>
      <c r="M228" s="250">
        <f>M220+M226-M227</f>
        <v>0</v>
      </c>
    </row>
    <row r="229" spans="2:13" s="32" customFormat="1" ht="15" customHeight="1" thickBot="1">
      <c r="B229" s="167" t="s">
        <v>680</v>
      </c>
      <c r="C229" s="168" t="s">
        <v>681</v>
      </c>
      <c r="D229" s="169"/>
      <c r="E229" s="170"/>
      <c r="F229" s="171" t="s">
        <v>676</v>
      </c>
      <c r="G229" s="172" t="s">
        <v>682</v>
      </c>
      <c r="H229" s="117"/>
      <c r="I229" s="173">
        <f>I193+I216+I221-I222</f>
        <v>0</v>
      </c>
      <c r="J229" s="174">
        <f>J193+J216+J221-J222</f>
        <v>0</v>
      </c>
      <c r="K229" s="173">
        <f>K193+K216+K221-K222</f>
        <v>0</v>
      </c>
      <c r="L229" s="173">
        <f>L193+L216+L221-L222</f>
        <v>0</v>
      </c>
      <c r="M229" s="260">
        <f>M193+M216+M221-M222</f>
        <v>0</v>
      </c>
    </row>
    <row r="230" spans="2:13" s="32" customFormat="1" ht="15" customHeight="1" thickBot="1">
      <c r="B230" s="175"/>
      <c r="C230" s="45" t="s">
        <v>683</v>
      </c>
      <c r="D230" s="46"/>
      <c r="E230" s="47"/>
      <c r="F230" s="48"/>
      <c r="G230" s="49"/>
      <c r="H230" s="50"/>
      <c r="I230" s="51">
        <f>I228-I111</f>
        <v>0</v>
      </c>
      <c r="J230" s="52">
        <f>J228-J111</f>
        <v>0</v>
      </c>
      <c r="K230" s="51">
        <f>K228-K111</f>
        <v>0</v>
      </c>
      <c r="L230" s="51">
        <f>L228-L111</f>
        <v>0</v>
      </c>
      <c r="M230" s="247">
        <f>M228-M111</f>
        <v>0</v>
      </c>
    </row>
    <row r="231" ht="17.25" thickBot="1"/>
    <row r="232" spans="3:6" ht="17.25" thickBot="1">
      <c r="C232" s="232" t="s">
        <v>1006</v>
      </c>
      <c r="D232" s="233"/>
      <c r="E232" s="234"/>
      <c r="F232" s="236"/>
    </row>
    <row r="233" spans="3:5" ht="9.75" customHeight="1">
      <c r="C233" s="282"/>
      <c r="E233" s="18"/>
    </row>
    <row r="234" spans="3:5" ht="16.5">
      <c r="C234" s="327" t="str">
        <f>IF(E232=0,"Není vyplněno Procento fixních nákladů","")</f>
        <v>Není vyplněno Procento fixních nákladů</v>
      </c>
      <c r="D234" s="327"/>
      <c r="E234" s="327"/>
    </row>
    <row r="235" ht="19.5" customHeight="1" thickBot="1"/>
    <row r="236" spans="2:16" ht="20.25" customHeight="1">
      <c r="B236" s="330" t="s">
        <v>1022</v>
      </c>
      <c r="C236" s="331"/>
      <c r="D236" s="331"/>
      <c r="E236" s="331"/>
      <c r="F236" s="332"/>
      <c r="G236" s="276" t="s">
        <v>81</v>
      </c>
      <c r="H236" s="328" t="s">
        <v>82</v>
      </c>
      <c r="I236" s="271" t="s">
        <v>78</v>
      </c>
      <c r="J236" s="271" t="s">
        <v>78</v>
      </c>
      <c r="K236" s="271" t="s">
        <v>78</v>
      </c>
      <c r="L236" s="271" t="s">
        <v>78</v>
      </c>
      <c r="M236" s="271" t="s">
        <v>78</v>
      </c>
      <c r="N236" s="271" t="s">
        <v>78</v>
      </c>
      <c r="O236" s="271" t="s">
        <v>78</v>
      </c>
      <c r="P236" s="271" t="s">
        <v>78</v>
      </c>
    </row>
    <row r="237" spans="2:16" ht="18" customHeight="1" thickBot="1">
      <c r="B237" s="333"/>
      <c r="C237" s="334"/>
      <c r="D237" s="334"/>
      <c r="E237" s="334"/>
      <c r="F237" s="335"/>
      <c r="G237" s="277"/>
      <c r="H237" s="329"/>
      <c r="I237" s="275">
        <v>38717</v>
      </c>
      <c r="J237" s="273">
        <v>39082</v>
      </c>
      <c r="K237" s="273">
        <v>39447</v>
      </c>
      <c r="L237" s="273">
        <v>39813</v>
      </c>
      <c r="M237" s="274"/>
      <c r="N237" s="273">
        <v>40178</v>
      </c>
      <c r="O237" s="274"/>
      <c r="P237" s="273">
        <v>40543</v>
      </c>
    </row>
    <row r="238" spans="2:16" ht="15" thickBot="1">
      <c r="B238" s="283" t="s">
        <v>1023</v>
      </c>
      <c r="C238" s="284"/>
      <c r="D238" s="285"/>
      <c r="E238" s="286"/>
      <c r="F238" s="287" t="s">
        <v>485</v>
      </c>
      <c r="G238" s="280"/>
      <c r="H238" s="281"/>
      <c r="I238" s="272"/>
      <c r="J238" s="272"/>
      <c r="K238" s="272"/>
      <c r="L238" s="272"/>
      <c r="M238" s="272"/>
      <c r="N238" s="272"/>
      <c r="O238" s="272"/>
      <c r="P238" s="272"/>
    </row>
    <row r="239" ht="16.5"/>
    <row r="240" ht="16.5"/>
    <row r="241" ht="16.5"/>
    <row r="242" ht="16.5"/>
    <row r="243" ht="16.5"/>
  </sheetData>
  <sheetProtection password="85E6" sheet="1" objects="1" scenarios="1"/>
  <mergeCells count="17">
    <mergeCell ref="I5:L5"/>
    <mergeCell ref="F158:F159"/>
    <mergeCell ref="H158:H159"/>
    <mergeCell ref="F91:F92"/>
    <mergeCell ref="E5:F5"/>
    <mergeCell ref="E6:F6"/>
    <mergeCell ref="F9:F10"/>
    <mergeCell ref="H9:H10"/>
    <mergeCell ref="H91:H92"/>
    <mergeCell ref="C234:E234"/>
    <mergeCell ref="H236:H237"/>
    <mergeCell ref="B236:F237"/>
    <mergeCell ref="B2:F4"/>
    <mergeCell ref="B5:D5"/>
    <mergeCell ref="B7:F7"/>
    <mergeCell ref="B8:F8"/>
    <mergeCell ref="B6:D6"/>
  </mergeCells>
  <dataValidations count="4">
    <dataValidation type="whole" operator="greaterThan" allowBlank="1" showInputMessage="1" showErrorMessage="1" errorTitle="Chybně zadaný údaj" error="Zadejte číslo bez mezer" sqref="I11:M90 I93:M157 I160:M230">
      <formula1>-999999999999</formula1>
    </dataValidation>
    <dataValidation type="whole" allowBlank="1" showInputMessage="1" showErrorMessage="1" promptTitle="Vysvětlení" prompt="Uvádějte IČ bez mezer" errorTitle="Chybně vyplněné IČ" error="IČ obsahuje nepřípustné znaky (například mezery) nebo příliš mnoho znaků." sqref="E6:F6">
      <formula1>1</formula1>
      <formula2>99999999</formula2>
    </dataValidation>
    <dataValidation type="decimal" allowBlank="1" showInputMessage="1" showErrorMessage="1" errorTitle="Chybně zadaný údaj" error="Zadejte údaj v rozmezí od 0,1 do 100" sqref="E232">
      <formula1>0.001</formula1>
      <formula2>1</formula2>
    </dataValidation>
    <dataValidation type="decimal" operator="greaterThanOrEqual" allowBlank="1" showInputMessage="1" showErrorMessage="1" errorTitle="Chybně zadaný údaj" error="Zadejte číslo větší nebo rovno 0" sqref="I238:P238">
      <formula1>0</formula1>
    </dataValidation>
  </dataValidations>
  <printOptions/>
  <pageMargins left="0.28" right="0.28" top="0.42" bottom="0.48" header="0.2755905511811024" footer="0.2362204724409449"/>
  <pageSetup horizontalDpi="600" verticalDpi="600" orientation="landscape" paperSize="9" scale="60" r:id="rId4"/>
  <headerFooter alignWithMargins="0">
    <oddFooter>&amp;CStránka &amp;P z &amp;N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Cikler</dc:creator>
  <cp:keywords/>
  <dc:description/>
  <cp:lastModifiedBy>Jan Cikler</cp:lastModifiedBy>
  <cp:lastPrinted>2005-03-31T11:41:50Z</cp:lastPrinted>
  <dcterms:created xsi:type="dcterms:W3CDTF">2004-06-27T23:03:55Z</dcterms:created>
  <dcterms:modified xsi:type="dcterms:W3CDTF">2005-05-19T09:41:21Z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-651742366</vt:i4>
  </property>
  <property fmtid="{D5CDD505-2E9C-101B-9397-08002B2CF9AE}" pid="3" name="_EmailSubject">
    <vt:lpwstr>cimsp_fix_2005.xls</vt:lpwstr>
  </property>
  <property fmtid="{D5CDD505-2E9C-101B-9397-08002B2CF9AE}" pid="4" name="_AuthorEmail">
    <vt:lpwstr>jan.cikler@creditbureau.cz</vt:lpwstr>
  </property>
  <property fmtid="{D5CDD505-2E9C-101B-9397-08002B2CF9AE}" pid="5" name="_AuthorEmailDisplayName">
    <vt:lpwstr>Jan Cikler</vt:lpwstr>
  </property>
  <property fmtid="{D5CDD505-2E9C-101B-9397-08002B2CF9AE}" pid="6" name="_PreviousAdHocReviewCycleID">
    <vt:i4>-1853668750</vt:i4>
  </property>
  <property fmtid="{D5CDD505-2E9C-101B-9397-08002B2CF9AE}" pid="7" name="_ReviewingToolsShownOnce">
    <vt:lpwstr/>
  </property>
</Properties>
</file>