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821" activeTab="0"/>
  </bookViews>
  <sheets>
    <sheet name="čerpání FV" sheetId="1" r:id="rId1"/>
  </sheets>
  <definedNames/>
  <calcPr fullCalcOnLoad="1"/>
</workbook>
</file>

<file path=xl/sharedStrings.xml><?xml version="1.0" encoding="utf-8"?>
<sst xmlns="http://schemas.openxmlformats.org/spreadsheetml/2006/main" count="126" uniqueCount="124">
  <si>
    <t>Název grantového programu</t>
  </si>
  <si>
    <t>Vyčerpáno v roce 2002</t>
  </si>
  <si>
    <t>Vyčerpáno v roce 2003</t>
  </si>
  <si>
    <t>Celkem</t>
  </si>
  <si>
    <t>Granty vyhlášené v roce 2002</t>
  </si>
  <si>
    <t>Rozvoj vesnice</t>
  </si>
  <si>
    <t>Vítejte u nás</t>
  </si>
  <si>
    <t>Škola - centrum vzdělávání</t>
  </si>
  <si>
    <t>Podaná ruka</t>
  </si>
  <si>
    <t>Regionální kultura</t>
  </si>
  <si>
    <t>Nemovité památky</t>
  </si>
  <si>
    <t>Volný čas: PROGRAM A</t>
  </si>
  <si>
    <t>Volný čas: PROGRAM B</t>
  </si>
  <si>
    <t>Obce na síti</t>
  </si>
  <si>
    <t>Čistá voda</t>
  </si>
  <si>
    <t>Územní dokumentace</t>
  </si>
  <si>
    <t>Sport pro všechny</t>
  </si>
  <si>
    <t>Drobná údržba sportovišť</t>
  </si>
  <si>
    <t>Škola dílnou lidskosti</t>
  </si>
  <si>
    <t>Sportoviště</t>
  </si>
  <si>
    <t>Obce na síti II.</t>
  </si>
  <si>
    <t>GIS 1 - infrastruktura</t>
  </si>
  <si>
    <t>GIS 2 - data</t>
  </si>
  <si>
    <t>GIS 3 - aplikace</t>
  </si>
  <si>
    <t>Granty vyhlášené v roce 2003</t>
  </si>
  <si>
    <t>Zemědělské projekty</t>
  </si>
  <si>
    <t>Vzděláním ke standardům kvality</t>
  </si>
  <si>
    <t>Bydlete na venkově</t>
  </si>
  <si>
    <t>Územní dokumentace II.</t>
  </si>
  <si>
    <t>Krajina Vysočiny</t>
  </si>
  <si>
    <t>Volný čas 2003</t>
  </si>
  <si>
    <t>Sport pro všechny 2003</t>
  </si>
  <si>
    <t>Obce na síti III.</t>
  </si>
  <si>
    <t>Rozvoj vesnice 2003</t>
  </si>
  <si>
    <t>Čistá voda 2003</t>
  </si>
  <si>
    <t>Certifikace ISO</t>
  </si>
  <si>
    <t>Restaurování movitých památek</t>
  </si>
  <si>
    <t>Regionální kultura II.</t>
  </si>
  <si>
    <t>Protidrogová prevence</t>
  </si>
  <si>
    <t>Síťování firem na vysočině</t>
  </si>
  <si>
    <t>Zemědělské projekty 2003</t>
  </si>
  <si>
    <t>Výstavba a údržba sportovišť</t>
  </si>
  <si>
    <t>Systém sběru a třídění odpadu</t>
  </si>
  <si>
    <t>Webové stránky MSP</t>
  </si>
  <si>
    <t>Webové stránky měst a obcí</t>
  </si>
  <si>
    <t>Vítejte u nás II.</t>
  </si>
  <si>
    <t>Rozvoj mikroregionů</t>
  </si>
  <si>
    <t>GIS-II</t>
  </si>
  <si>
    <t>Edice Vysočiny</t>
  </si>
  <si>
    <t>Škola a knihovna</t>
  </si>
  <si>
    <t>Bydlete na venkově 2003</t>
  </si>
  <si>
    <t>Rozděl.výše podpor</t>
  </si>
  <si>
    <t>Volný čas 2004</t>
  </si>
  <si>
    <t>Regionální kultura III.</t>
  </si>
  <si>
    <t>Jednorázové akce 2004</t>
  </si>
  <si>
    <t>Sport pro všechny 2004</t>
  </si>
  <si>
    <t>Metropolitní sítě</t>
  </si>
  <si>
    <t>Doprovodná infrastruktura cestov.ruchu</t>
  </si>
  <si>
    <t>Život.prostř.-zdroj bohat.Vysočiny 2003</t>
  </si>
  <si>
    <t>Vyčerpáno v roce 2004</t>
  </si>
  <si>
    <t>Granty vyhlášené v roce 2004</t>
  </si>
  <si>
    <t>Bezpečná silnice 2004</t>
  </si>
  <si>
    <t>Veřejná doprava 2004</t>
  </si>
  <si>
    <t>Veřejná letiště 2004</t>
  </si>
  <si>
    <t>Klenotnice Vysočiny 2004</t>
  </si>
  <si>
    <t>Webové stránky měst a obcí - II</t>
  </si>
  <si>
    <t>Obce na síti - IV</t>
  </si>
  <si>
    <t>GIS - III</t>
  </si>
  <si>
    <t>Sportoviště 2004</t>
  </si>
  <si>
    <t>Tábory 2004</t>
  </si>
  <si>
    <t>Lidské zdroje ve firmách</t>
  </si>
  <si>
    <t>Rozvoj vesnice 2004</t>
  </si>
  <si>
    <t>Život.prostř.-zdroj bohat.Vysočiny 2004</t>
  </si>
  <si>
    <t>Čistá voda 2004</t>
  </si>
  <si>
    <t>Prevence kriminality 2004</t>
  </si>
  <si>
    <t>Vysočina bez bariér</t>
  </si>
  <si>
    <t>Bydlete na venkově 2004</t>
  </si>
  <si>
    <t>Metropolitní sítě - II</t>
  </si>
  <si>
    <t xml:space="preserve">Dopravní výchova 2004 </t>
  </si>
  <si>
    <t xml:space="preserve">Edice Vysočiny II. </t>
  </si>
  <si>
    <t xml:space="preserve">Výzkum-vývoj-inovace </t>
  </si>
  <si>
    <t xml:space="preserve">Certifikace-osvědčení </t>
  </si>
  <si>
    <t>Mezisoučet</t>
  </si>
  <si>
    <t>Zeměděl.projekty 2004 II.-zrušený progr.</t>
  </si>
  <si>
    <t xml:space="preserve">CELKEM   </t>
  </si>
  <si>
    <r>
      <t>Vítejte u nás 2004-</t>
    </r>
    <r>
      <rPr>
        <b/>
        <sz val="10"/>
        <rFont val="Arial CE"/>
        <family val="2"/>
      </rPr>
      <t>nerozdělený progr.</t>
    </r>
    <r>
      <rPr>
        <sz val="10"/>
        <rFont val="Arial CE"/>
        <family val="2"/>
      </rPr>
      <t xml:space="preserve"> </t>
    </r>
  </si>
  <si>
    <r>
      <t>Metropolitní sítě III-</t>
    </r>
    <r>
      <rPr>
        <b/>
        <sz val="10"/>
        <rFont val="Arial CE"/>
        <family val="2"/>
      </rPr>
      <t>nerozdělený progr.</t>
    </r>
  </si>
  <si>
    <t>Zůstatky u neukončen. programů</t>
  </si>
  <si>
    <t>Život.prostředí - zdroj bohat.Vys.</t>
  </si>
  <si>
    <t>Programy profes.vzdělávání dosp.</t>
  </si>
  <si>
    <t>Energetické využívání obnovitel.z.</t>
  </si>
  <si>
    <t>Popularizace informačních techn.</t>
  </si>
  <si>
    <t>Modernizace ubytovacích zaříz.</t>
  </si>
  <si>
    <t>Cizí jazyky-brána k novému pozn.2004-IIn</t>
  </si>
  <si>
    <t xml:space="preserve">Projekt.dokument k progr. SROP </t>
  </si>
  <si>
    <t>Syst.sběru a třídění odpadu 2004</t>
  </si>
  <si>
    <r>
      <t>Rozvoj malých podnikatelů-</t>
    </r>
    <r>
      <rPr>
        <b/>
        <sz val="10"/>
        <rFont val="Arial CE"/>
        <family val="2"/>
      </rPr>
      <t xml:space="preserve">neroz. </t>
    </r>
  </si>
  <si>
    <t xml:space="preserve">Doprov.infrastruk.cest.ruchu 2004 </t>
  </si>
  <si>
    <t xml:space="preserve">Integrace aplikačn. vybavení ISVS </t>
  </si>
  <si>
    <r>
      <t>Protidrog.prev. a léčba 2004-2005-</t>
    </r>
    <r>
      <rPr>
        <b/>
        <sz val="10"/>
        <rFont val="Arial CE"/>
        <family val="2"/>
      </rPr>
      <t>n</t>
    </r>
    <r>
      <rPr>
        <sz val="10"/>
        <rFont val="Arial CE"/>
        <family val="2"/>
      </rPr>
      <t xml:space="preserve">. </t>
    </r>
  </si>
  <si>
    <r>
      <t>Regionální kultura IV.-</t>
    </r>
    <r>
      <rPr>
        <b/>
        <sz val="10"/>
        <rFont val="Arial CE"/>
        <family val="2"/>
      </rPr>
      <t>nerozděl.</t>
    </r>
  </si>
  <si>
    <r>
      <t>Vzdělávání sen. v oblasti ICT-</t>
    </r>
    <r>
      <rPr>
        <b/>
        <sz val="10"/>
        <rFont val="Arial CE"/>
        <family val="2"/>
      </rPr>
      <t>ne</t>
    </r>
    <r>
      <rPr>
        <sz val="10"/>
        <rFont val="Arial CE"/>
        <family val="2"/>
      </rPr>
      <t xml:space="preserve">. </t>
    </r>
  </si>
  <si>
    <r>
      <t xml:space="preserve">Krajina Vysočiny 2004- </t>
    </r>
    <r>
      <rPr>
        <b/>
        <sz val="10"/>
        <rFont val="Arial CE"/>
        <family val="2"/>
      </rPr>
      <t>nerozd</t>
    </r>
    <r>
      <rPr>
        <sz val="10"/>
        <rFont val="Arial CE"/>
        <family val="2"/>
      </rPr>
      <t xml:space="preserve">. </t>
    </r>
  </si>
  <si>
    <r>
      <t>Energ.využív.obnovit. zdr. 2004-</t>
    </r>
    <r>
      <rPr>
        <b/>
        <sz val="10"/>
        <rFont val="Arial CE"/>
        <family val="2"/>
      </rPr>
      <t>n</t>
    </r>
    <r>
      <rPr>
        <sz val="10"/>
        <rFont val="Arial CE"/>
        <family val="2"/>
      </rPr>
      <t xml:space="preserve">. </t>
    </r>
  </si>
  <si>
    <r>
      <t>Rozvoj vesnice 2004 - II-</t>
    </r>
    <r>
      <rPr>
        <b/>
        <sz val="10"/>
        <rFont val="Arial CE"/>
        <family val="2"/>
      </rPr>
      <t>nerozd.</t>
    </r>
  </si>
  <si>
    <r>
      <t>Volný čas 2005-</t>
    </r>
    <r>
      <rPr>
        <b/>
        <sz val="10"/>
        <rFont val="Arial CE"/>
        <family val="2"/>
      </rPr>
      <t>nerozdělený pr.</t>
    </r>
  </si>
  <si>
    <r>
      <t>Jednorázové akce 2005-</t>
    </r>
    <r>
      <rPr>
        <b/>
        <sz val="10"/>
        <rFont val="Arial CE"/>
        <family val="2"/>
      </rPr>
      <t>nerozd.</t>
    </r>
  </si>
  <si>
    <r>
      <t>Sport pro všechny 2005-</t>
    </r>
    <r>
      <rPr>
        <b/>
        <sz val="10"/>
        <rFont val="Arial CE"/>
        <family val="2"/>
      </rPr>
      <t>nerozd.</t>
    </r>
  </si>
  <si>
    <r>
      <t>Ciz.azyky-brána k nov.pozn.2004-II</t>
    </r>
    <r>
      <rPr>
        <b/>
        <sz val="10"/>
        <rFont val="Arial CE"/>
        <family val="2"/>
      </rPr>
      <t>n</t>
    </r>
  </si>
  <si>
    <t>GP č.</t>
  </si>
  <si>
    <t>SKUTEČNÉ ČERPÁNÍ FONDU VYSOČINY - PROPLACENÁ PODPORA (Kč)</t>
  </si>
  <si>
    <t>Počet stran: 2</t>
  </si>
  <si>
    <t>Převod z</t>
  </si>
  <si>
    <t>Schválený rozpočet</t>
  </si>
  <si>
    <t>Upravený rozpočet</t>
  </si>
  <si>
    <t>Skutečnost</t>
  </si>
  <si>
    <t>Rezerva a rozvoj kraje</t>
  </si>
  <si>
    <t>Zůstatek k 1.1. 2004</t>
  </si>
  <si>
    <t>Úroky na účtu</t>
  </si>
  <si>
    <t>Příjmy:</t>
  </si>
  <si>
    <t>Výdaje:</t>
  </si>
  <si>
    <t>Vrácené platby z předchozích let</t>
  </si>
  <si>
    <t>Prostředky k 31. 12. 2004 ve Fondu Vysočiny 96 398 305,48 - 74 803 182 = 21 595 123,48 /disponibilní zůst./</t>
  </si>
  <si>
    <t>ZK-02-2005-67, př. 5a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</si>
</sst>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 vertical="center" wrapText="1"/>
    </xf>
    <xf numFmtId="3" fontId="0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3" fontId="0" fillId="0" borderId="2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164" fontId="0" fillId="0" borderId="2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4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164" fontId="0" fillId="0" borderId="2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3" fontId="2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 horizontal="center"/>
    </xf>
    <xf numFmtId="0" fontId="0" fillId="2" borderId="1" xfId="0" applyFont="1" applyFill="1" applyBorder="1" applyAlignment="1">
      <alignment horizontal="left" vertical="center" wrapText="1"/>
    </xf>
    <xf numFmtId="3" fontId="0" fillId="0" borderId="2" xfId="0" applyNumberFormat="1" applyBorder="1" applyAlignment="1">
      <alignment/>
    </xf>
    <xf numFmtId="0" fontId="0" fillId="0" borderId="2" xfId="0" applyFont="1" applyBorder="1" applyAlignment="1">
      <alignment/>
    </xf>
    <xf numFmtId="0" fontId="0" fillId="2" borderId="1" xfId="0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6" xfId="0" applyFont="1" applyFill="1" applyBorder="1" applyAlignment="1">
      <alignment horizontal="center" vertical="top" wrapText="1"/>
    </xf>
    <xf numFmtId="0" fontId="0" fillId="2" borderId="7" xfId="0" applyFont="1" applyFill="1" applyBorder="1" applyAlignment="1">
      <alignment horizontal="center" vertical="top" wrapText="1"/>
    </xf>
    <xf numFmtId="0" fontId="0" fillId="2" borderId="8" xfId="0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3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center" vertical="top" wrapText="1"/>
    </xf>
    <xf numFmtId="0" fontId="0" fillId="2" borderId="1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2" borderId="1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1" fillId="0" borderId="0" xfId="0" applyFont="1" applyAlignment="1">
      <alignment horizontal="left" wrapText="1"/>
    </xf>
    <xf numFmtId="0" fontId="0" fillId="2" borderId="2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tabSelected="1" workbookViewId="0" topLeftCell="A1">
      <selection activeCell="I1" sqref="I1"/>
    </sheetView>
  </sheetViews>
  <sheetFormatPr defaultColWidth="9.125" defaultRowHeight="12.75"/>
  <cols>
    <col min="1" max="1" width="4.375" style="0" customWidth="1"/>
    <col min="4" max="4" width="9.00390625" style="0" customWidth="1"/>
    <col min="5" max="5" width="10.875" style="0" customWidth="1"/>
    <col min="6" max="6" width="10.125" style="0" customWidth="1"/>
    <col min="7" max="7" width="11.00390625" style="0" customWidth="1"/>
    <col min="8" max="8" width="10.125" style="0" customWidth="1"/>
    <col min="9" max="9" width="11.125" style="0" customWidth="1"/>
    <col min="10" max="10" width="10.875" style="0" customWidth="1"/>
  </cols>
  <sheetData>
    <row r="1" ht="12.75">
      <c r="I1" s="27" t="s">
        <v>123</v>
      </c>
    </row>
    <row r="2" ht="12.75">
      <c r="I2" s="27" t="s">
        <v>111</v>
      </c>
    </row>
    <row r="3" ht="12" customHeight="1">
      <c r="A3" s="28"/>
    </row>
    <row r="4" ht="15.75">
      <c r="A4" s="28" t="s">
        <v>110</v>
      </c>
    </row>
    <row r="6" ht="12.75">
      <c r="A6" s="27" t="s">
        <v>119</v>
      </c>
    </row>
    <row r="8" spans="1:8" ht="12.75">
      <c r="A8" s="50" t="s">
        <v>112</v>
      </c>
      <c r="B8" s="51"/>
      <c r="C8" s="51"/>
      <c r="D8" s="52"/>
      <c r="E8" s="58" t="s">
        <v>113</v>
      </c>
      <c r="F8" s="58" t="s">
        <v>114</v>
      </c>
      <c r="G8" s="58" t="s">
        <v>115</v>
      </c>
      <c r="H8" s="29"/>
    </row>
    <row r="9" spans="1:8" ht="12.75">
      <c r="A9" s="53"/>
      <c r="B9" s="54"/>
      <c r="C9" s="54"/>
      <c r="D9" s="55"/>
      <c r="E9" s="59"/>
      <c r="F9" s="59"/>
      <c r="G9" s="59"/>
      <c r="H9" s="29"/>
    </row>
    <row r="10" spans="1:8" ht="12.75">
      <c r="A10" s="38" t="s">
        <v>117</v>
      </c>
      <c r="B10" s="39"/>
      <c r="C10" s="39"/>
      <c r="D10" s="40"/>
      <c r="E10" s="13">
        <v>0</v>
      </c>
      <c r="F10" s="13">
        <v>0</v>
      </c>
      <c r="G10" s="13">
        <v>142604245</v>
      </c>
      <c r="H10" s="30"/>
    </row>
    <row r="11" spans="1:8" ht="12.75">
      <c r="A11" s="38" t="s">
        <v>116</v>
      </c>
      <c r="B11" s="39"/>
      <c r="C11" s="39"/>
      <c r="D11" s="40"/>
      <c r="E11" s="13">
        <v>0</v>
      </c>
      <c r="F11" s="13">
        <v>7050000</v>
      </c>
      <c r="G11" s="13">
        <v>7050000</v>
      </c>
      <c r="H11" s="30"/>
    </row>
    <row r="12" spans="1:8" ht="12.75">
      <c r="A12" s="38" t="s">
        <v>118</v>
      </c>
      <c r="B12" s="39"/>
      <c r="C12" s="39"/>
      <c r="D12" s="40"/>
      <c r="E12" s="13">
        <v>0</v>
      </c>
      <c r="F12" s="13">
        <v>0</v>
      </c>
      <c r="G12" s="13">
        <v>1963985</v>
      </c>
      <c r="H12" s="30"/>
    </row>
    <row r="13" spans="1:8" ht="12.75">
      <c r="A13" s="38" t="s">
        <v>121</v>
      </c>
      <c r="B13" s="39"/>
      <c r="C13" s="39"/>
      <c r="D13" s="40"/>
      <c r="E13" s="13">
        <v>0</v>
      </c>
      <c r="F13" s="13">
        <v>0</v>
      </c>
      <c r="G13" s="13">
        <v>302889</v>
      </c>
      <c r="H13" s="30"/>
    </row>
    <row r="14" spans="1:8" s="27" customFormat="1" ht="12.75">
      <c r="A14" s="44" t="s">
        <v>3</v>
      </c>
      <c r="B14" s="45"/>
      <c r="C14" s="45"/>
      <c r="D14" s="46"/>
      <c r="E14" s="20">
        <f>SUM(E10:E13)</f>
        <v>0</v>
      </c>
      <c r="F14" s="20">
        <f>SUM(F11:F13)</f>
        <v>7050000</v>
      </c>
      <c r="G14" s="20">
        <f>SUM(G10:G13)</f>
        <v>151921119</v>
      </c>
      <c r="H14" s="37"/>
    </row>
    <row r="15" spans="1:8" ht="12.75">
      <c r="A15" s="31"/>
      <c r="B15" s="31"/>
      <c r="C15" s="31"/>
      <c r="D15" s="31"/>
      <c r="E15" s="32"/>
      <c r="F15" s="32"/>
      <c r="G15" s="32"/>
      <c r="H15" s="30"/>
    </row>
    <row r="16" spans="1:8" ht="12.75">
      <c r="A16" s="31" t="s">
        <v>120</v>
      </c>
      <c r="B16" s="31"/>
      <c r="C16" s="31"/>
      <c r="D16" s="31"/>
      <c r="E16" s="32"/>
      <c r="F16" s="32"/>
      <c r="G16" s="32"/>
      <c r="H16" s="30"/>
    </row>
    <row r="17" spans="1:10" ht="15.75">
      <c r="A17" s="66"/>
      <c r="B17" s="66"/>
      <c r="C17" s="66"/>
      <c r="D17" s="66"/>
      <c r="E17" s="66"/>
      <c r="F17" s="66"/>
      <c r="G17" s="66"/>
      <c r="H17" s="66"/>
      <c r="I17" s="66"/>
      <c r="J17" s="26"/>
    </row>
    <row r="18" spans="1:10" ht="39.75" customHeight="1">
      <c r="A18" s="1" t="s">
        <v>109</v>
      </c>
      <c r="B18" s="67" t="s">
        <v>0</v>
      </c>
      <c r="C18" s="68"/>
      <c r="D18" s="68"/>
      <c r="E18" s="2" t="s">
        <v>51</v>
      </c>
      <c r="F18" s="3" t="s">
        <v>1</v>
      </c>
      <c r="G18" s="25" t="s">
        <v>2</v>
      </c>
      <c r="H18" s="25" t="s">
        <v>59</v>
      </c>
      <c r="I18" s="3" t="s">
        <v>3</v>
      </c>
      <c r="J18" s="1" t="s">
        <v>87</v>
      </c>
    </row>
    <row r="19" spans="1:10" ht="12.75">
      <c r="A19" s="63" t="s">
        <v>4</v>
      </c>
      <c r="B19" s="69"/>
      <c r="C19" s="69"/>
      <c r="D19" s="69"/>
      <c r="E19" s="69"/>
      <c r="F19" s="69"/>
      <c r="G19" s="69"/>
      <c r="H19" s="69"/>
      <c r="I19" s="69"/>
      <c r="J19" s="22"/>
    </row>
    <row r="20" spans="1:10" ht="12.75">
      <c r="A20" s="4">
        <v>1</v>
      </c>
      <c r="B20" s="47" t="s">
        <v>5</v>
      </c>
      <c r="C20" s="48"/>
      <c r="D20" s="48"/>
      <c r="E20" s="5">
        <v>4823611</v>
      </c>
      <c r="F20" s="5">
        <v>2698399</v>
      </c>
      <c r="G20" s="15">
        <v>1964233</v>
      </c>
      <c r="H20" s="6"/>
      <c r="I20" s="16">
        <f>SUM(F20:G20)</f>
        <v>4662632</v>
      </c>
      <c r="J20" s="6"/>
    </row>
    <row r="21" spans="1:10" ht="12.75">
      <c r="A21" s="4">
        <v>2</v>
      </c>
      <c r="B21" s="47" t="s">
        <v>6</v>
      </c>
      <c r="C21" s="48"/>
      <c r="D21" s="48"/>
      <c r="E21" s="5">
        <v>2999597</v>
      </c>
      <c r="F21" s="5">
        <v>2099719</v>
      </c>
      <c r="G21" s="15">
        <v>632221.6</v>
      </c>
      <c r="H21" s="15">
        <v>48000</v>
      </c>
      <c r="I21" s="16">
        <f>SUM(F21:G21:H21)</f>
        <v>2779940.6</v>
      </c>
      <c r="J21" s="6"/>
    </row>
    <row r="22" spans="1:10" ht="12.75">
      <c r="A22" s="4">
        <v>3</v>
      </c>
      <c r="B22" s="47" t="s">
        <v>7</v>
      </c>
      <c r="C22" s="48"/>
      <c r="D22" s="48"/>
      <c r="E22" s="5">
        <v>500000</v>
      </c>
      <c r="F22" s="5">
        <v>450000</v>
      </c>
      <c r="G22" s="15">
        <v>-11479</v>
      </c>
      <c r="H22" s="6"/>
      <c r="I22" s="16">
        <f>F22+G22</f>
        <v>438521</v>
      </c>
      <c r="J22" s="6"/>
    </row>
    <row r="23" spans="1:10" ht="12.75">
      <c r="A23" s="4">
        <v>4</v>
      </c>
      <c r="B23" s="47" t="s">
        <v>8</v>
      </c>
      <c r="C23" s="48"/>
      <c r="D23" s="48"/>
      <c r="E23" s="5">
        <v>3725000</v>
      </c>
      <c r="F23" s="5">
        <v>1877500</v>
      </c>
      <c r="G23" s="15">
        <v>1825567</v>
      </c>
      <c r="H23" s="6"/>
      <c r="I23" s="16">
        <f>F23+G23</f>
        <v>3703067</v>
      </c>
      <c r="J23" s="6"/>
    </row>
    <row r="24" spans="1:10" ht="12.75">
      <c r="A24" s="4">
        <v>5</v>
      </c>
      <c r="B24" s="47" t="s">
        <v>9</v>
      </c>
      <c r="C24" s="48"/>
      <c r="D24" s="48"/>
      <c r="E24" s="5">
        <v>1821700</v>
      </c>
      <c r="F24" s="5">
        <v>944134</v>
      </c>
      <c r="G24" s="15">
        <v>561102</v>
      </c>
      <c r="H24" s="15">
        <v>17858</v>
      </c>
      <c r="I24" s="16">
        <f>F24+G24+H24</f>
        <v>1523094</v>
      </c>
      <c r="J24" s="6"/>
    </row>
    <row r="25" spans="1:10" ht="12.75">
      <c r="A25" s="4">
        <v>6</v>
      </c>
      <c r="B25" s="47" t="s">
        <v>10</v>
      </c>
      <c r="C25" s="48"/>
      <c r="D25" s="48"/>
      <c r="E25" s="5">
        <v>4000000</v>
      </c>
      <c r="F25" s="5">
        <v>1502476.2</v>
      </c>
      <c r="G25" s="15">
        <v>2496973.8</v>
      </c>
      <c r="H25" s="6"/>
      <c r="I25" s="16">
        <f>F25+G25</f>
        <v>3999450</v>
      </c>
      <c r="J25" s="6"/>
    </row>
    <row r="26" spans="1:10" ht="12.75">
      <c r="A26" s="4">
        <v>7</v>
      </c>
      <c r="B26" s="47" t="s">
        <v>11</v>
      </c>
      <c r="C26" s="48"/>
      <c r="D26" s="48"/>
      <c r="E26" s="5">
        <v>1672600</v>
      </c>
      <c r="F26" s="5">
        <v>1672600</v>
      </c>
      <c r="G26" s="15">
        <v>-3032.5</v>
      </c>
      <c r="H26" s="6"/>
      <c r="I26" s="16">
        <v>1669567</v>
      </c>
      <c r="J26" s="6"/>
    </row>
    <row r="27" spans="1:10" ht="12.75">
      <c r="A27" s="4">
        <v>7</v>
      </c>
      <c r="B27" s="47" t="s">
        <v>12</v>
      </c>
      <c r="C27" s="48"/>
      <c r="D27" s="48"/>
      <c r="E27" s="5">
        <v>293700</v>
      </c>
      <c r="F27" s="5">
        <v>293700</v>
      </c>
      <c r="G27" s="15"/>
      <c r="H27" s="6"/>
      <c r="I27" s="16">
        <f>F27+G27</f>
        <v>293700</v>
      </c>
      <c r="J27" s="6"/>
    </row>
    <row r="28" spans="1:10" ht="12.75">
      <c r="A28" s="4">
        <v>8</v>
      </c>
      <c r="B28" s="47" t="s">
        <v>13</v>
      </c>
      <c r="C28" s="48"/>
      <c r="D28" s="48"/>
      <c r="E28" s="5">
        <v>1517869</v>
      </c>
      <c r="F28" s="5">
        <v>1354013.7</v>
      </c>
      <c r="G28" s="15">
        <v>50778</v>
      </c>
      <c r="H28" s="6"/>
      <c r="I28" s="16">
        <f>F28+G28</f>
        <v>1404791.7</v>
      </c>
      <c r="J28" s="6"/>
    </row>
    <row r="29" spans="1:10" ht="12.75">
      <c r="A29" s="4">
        <v>9</v>
      </c>
      <c r="B29" s="47" t="s">
        <v>14</v>
      </c>
      <c r="C29" s="48"/>
      <c r="D29" s="48"/>
      <c r="E29" s="5">
        <v>1999900</v>
      </c>
      <c r="F29" s="5">
        <v>340000</v>
      </c>
      <c r="G29" s="15">
        <v>1163517</v>
      </c>
      <c r="H29" s="15">
        <v>23940</v>
      </c>
      <c r="I29" s="16">
        <v>1527457</v>
      </c>
      <c r="J29" s="6"/>
    </row>
    <row r="30" spans="1:10" ht="12.75">
      <c r="A30" s="4">
        <v>10</v>
      </c>
      <c r="B30" s="47" t="s">
        <v>15</v>
      </c>
      <c r="C30" s="48"/>
      <c r="D30" s="48"/>
      <c r="E30" s="5">
        <v>373000</v>
      </c>
      <c r="F30" s="5"/>
      <c r="G30" s="15">
        <v>373000</v>
      </c>
      <c r="H30" s="15"/>
      <c r="I30" s="16">
        <f>F30+G30</f>
        <v>373000</v>
      </c>
      <c r="J30" s="6"/>
    </row>
    <row r="31" spans="1:10" ht="12.75">
      <c r="A31" s="4">
        <v>11</v>
      </c>
      <c r="B31" s="47" t="s">
        <v>88</v>
      </c>
      <c r="C31" s="48"/>
      <c r="D31" s="48"/>
      <c r="E31" s="5">
        <v>2000000</v>
      </c>
      <c r="F31" s="5">
        <v>895260</v>
      </c>
      <c r="G31" s="15">
        <v>916500</v>
      </c>
      <c r="H31" s="15">
        <v>119856</v>
      </c>
      <c r="I31" s="16">
        <f>F31+G31+H31</f>
        <v>1931616</v>
      </c>
      <c r="J31" s="6"/>
    </row>
    <row r="32" spans="1:10" ht="12.75">
      <c r="A32" s="4">
        <v>12</v>
      </c>
      <c r="B32" s="47" t="s">
        <v>16</v>
      </c>
      <c r="C32" s="48"/>
      <c r="D32" s="48"/>
      <c r="E32" s="5">
        <v>799800</v>
      </c>
      <c r="F32" s="5">
        <v>774800</v>
      </c>
      <c r="G32" s="15">
        <v>-18681</v>
      </c>
      <c r="H32" s="15"/>
      <c r="I32" s="16">
        <f>F32+G32</f>
        <v>756119</v>
      </c>
      <c r="J32" s="6"/>
    </row>
    <row r="33" spans="1:10" ht="12.75">
      <c r="A33" s="4">
        <v>13</v>
      </c>
      <c r="B33" s="47" t="s">
        <v>17</v>
      </c>
      <c r="C33" s="48"/>
      <c r="D33" s="48"/>
      <c r="E33" s="5">
        <v>799850</v>
      </c>
      <c r="F33" s="5">
        <v>799850</v>
      </c>
      <c r="G33" s="15">
        <v>-5962</v>
      </c>
      <c r="H33" s="15"/>
      <c r="I33" s="16">
        <f>F33+G33</f>
        <v>793888</v>
      </c>
      <c r="J33" s="6"/>
    </row>
    <row r="34" spans="1:10" ht="12.75">
      <c r="A34" s="4">
        <v>14</v>
      </c>
      <c r="B34" s="47" t="s">
        <v>18</v>
      </c>
      <c r="C34" s="48"/>
      <c r="D34" s="48"/>
      <c r="E34" s="5">
        <v>2694000</v>
      </c>
      <c r="F34" s="5"/>
      <c r="G34" s="15">
        <v>2424600</v>
      </c>
      <c r="H34" s="15"/>
      <c r="I34" s="16">
        <f>SUM(G34:H34)</f>
        <v>2424600</v>
      </c>
      <c r="J34" s="6"/>
    </row>
    <row r="35" spans="1:10" ht="12.75">
      <c r="A35" s="4">
        <v>15</v>
      </c>
      <c r="B35" s="64" t="s">
        <v>19</v>
      </c>
      <c r="C35" s="64"/>
      <c r="D35" s="64"/>
      <c r="E35" s="7">
        <v>2399000</v>
      </c>
      <c r="F35" s="7">
        <v>2399000</v>
      </c>
      <c r="G35" s="15">
        <v>-152403</v>
      </c>
      <c r="H35" s="15"/>
      <c r="I35" s="16">
        <f>F35+G35</f>
        <v>2246597</v>
      </c>
      <c r="J35" s="6"/>
    </row>
    <row r="36" spans="1:10" ht="12.75">
      <c r="A36" s="4">
        <v>16</v>
      </c>
      <c r="B36" s="64" t="s">
        <v>20</v>
      </c>
      <c r="C36" s="64"/>
      <c r="D36" s="64"/>
      <c r="E36" s="7">
        <v>874496</v>
      </c>
      <c r="F36" s="7"/>
      <c r="G36" s="15">
        <v>827483</v>
      </c>
      <c r="H36" s="15"/>
      <c r="I36" s="16">
        <f>SUM(F36:G36)</f>
        <v>827483</v>
      </c>
      <c r="J36" s="6"/>
    </row>
    <row r="37" spans="1:10" ht="12.75">
      <c r="A37" s="4">
        <v>17</v>
      </c>
      <c r="B37" s="47" t="s">
        <v>21</v>
      </c>
      <c r="C37" s="48"/>
      <c r="D37" s="48"/>
      <c r="E37" s="5">
        <v>700000</v>
      </c>
      <c r="F37" s="5">
        <v>105167.25</v>
      </c>
      <c r="G37" s="15">
        <v>582382.3</v>
      </c>
      <c r="H37" s="15"/>
      <c r="I37" s="16">
        <v>687549</v>
      </c>
      <c r="J37" s="6"/>
    </row>
    <row r="38" spans="1:10" ht="12.75">
      <c r="A38" s="4">
        <v>18</v>
      </c>
      <c r="B38" s="47" t="s">
        <v>22</v>
      </c>
      <c r="C38" s="48"/>
      <c r="D38" s="48"/>
      <c r="E38" s="5">
        <v>737300</v>
      </c>
      <c r="F38" s="5">
        <v>186250</v>
      </c>
      <c r="G38" s="15">
        <v>456149</v>
      </c>
      <c r="H38" s="15"/>
      <c r="I38" s="16">
        <f>F38+G38</f>
        <v>642399</v>
      </c>
      <c r="J38" s="6"/>
    </row>
    <row r="39" spans="1:10" ht="12.75">
      <c r="A39" s="4">
        <v>19</v>
      </c>
      <c r="B39" s="47" t="s">
        <v>23</v>
      </c>
      <c r="C39" s="48"/>
      <c r="D39" s="48"/>
      <c r="E39" s="5">
        <v>269250</v>
      </c>
      <c r="F39" s="8"/>
      <c r="G39" s="15">
        <v>199956</v>
      </c>
      <c r="H39" s="15"/>
      <c r="I39" s="23">
        <f>SUM(F39:G39)</f>
        <v>199956</v>
      </c>
      <c r="J39" s="13"/>
    </row>
    <row r="40" spans="1:10" ht="12.75">
      <c r="A40" s="10">
        <v>20</v>
      </c>
      <c r="B40" s="47" t="s">
        <v>25</v>
      </c>
      <c r="C40" s="48"/>
      <c r="D40" s="48"/>
      <c r="E40" s="7">
        <v>1701875</v>
      </c>
      <c r="F40" s="11"/>
      <c r="G40" s="15">
        <v>1411874</v>
      </c>
      <c r="H40" s="15"/>
      <c r="I40" s="16">
        <f>SUM(F40:G40)</f>
        <v>1411874</v>
      </c>
      <c r="J40" s="6"/>
    </row>
    <row r="41" spans="1:10" ht="12.75">
      <c r="A41" s="10">
        <v>21</v>
      </c>
      <c r="B41" s="47" t="s">
        <v>26</v>
      </c>
      <c r="C41" s="48"/>
      <c r="D41" s="48"/>
      <c r="E41" s="7">
        <v>797650</v>
      </c>
      <c r="F41" s="11"/>
      <c r="G41" s="16">
        <v>765090.3</v>
      </c>
      <c r="H41" s="16"/>
      <c r="I41" s="16">
        <f>SUM(F41:G41)</f>
        <v>765090.3</v>
      </c>
      <c r="J41" s="6"/>
    </row>
    <row r="42" spans="1:10" ht="12.75">
      <c r="A42" s="10">
        <v>22</v>
      </c>
      <c r="B42" s="47" t="s">
        <v>27</v>
      </c>
      <c r="C42" s="48"/>
      <c r="D42" s="48"/>
      <c r="E42" s="7">
        <v>1611350</v>
      </c>
      <c r="F42" s="11"/>
      <c r="G42" s="15">
        <v>1450486</v>
      </c>
      <c r="H42" s="15">
        <v>116848</v>
      </c>
      <c r="I42" s="16">
        <f>SUM(F42:G42:H42)</f>
        <v>1567334</v>
      </c>
      <c r="J42" s="6"/>
    </row>
    <row r="43" spans="1:10" ht="12.75" customHeight="1">
      <c r="A43" s="4">
        <v>23</v>
      </c>
      <c r="B43" s="47" t="s">
        <v>28</v>
      </c>
      <c r="C43" s="48"/>
      <c r="D43" s="48"/>
      <c r="E43" s="7">
        <v>149625</v>
      </c>
      <c r="F43" s="11"/>
      <c r="G43" s="15">
        <v>149625</v>
      </c>
      <c r="H43" s="6"/>
      <c r="I43" s="16">
        <f>SUM(G43)</f>
        <v>149625</v>
      </c>
      <c r="J43" s="6"/>
    </row>
    <row r="44" spans="1:10" ht="12.75">
      <c r="A44" s="4">
        <v>24</v>
      </c>
      <c r="B44" s="47" t="s">
        <v>89</v>
      </c>
      <c r="C44" s="48"/>
      <c r="D44" s="48"/>
      <c r="E44" s="7">
        <v>2178000</v>
      </c>
      <c r="F44" s="11"/>
      <c r="G44" s="15">
        <v>1960200</v>
      </c>
      <c r="H44" s="6"/>
      <c r="I44" s="16">
        <f>SUM(G44)</f>
        <v>1960200</v>
      </c>
      <c r="J44" s="6"/>
    </row>
    <row r="45" spans="1:10" ht="12.75">
      <c r="A45" s="4">
        <v>25</v>
      </c>
      <c r="B45" s="47" t="s">
        <v>29</v>
      </c>
      <c r="C45" s="48"/>
      <c r="D45" s="48"/>
      <c r="E45" s="7">
        <v>70000</v>
      </c>
      <c r="F45" s="11"/>
      <c r="G45" s="15"/>
      <c r="H45" s="6">
        <v>70000</v>
      </c>
      <c r="I45" s="12">
        <f>SUM(H45)</f>
        <v>70000</v>
      </c>
      <c r="J45" s="6"/>
    </row>
    <row r="46" spans="1:10" ht="12.75">
      <c r="A46" s="62" t="s">
        <v>24</v>
      </c>
      <c r="B46" s="62"/>
      <c r="C46" s="62"/>
      <c r="D46" s="62"/>
      <c r="E46" s="62"/>
      <c r="F46" s="62"/>
      <c r="G46" s="62"/>
      <c r="H46" s="62"/>
      <c r="I46" s="63"/>
      <c r="J46" s="22"/>
    </row>
    <row r="47" spans="1:10" ht="12.75">
      <c r="A47" s="4">
        <v>26</v>
      </c>
      <c r="B47" s="47" t="s">
        <v>30</v>
      </c>
      <c r="C47" s="48"/>
      <c r="D47" s="48"/>
      <c r="E47" s="5">
        <v>1998000</v>
      </c>
      <c r="F47" s="8"/>
      <c r="G47" s="15">
        <v>1978840</v>
      </c>
      <c r="H47" s="15"/>
      <c r="I47" s="16">
        <f>SUM(G47:H47)</f>
        <v>1978840</v>
      </c>
      <c r="J47" s="6"/>
    </row>
    <row r="48" spans="1:10" ht="12.75">
      <c r="A48" s="4">
        <v>27</v>
      </c>
      <c r="B48" s="47" t="s">
        <v>31</v>
      </c>
      <c r="C48" s="48"/>
      <c r="D48" s="48"/>
      <c r="E48" s="5">
        <v>1999000</v>
      </c>
      <c r="F48" s="8"/>
      <c r="G48" s="15">
        <v>1999000</v>
      </c>
      <c r="H48" s="15"/>
      <c r="I48" s="16">
        <f>SUM(G48:H48)</f>
        <v>1999000</v>
      </c>
      <c r="J48" s="6"/>
    </row>
    <row r="49" spans="1:10" ht="12.75">
      <c r="A49" s="4">
        <v>28</v>
      </c>
      <c r="B49" s="47" t="s">
        <v>32</v>
      </c>
      <c r="C49" s="48"/>
      <c r="D49" s="48"/>
      <c r="E49" s="5">
        <v>1299053</v>
      </c>
      <c r="F49" s="8"/>
      <c r="G49" s="15">
        <v>1188601.6</v>
      </c>
      <c r="H49" s="14"/>
      <c r="I49" s="16">
        <f>SUM(G49)</f>
        <v>1188601.6</v>
      </c>
      <c r="J49" s="14"/>
    </row>
    <row r="50" spans="1:10" ht="12.75">
      <c r="A50" s="4">
        <v>29</v>
      </c>
      <c r="B50" s="47" t="s">
        <v>33</v>
      </c>
      <c r="C50" s="48"/>
      <c r="D50" s="48"/>
      <c r="E50" s="5">
        <v>4990385</v>
      </c>
      <c r="F50" s="8"/>
      <c r="G50" s="15">
        <v>3263102</v>
      </c>
      <c r="H50" s="15">
        <v>1714954</v>
      </c>
      <c r="I50" s="16">
        <f>SUM(G50:H50)</f>
        <v>4978056</v>
      </c>
      <c r="J50" s="15"/>
    </row>
    <row r="51" spans="1:10" ht="12.75">
      <c r="A51" s="4">
        <v>30</v>
      </c>
      <c r="B51" s="47" t="s">
        <v>34</v>
      </c>
      <c r="C51" s="48"/>
      <c r="D51" s="48"/>
      <c r="E51" s="5">
        <v>3000000</v>
      </c>
      <c r="F51" s="8"/>
      <c r="G51" s="15">
        <v>199497.5</v>
      </c>
      <c r="H51" s="15">
        <v>2141267</v>
      </c>
      <c r="I51" s="16">
        <f>SUM(G51:H51)</f>
        <v>2340764.5</v>
      </c>
      <c r="J51" s="15">
        <f>E51-I51</f>
        <v>659235.5</v>
      </c>
    </row>
    <row r="52" spans="1:10" ht="12.75">
      <c r="A52" s="4">
        <v>31</v>
      </c>
      <c r="B52" s="47" t="s">
        <v>35</v>
      </c>
      <c r="C52" s="48"/>
      <c r="D52" s="48"/>
      <c r="E52" s="5">
        <v>2200000</v>
      </c>
      <c r="F52" s="8"/>
      <c r="G52" s="15">
        <v>428742</v>
      </c>
      <c r="H52" s="15">
        <v>1390168</v>
      </c>
      <c r="I52" s="16">
        <f>SUM(G52:H52)</f>
        <v>1818910</v>
      </c>
      <c r="J52" s="15">
        <f aca="true" t="shared" si="0" ref="J52:J115">E52-I52</f>
        <v>381090</v>
      </c>
    </row>
    <row r="53" spans="1:10" ht="12.75">
      <c r="A53" s="4">
        <v>32</v>
      </c>
      <c r="B53" s="47" t="s">
        <v>36</v>
      </c>
      <c r="C53" s="48"/>
      <c r="D53" s="48"/>
      <c r="E53" s="5">
        <v>1654114</v>
      </c>
      <c r="F53" s="8"/>
      <c r="G53" s="15">
        <v>486532</v>
      </c>
      <c r="H53" s="15">
        <v>1167582</v>
      </c>
      <c r="I53" s="16">
        <f>SUM(G53:H53)</f>
        <v>1654114</v>
      </c>
      <c r="J53" s="15">
        <f t="shared" si="0"/>
        <v>0</v>
      </c>
    </row>
    <row r="54" spans="1:10" ht="12.75">
      <c r="A54" s="4">
        <v>33</v>
      </c>
      <c r="B54" s="47" t="s">
        <v>37</v>
      </c>
      <c r="C54" s="48"/>
      <c r="D54" s="48"/>
      <c r="E54" s="5">
        <v>2173497</v>
      </c>
      <c r="F54" s="8"/>
      <c r="G54" s="15">
        <v>1433529</v>
      </c>
      <c r="H54" s="15">
        <v>559003</v>
      </c>
      <c r="I54" s="16">
        <f>SUM(G54:H54)</f>
        <v>1992532</v>
      </c>
      <c r="J54" s="15">
        <f t="shared" si="0"/>
        <v>180965</v>
      </c>
    </row>
    <row r="55" spans="1:10" ht="12.75">
      <c r="A55" s="4">
        <v>34</v>
      </c>
      <c r="B55" s="47" t="s">
        <v>38</v>
      </c>
      <c r="C55" s="48"/>
      <c r="D55" s="48"/>
      <c r="E55" s="5">
        <v>1800000</v>
      </c>
      <c r="F55" s="8"/>
      <c r="G55" s="15">
        <v>1578000</v>
      </c>
      <c r="H55" s="15"/>
      <c r="I55" s="16">
        <f>SUM(G55)</f>
        <v>1578000</v>
      </c>
      <c r="J55" s="15">
        <v>199000</v>
      </c>
    </row>
    <row r="56" spans="1:10" ht="12.75">
      <c r="A56" s="4">
        <v>35</v>
      </c>
      <c r="B56" s="47" t="s">
        <v>57</v>
      </c>
      <c r="C56" s="48"/>
      <c r="D56" s="48"/>
      <c r="E56" s="5">
        <v>3977620</v>
      </c>
      <c r="F56" s="8"/>
      <c r="G56" s="15">
        <v>2055726</v>
      </c>
      <c r="H56" s="15">
        <v>1164994</v>
      </c>
      <c r="I56" s="16">
        <f aca="true" t="shared" si="1" ref="I56:I65">SUM(G56:H56)</f>
        <v>3220720</v>
      </c>
      <c r="J56" s="15">
        <f t="shared" si="0"/>
        <v>756900</v>
      </c>
    </row>
    <row r="57" spans="1:10" ht="12.75">
      <c r="A57" s="4">
        <v>36</v>
      </c>
      <c r="B57" s="47" t="s">
        <v>39</v>
      </c>
      <c r="C57" s="48"/>
      <c r="D57" s="48"/>
      <c r="E57" s="5">
        <v>800000</v>
      </c>
      <c r="F57" s="8"/>
      <c r="G57" s="15">
        <v>239500</v>
      </c>
      <c r="H57" s="15">
        <v>301954</v>
      </c>
      <c r="I57" s="16">
        <f t="shared" si="1"/>
        <v>541454</v>
      </c>
      <c r="J57" s="15">
        <f t="shared" si="0"/>
        <v>258546</v>
      </c>
    </row>
    <row r="58" spans="1:10" ht="12.75">
      <c r="A58" s="4">
        <v>37</v>
      </c>
      <c r="B58" s="47" t="s">
        <v>40</v>
      </c>
      <c r="C58" s="48"/>
      <c r="D58" s="48"/>
      <c r="E58" s="5">
        <v>2500000</v>
      </c>
      <c r="F58" s="8"/>
      <c r="G58" s="15">
        <v>344000</v>
      </c>
      <c r="H58" s="15">
        <v>1893600</v>
      </c>
      <c r="I58" s="16">
        <f t="shared" si="1"/>
        <v>2237600</v>
      </c>
      <c r="J58" s="15">
        <f t="shared" si="0"/>
        <v>262400</v>
      </c>
    </row>
    <row r="59" spans="1:10" ht="12.75">
      <c r="A59" s="4">
        <v>38</v>
      </c>
      <c r="B59" s="60" t="s">
        <v>41</v>
      </c>
      <c r="C59" s="61"/>
      <c r="D59" s="61"/>
      <c r="E59" s="5">
        <v>2000000</v>
      </c>
      <c r="F59" s="8"/>
      <c r="G59" s="15">
        <v>1971448</v>
      </c>
      <c r="H59" s="15"/>
      <c r="I59" s="16">
        <f t="shared" si="1"/>
        <v>1971448</v>
      </c>
      <c r="J59" s="15">
        <v>11867</v>
      </c>
    </row>
    <row r="60" spans="1:10" ht="12.75">
      <c r="A60" s="4">
        <v>39</v>
      </c>
      <c r="B60" s="47" t="s">
        <v>42</v>
      </c>
      <c r="C60" s="48"/>
      <c r="D60" s="48"/>
      <c r="E60" s="5">
        <v>1599826</v>
      </c>
      <c r="F60" s="8"/>
      <c r="G60" s="15">
        <v>221250</v>
      </c>
      <c r="H60" s="15">
        <v>1351575</v>
      </c>
      <c r="I60" s="16">
        <f t="shared" si="1"/>
        <v>1572825</v>
      </c>
      <c r="J60" s="15">
        <f t="shared" si="0"/>
        <v>27001</v>
      </c>
    </row>
    <row r="61" spans="1:10" ht="12.75">
      <c r="A61" s="4">
        <v>40</v>
      </c>
      <c r="B61" s="47" t="s">
        <v>90</v>
      </c>
      <c r="C61" s="48"/>
      <c r="D61" s="48"/>
      <c r="E61" s="5">
        <v>1382512</v>
      </c>
      <c r="F61" s="8"/>
      <c r="G61" s="15">
        <v>320400</v>
      </c>
      <c r="H61" s="15">
        <v>950482</v>
      </c>
      <c r="I61" s="16">
        <f t="shared" si="1"/>
        <v>1270882</v>
      </c>
      <c r="J61" s="15">
        <f t="shared" si="0"/>
        <v>111630</v>
      </c>
    </row>
    <row r="62" spans="1:10" ht="12.75">
      <c r="A62" s="4">
        <v>41</v>
      </c>
      <c r="B62" s="47" t="s">
        <v>91</v>
      </c>
      <c r="C62" s="61"/>
      <c r="D62" s="61"/>
      <c r="E62" s="5">
        <v>539753</v>
      </c>
      <c r="F62" s="8"/>
      <c r="G62" s="15">
        <v>276463</v>
      </c>
      <c r="H62" s="15">
        <v>222180</v>
      </c>
      <c r="I62" s="16">
        <f t="shared" si="1"/>
        <v>498643</v>
      </c>
      <c r="J62" s="15">
        <f t="shared" si="0"/>
        <v>41110</v>
      </c>
    </row>
    <row r="63" spans="1:10" ht="12.75">
      <c r="A63" s="4">
        <v>42</v>
      </c>
      <c r="B63" s="47" t="s">
        <v>43</v>
      </c>
      <c r="C63" s="61"/>
      <c r="D63" s="61"/>
      <c r="E63" s="5">
        <v>492463</v>
      </c>
      <c r="F63" s="8"/>
      <c r="G63" s="15">
        <v>37950</v>
      </c>
      <c r="H63" s="15">
        <v>348104</v>
      </c>
      <c r="I63" s="16">
        <f t="shared" si="1"/>
        <v>386054</v>
      </c>
      <c r="J63" s="15">
        <f t="shared" si="0"/>
        <v>106409</v>
      </c>
    </row>
    <row r="64" spans="1:10" ht="12.75">
      <c r="A64" s="4">
        <v>43</v>
      </c>
      <c r="B64" s="47" t="s">
        <v>44</v>
      </c>
      <c r="C64" s="61"/>
      <c r="D64" s="61"/>
      <c r="E64" s="5">
        <v>484053</v>
      </c>
      <c r="F64" s="8"/>
      <c r="G64" s="15">
        <v>167187</v>
      </c>
      <c r="H64" s="15">
        <v>252232</v>
      </c>
      <c r="I64" s="16">
        <f t="shared" si="1"/>
        <v>419419</v>
      </c>
      <c r="J64" s="15">
        <v>59877</v>
      </c>
    </row>
    <row r="65" spans="1:10" ht="12.75">
      <c r="A65" s="4">
        <v>44</v>
      </c>
      <c r="B65" s="47" t="s">
        <v>92</v>
      </c>
      <c r="C65" s="48"/>
      <c r="D65" s="48"/>
      <c r="E65" s="5">
        <v>2934699</v>
      </c>
      <c r="F65" s="8"/>
      <c r="G65" s="15">
        <v>717502</v>
      </c>
      <c r="H65" s="15">
        <v>978235</v>
      </c>
      <c r="I65" s="16">
        <f t="shared" si="1"/>
        <v>1695737</v>
      </c>
      <c r="J65" s="15">
        <f t="shared" si="0"/>
        <v>1238962</v>
      </c>
    </row>
    <row r="66" spans="1:10" ht="12.75">
      <c r="A66" s="4">
        <v>45</v>
      </c>
      <c r="B66" s="47" t="s">
        <v>45</v>
      </c>
      <c r="C66" s="61"/>
      <c r="D66" s="61"/>
      <c r="E66" s="5">
        <v>2151100</v>
      </c>
      <c r="F66" s="8"/>
      <c r="G66" s="15"/>
      <c r="H66" s="15">
        <v>1344975</v>
      </c>
      <c r="I66" s="16">
        <f>SUM(H66)</f>
        <v>1344975</v>
      </c>
      <c r="J66" s="15">
        <f t="shared" si="0"/>
        <v>806125</v>
      </c>
    </row>
    <row r="67" spans="1:10" ht="12.75">
      <c r="A67" s="4">
        <v>46</v>
      </c>
      <c r="B67" s="47" t="s">
        <v>46</v>
      </c>
      <c r="C67" s="61"/>
      <c r="D67" s="61"/>
      <c r="E67" s="5">
        <v>4742000</v>
      </c>
      <c r="F67" s="8"/>
      <c r="G67" s="15">
        <v>330000</v>
      </c>
      <c r="H67" s="15">
        <v>3912000</v>
      </c>
      <c r="I67" s="16">
        <f>SUM(G67:H67)</f>
        <v>4242000</v>
      </c>
      <c r="J67" s="15">
        <f t="shared" si="0"/>
        <v>500000</v>
      </c>
    </row>
    <row r="68" spans="1:10" ht="12.75">
      <c r="A68" s="4">
        <v>47</v>
      </c>
      <c r="B68" s="47" t="s">
        <v>47</v>
      </c>
      <c r="C68" s="61"/>
      <c r="D68" s="61"/>
      <c r="E68" s="5">
        <v>2526397</v>
      </c>
      <c r="F68" s="8"/>
      <c r="G68" s="15">
        <v>817331</v>
      </c>
      <c r="H68" s="15">
        <v>1497118</v>
      </c>
      <c r="I68" s="16">
        <f>SUM(G68:H68)</f>
        <v>2314449</v>
      </c>
      <c r="J68" s="15">
        <v>186948</v>
      </c>
    </row>
    <row r="69" spans="1:10" ht="12.75">
      <c r="A69" s="4">
        <v>48</v>
      </c>
      <c r="B69" s="47" t="s">
        <v>58</v>
      </c>
      <c r="C69" s="61"/>
      <c r="D69" s="61"/>
      <c r="E69" s="5">
        <v>1452200</v>
      </c>
      <c r="F69" s="8"/>
      <c r="G69" s="15">
        <v>538375</v>
      </c>
      <c r="H69" s="15">
        <v>264567</v>
      </c>
      <c r="I69" s="16">
        <f>SUM(G69:H69)</f>
        <v>802942</v>
      </c>
      <c r="J69" s="15">
        <f t="shared" si="0"/>
        <v>649258</v>
      </c>
    </row>
    <row r="70" spans="1:10" ht="12.75">
      <c r="A70" s="4">
        <v>49</v>
      </c>
      <c r="B70" s="47" t="s">
        <v>48</v>
      </c>
      <c r="C70" s="48"/>
      <c r="D70" s="48"/>
      <c r="E70" s="5">
        <v>2000000</v>
      </c>
      <c r="F70" s="8"/>
      <c r="G70" s="9"/>
      <c r="H70" s="15">
        <v>1360038</v>
      </c>
      <c r="I70" s="16">
        <f aca="true" t="shared" si="2" ref="I70:I78">SUM(H70)</f>
        <v>1360038</v>
      </c>
      <c r="J70" s="15">
        <f t="shared" si="0"/>
        <v>639962</v>
      </c>
    </row>
    <row r="71" spans="1:10" ht="12.75">
      <c r="A71" s="4">
        <v>50</v>
      </c>
      <c r="B71" s="47" t="s">
        <v>49</v>
      </c>
      <c r="C71" s="48"/>
      <c r="D71" s="48"/>
      <c r="E71" s="5">
        <v>980200</v>
      </c>
      <c r="F71" s="8"/>
      <c r="G71" s="9"/>
      <c r="H71" s="15">
        <v>882180</v>
      </c>
      <c r="I71" s="16">
        <f t="shared" si="2"/>
        <v>882180</v>
      </c>
      <c r="J71" s="15">
        <f t="shared" si="0"/>
        <v>98020</v>
      </c>
    </row>
    <row r="72" spans="1:10" ht="12.75">
      <c r="A72" s="4">
        <v>51</v>
      </c>
      <c r="B72" s="47" t="s">
        <v>50</v>
      </c>
      <c r="C72" s="48"/>
      <c r="D72" s="48"/>
      <c r="E72" s="5">
        <v>1607720</v>
      </c>
      <c r="F72" s="8"/>
      <c r="G72" s="9"/>
      <c r="H72" s="15">
        <v>732157</v>
      </c>
      <c r="I72" s="16">
        <f t="shared" si="2"/>
        <v>732157</v>
      </c>
      <c r="J72" s="15">
        <f t="shared" si="0"/>
        <v>875563</v>
      </c>
    </row>
    <row r="73" spans="1:10" ht="12.75">
      <c r="A73" s="4">
        <v>52</v>
      </c>
      <c r="B73" s="47" t="s">
        <v>52</v>
      </c>
      <c r="C73" s="48"/>
      <c r="D73" s="48"/>
      <c r="E73" s="5">
        <v>2400000</v>
      </c>
      <c r="F73" s="8"/>
      <c r="G73" s="9"/>
      <c r="H73" s="15">
        <v>2400000</v>
      </c>
      <c r="I73" s="16">
        <f t="shared" si="2"/>
        <v>2400000</v>
      </c>
      <c r="J73" s="15">
        <f t="shared" si="0"/>
        <v>0</v>
      </c>
    </row>
    <row r="74" spans="1:10" ht="12.75">
      <c r="A74" s="4">
        <v>53</v>
      </c>
      <c r="B74" s="47" t="s">
        <v>53</v>
      </c>
      <c r="C74" s="48"/>
      <c r="D74" s="48"/>
      <c r="E74" s="5">
        <v>2195045</v>
      </c>
      <c r="F74" s="8"/>
      <c r="G74" s="9"/>
      <c r="H74" s="15">
        <v>1359194</v>
      </c>
      <c r="I74" s="16">
        <f t="shared" si="2"/>
        <v>1359194</v>
      </c>
      <c r="J74" s="15">
        <f t="shared" si="0"/>
        <v>835851</v>
      </c>
    </row>
    <row r="75" spans="1:10" ht="12.75">
      <c r="A75" s="4">
        <v>54</v>
      </c>
      <c r="B75" s="47" t="s">
        <v>25</v>
      </c>
      <c r="C75" s="48"/>
      <c r="D75" s="48"/>
      <c r="E75" s="5">
        <v>2130000</v>
      </c>
      <c r="F75" s="8"/>
      <c r="G75" s="9"/>
      <c r="H75" s="15">
        <v>261750</v>
      </c>
      <c r="I75" s="16">
        <f t="shared" si="2"/>
        <v>261750</v>
      </c>
      <c r="J75" s="15">
        <f t="shared" si="0"/>
        <v>1868250</v>
      </c>
    </row>
    <row r="76" spans="1:10" ht="12.75">
      <c r="A76" s="4">
        <v>55</v>
      </c>
      <c r="B76" s="47" t="s">
        <v>54</v>
      </c>
      <c r="C76" s="48"/>
      <c r="D76" s="48"/>
      <c r="E76" s="5">
        <v>1000000</v>
      </c>
      <c r="F76" s="8"/>
      <c r="G76" s="9"/>
      <c r="H76" s="15">
        <v>657964</v>
      </c>
      <c r="I76" s="16">
        <f t="shared" si="2"/>
        <v>657964</v>
      </c>
      <c r="J76" s="15">
        <f t="shared" si="0"/>
        <v>342036</v>
      </c>
    </row>
    <row r="77" spans="1:10" ht="12.75">
      <c r="A77" s="4">
        <v>56</v>
      </c>
      <c r="B77" s="47" t="s">
        <v>55</v>
      </c>
      <c r="C77" s="48"/>
      <c r="D77" s="48"/>
      <c r="E77" s="5">
        <v>2818000</v>
      </c>
      <c r="F77" s="17"/>
      <c r="G77" s="9"/>
      <c r="H77" s="15">
        <v>2798000</v>
      </c>
      <c r="I77" s="16">
        <f t="shared" si="2"/>
        <v>2798000</v>
      </c>
      <c r="J77" s="15">
        <f t="shared" si="0"/>
        <v>20000</v>
      </c>
    </row>
    <row r="78" spans="1:10" ht="12.75">
      <c r="A78" s="4">
        <v>57</v>
      </c>
      <c r="B78" s="47" t="s">
        <v>56</v>
      </c>
      <c r="C78" s="48"/>
      <c r="D78" s="48"/>
      <c r="E78" s="5">
        <v>3000000</v>
      </c>
      <c r="F78" s="8"/>
      <c r="G78" s="9"/>
      <c r="H78" s="15">
        <v>3000000</v>
      </c>
      <c r="I78" s="16">
        <f t="shared" si="2"/>
        <v>3000000</v>
      </c>
      <c r="J78" s="15">
        <f t="shared" si="0"/>
        <v>0</v>
      </c>
    </row>
    <row r="79" spans="1:10" ht="12.75">
      <c r="A79" s="56" t="s">
        <v>60</v>
      </c>
      <c r="B79" s="57"/>
      <c r="C79" s="57"/>
      <c r="D79" s="57"/>
      <c r="E79" s="57"/>
      <c r="F79" s="57"/>
      <c r="G79" s="57"/>
      <c r="H79" s="57"/>
      <c r="I79" s="57"/>
      <c r="J79" s="33"/>
    </row>
    <row r="80" spans="1:10" ht="12.75">
      <c r="A80" s="4">
        <v>58</v>
      </c>
      <c r="B80" s="47" t="s">
        <v>61</v>
      </c>
      <c r="C80" s="48"/>
      <c r="D80" s="48"/>
      <c r="E80" s="5">
        <v>1499769</v>
      </c>
      <c r="F80" s="8"/>
      <c r="G80" s="9"/>
      <c r="H80" s="15">
        <v>1202760</v>
      </c>
      <c r="I80" s="16">
        <f>SUM(H80)</f>
        <v>1202760</v>
      </c>
      <c r="J80" s="15">
        <f t="shared" si="0"/>
        <v>297009</v>
      </c>
    </row>
    <row r="81" spans="1:10" ht="12.75" customHeight="1">
      <c r="A81" s="4">
        <v>59</v>
      </c>
      <c r="B81" s="47" t="s">
        <v>62</v>
      </c>
      <c r="C81" s="48"/>
      <c r="D81" s="48"/>
      <c r="E81" s="5">
        <v>2000000</v>
      </c>
      <c r="F81" s="8"/>
      <c r="G81" s="9"/>
      <c r="H81" s="15">
        <v>975000</v>
      </c>
      <c r="I81" s="16">
        <f>SUM(H81)</f>
        <v>975000</v>
      </c>
      <c r="J81" s="15">
        <f t="shared" si="0"/>
        <v>1025000</v>
      </c>
    </row>
    <row r="82" spans="1:10" ht="12.75">
      <c r="A82" s="4">
        <v>60</v>
      </c>
      <c r="B82" s="47" t="s">
        <v>63</v>
      </c>
      <c r="C82" s="48"/>
      <c r="D82" s="48"/>
      <c r="E82" s="5">
        <v>1500000</v>
      </c>
      <c r="F82" s="8"/>
      <c r="G82" s="9"/>
      <c r="H82" s="15">
        <v>255000</v>
      </c>
      <c r="I82" s="16">
        <f>SUM(H82)</f>
        <v>255000</v>
      </c>
      <c r="J82" s="15">
        <f t="shared" si="0"/>
        <v>1245000</v>
      </c>
    </row>
    <row r="83" spans="1:10" ht="12.75" customHeight="1">
      <c r="A83" s="4">
        <v>61</v>
      </c>
      <c r="B83" s="47" t="s">
        <v>64</v>
      </c>
      <c r="C83" s="48"/>
      <c r="D83" s="48"/>
      <c r="E83" s="5">
        <v>2500000</v>
      </c>
      <c r="F83" s="8"/>
      <c r="G83" s="9"/>
      <c r="H83" s="15">
        <v>757029</v>
      </c>
      <c r="I83" s="16">
        <f aca="true" t="shared" si="3" ref="I83:I92">SUM(H83)</f>
        <v>757029</v>
      </c>
      <c r="J83" s="15">
        <f t="shared" si="0"/>
        <v>1742971</v>
      </c>
    </row>
    <row r="84" spans="1:10" ht="12.75">
      <c r="A84" s="4">
        <v>62</v>
      </c>
      <c r="B84" s="47" t="s">
        <v>65</v>
      </c>
      <c r="C84" s="48"/>
      <c r="D84" s="48"/>
      <c r="E84" s="5">
        <v>245708</v>
      </c>
      <c r="F84" s="8"/>
      <c r="G84" s="9"/>
      <c r="H84" s="15">
        <v>206843</v>
      </c>
      <c r="I84" s="16">
        <f t="shared" si="3"/>
        <v>206843</v>
      </c>
      <c r="J84" s="15">
        <f t="shared" si="0"/>
        <v>38865</v>
      </c>
    </row>
    <row r="85" spans="1:10" ht="12.75">
      <c r="A85" s="4">
        <v>63</v>
      </c>
      <c r="B85" s="47" t="s">
        <v>66</v>
      </c>
      <c r="C85" s="48"/>
      <c r="D85" s="48"/>
      <c r="E85" s="5">
        <v>168697</v>
      </c>
      <c r="F85" s="8"/>
      <c r="G85" s="9"/>
      <c r="H85" s="15">
        <v>158287</v>
      </c>
      <c r="I85" s="16">
        <f t="shared" si="3"/>
        <v>158287</v>
      </c>
      <c r="J85" s="15">
        <f t="shared" si="0"/>
        <v>10410</v>
      </c>
    </row>
    <row r="86" spans="1:10" ht="12.75">
      <c r="A86" s="4">
        <v>64</v>
      </c>
      <c r="B86" s="47" t="s">
        <v>67</v>
      </c>
      <c r="C86" s="48"/>
      <c r="D86" s="48"/>
      <c r="E86" s="5">
        <v>1449077</v>
      </c>
      <c r="F86" s="8"/>
      <c r="G86" s="9"/>
      <c r="H86" s="15">
        <v>883983</v>
      </c>
      <c r="I86" s="16">
        <f t="shared" si="3"/>
        <v>883983</v>
      </c>
      <c r="J86" s="15">
        <f t="shared" si="0"/>
        <v>565094</v>
      </c>
    </row>
    <row r="87" spans="1:10" ht="12.75">
      <c r="A87" s="4">
        <v>65</v>
      </c>
      <c r="B87" s="47" t="s">
        <v>68</v>
      </c>
      <c r="C87" s="48"/>
      <c r="D87" s="48"/>
      <c r="E87" s="5">
        <v>3000000</v>
      </c>
      <c r="F87" s="8"/>
      <c r="G87" s="9"/>
      <c r="H87" s="15">
        <v>737000</v>
      </c>
      <c r="I87" s="16">
        <f t="shared" si="3"/>
        <v>737000</v>
      </c>
      <c r="J87" s="15">
        <f t="shared" si="0"/>
        <v>2263000</v>
      </c>
    </row>
    <row r="88" spans="1:10" ht="12.75">
      <c r="A88" s="4">
        <v>66</v>
      </c>
      <c r="B88" s="47" t="s">
        <v>69</v>
      </c>
      <c r="C88" s="48"/>
      <c r="D88" s="48"/>
      <c r="E88" s="5">
        <v>1000000</v>
      </c>
      <c r="F88" s="8"/>
      <c r="G88" s="9"/>
      <c r="H88" s="15">
        <v>950000</v>
      </c>
      <c r="I88" s="16">
        <f t="shared" si="3"/>
        <v>950000</v>
      </c>
      <c r="J88" s="15">
        <f t="shared" si="0"/>
        <v>50000</v>
      </c>
    </row>
    <row r="89" spans="1:10" ht="12.75">
      <c r="A89" s="4">
        <v>67</v>
      </c>
      <c r="B89" s="47" t="s">
        <v>93</v>
      </c>
      <c r="C89" s="48"/>
      <c r="D89" s="48"/>
      <c r="E89" s="5">
        <v>956900</v>
      </c>
      <c r="F89" s="8"/>
      <c r="G89" s="9"/>
      <c r="H89" s="15">
        <v>451605</v>
      </c>
      <c r="I89" s="16">
        <f t="shared" si="3"/>
        <v>451605</v>
      </c>
      <c r="J89" s="15">
        <f t="shared" si="0"/>
        <v>505295</v>
      </c>
    </row>
    <row r="90" spans="1:10" ht="12.75">
      <c r="A90" s="4">
        <v>68</v>
      </c>
      <c r="B90" s="47" t="s">
        <v>70</v>
      </c>
      <c r="C90" s="48"/>
      <c r="D90" s="48"/>
      <c r="E90" s="5">
        <v>600000</v>
      </c>
      <c r="F90" s="8"/>
      <c r="G90" s="9"/>
      <c r="H90" s="15">
        <v>144288</v>
      </c>
      <c r="I90" s="16">
        <f t="shared" si="3"/>
        <v>144288</v>
      </c>
      <c r="J90" s="15">
        <f t="shared" si="0"/>
        <v>455712</v>
      </c>
    </row>
    <row r="91" spans="1:10" ht="12.75">
      <c r="A91" s="4">
        <v>69</v>
      </c>
      <c r="B91" s="47" t="s">
        <v>71</v>
      </c>
      <c r="C91" s="48"/>
      <c r="D91" s="48"/>
      <c r="E91" s="5">
        <v>3500000</v>
      </c>
      <c r="F91" s="8"/>
      <c r="G91" s="9"/>
      <c r="H91" s="15">
        <v>2020846</v>
      </c>
      <c r="I91" s="16">
        <f t="shared" si="3"/>
        <v>2020846</v>
      </c>
      <c r="J91" s="15">
        <f t="shared" si="0"/>
        <v>1479154</v>
      </c>
    </row>
    <row r="92" spans="1:10" ht="12.75">
      <c r="A92" s="4">
        <v>70</v>
      </c>
      <c r="B92" s="47" t="s">
        <v>72</v>
      </c>
      <c r="C92" s="48"/>
      <c r="D92" s="48"/>
      <c r="E92" s="5">
        <v>1759794</v>
      </c>
      <c r="F92" s="8"/>
      <c r="G92" s="9"/>
      <c r="H92" s="15">
        <v>847447</v>
      </c>
      <c r="I92" s="16">
        <f t="shared" si="3"/>
        <v>847447</v>
      </c>
      <c r="J92" s="15">
        <f t="shared" si="0"/>
        <v>912347</v>
      </c>
    </row>
    <row r="93" spans="1:10" ht="12.75">
      <c r="A93" s="4">
        <v>71</v>
      </c>
      <c r="B93" s="47" t="s">
        <v>73</v>
      </c>
      <c r="C93" s="48"/>
      <c r="D93" s="48"/>
      <c r="E93" s="5">
        <v>3800000</v>
      </c>
      <c r="F93" s="8"/>
      <c r="G93" s="9"/>
      <c r="H93" s="15"/>
      <c r="I93" s="24"/>
      <c r="J93" s="15">
        <f t="shared" si="0"/>
        <v>3800000</v>
      </c>
    </row>
    <row r="94" spans="1:10" ht="12.75">
      <c r="A94" s="4">
        <v>73</v>
      </c>
      <c r="B94" s="47" t="s">
        <v>74</v>
      </c>
      <c r="C94" s="48"/>
      <c r="D94" s="48"/>
      <c r="E94" s="5">
        <v>808500</v>
      </c>
      <c r="F94" s="8"/>
      <c r="G94" s="9"/>
      <c r="H94" s="15">
        <v>404250</v>
      </c>
      <c r="I94" s="16">
        <f>SUM(H94)</f>
        <v>404250</v>
      </c>
      <c r="J94" s="15">
        <f t="shared" si="0"/>
        <v>404250</v>
      </c>
    </row>
    <row r="95" spans="1:10" ht="12.75">
      <c r="A95" s="4">
        <v>74</v>
      </c>
      <c r="B95" s="47" t="s">
        <v>75</v>
      </c>
      <c r="C95" s="48"/>
      <c r="D95" s="48"/>
      <c r="E95" s="5">
        <v>3997000</v>
      </c>
      <c r="F95" s="8"/>
      <c r="G95" s="9"/>
      <c r="H95" s="15">
        <v>935000</v>
      </c>
      <c r="I95" s="16">
        <f>SUM(H95)</f>
        <v>935000</v>
      </c>
      <c r="J95" s="15">
        <f t="shared" si="0"/>
        <v>3062000</v>
      </c>
    </row>
    <row r="96" spans="1:10" ht="12.75">
      <c r="A96" s="4">
        <v>75</v>
      </c>
      <c r="B96" s="47" t="s">
        <v>94</v>
      </c>
      <c r="C96" s="48"/>
      <c r="D96" s="48"/>
      <c r="E96" s="5">
        <v>536485</v>
      </c>
      <c r="F96" s="8"/>
      <c r="G96" s="9"/>
      <c r="H96" s="15">
        <v>175000</v>
      </c>
      <c r="I96" s="16">
        <f>SUM(H96)</f>
        <v>175000</v>
      </c>
      <c r="J96" s="15">
        <f t="shared" si="0"/>
        <v>361485</v>
      </c>
    </row>
    <row r="97" spans="1:10" ht="12.75">
      <c r="A97" s="4">
        <v>76</v>
      </c>
      <c r="B97" s="47" t="s">
        <v>79</v>
      </c>
      <c r="C97" s="48"/>
      <c r="D97" s="48"/>
      <c r="E97" s="5">
        <v>1996314</v>
      </c>
      <c r="F97" s="8"/>
      <c r="G97" s="9"/>
      <c r="H97" s="15">
        <v>53846</v>
      </c>
      <c r="I97" s="16">
        <f>SUM(H97)</f>
        <v>53846</v>
      </c>
      <c r="J97" s="15">
        <f t="shared" si="0"/>
        <v>1942468</v>
      </c>
    </row>
    <row r="98" spans="1:10" ht="12.75">
      <c r="A98" s="4">
        <v>77</v>
      </c>
      <c r="B98" s="47" t="s">
        <v>76</v>
      </c>
      <c r="C98" s="48"/>
      <c r="D98" s="48"/>
      <c r="E98" s="5">
        <v>1604478</v>
      </c>
      <c r="F98" s="8"/>
      <c r="G98" s="9"/>
      <c r="H98" s="15">
        <v>134404</v>
      </c>
      <c r="I98" s="16">
        <f>SUM(H98)</f>
        <v>134404</v>
      </c>
      <c r="J98" s="15">
        <f t="shared" si="0"/>
        <v>1470074</v>
      </c>
    </row>
    <row r="99" spans="1:10" ht="12.75">
      <c r="A99" s="4">
        <v>78</v>
      </c>
      <c r="B99" s="47" t="s">
        <v>78</v>
      </c>
      <c r="C99" s="48"/>
      <c r="D99" s="48"/>
      <c r="E99" s="5">
        <v>380000</v>
      </c>
      <c r="F99" s="8"/>
      <c r="G99" s="9"/>
      <c r="H99" s="15"/>
      <c r="I99" s="24"/>
      <c r="J99" s="15">
        <f t="shared" si="0"/>
        <v>380000</v>
      </c>
    </row>
    <row r="100" spans="1:10" ht="12.75">
      <c r="A100" s="4">
        <v>79</v>
      </c>
      <c r="B100" s="47" t="s">
        <v>95</v>
      </c>
      <c r="C100" s="48"/>
      <c r="D100" s="48"/>
      <c r="E100" s="5">
        <v>5438846</v>
      </c>
      <c r="F100" s="8"/>
      <c r="G100" s="9"/>
      <c r="H100" s="15">
        <v>5350542</v>
      </c>
      <c r="I100" s="16">
        <f>SUM(H100)</f>
        <v>5350542</v>
      </c>
      <c r="J100" s="15">
        <f t="shared" si="0"/>
        <v>88304</v>
      </c>
    </row>
    <row r="101" spans="1:10" ht="12.75">
      <c r="A101" s="4">
        <v>80</v>
      </c>
      <c r="B101" s="47" t="s">
        <v>77</v>
      </c>
      <c r="C101" s="48"/>
      <c r="D101" s="48"/>
      <c r="E101" s="5">
        <v>2957153</v>
      </c>
      <c r="F101" s="8"/>
      <c r="G101" s="9"/>
      <c r="H101" s="15">
        <v>471644</v>
      </c>
      <c r="I101" s="16">
        <f>SUM(H101)</f>
        <v>471644</v>
      </c>
      <c r="J101" s="15">
        <f t="shared" si="0"/>
        <v>2485509</v>
      </c>
    </row>
    <row r="102" spans="1:10" ht="12.75">
      <c r="A102" s="4">
        <v>81</v>
      </c>
      <c r="B102" s="47" t="s">
        <v>80</v>
      </c>
      <c r="C102" s="48"/>
      <c r="D102" s="48"/>
      <c r="E102" s="5">
        <v>2463550</v>
      </c>
      <c r="F102" s="8"/>
      <c r="G102" s="9"/>
      <c r="H102" s="15">
        <v>739065</v>
      </c>
      <c r="I102" s="16">
        <f>SUM(H102)</f>
        <v>739065</v>
      </c>
      <c r="J102" s="15">
        <f t="shared" si="0"/>
        <v>1724485</v>
      </c>
    </row>
    <row r="103" spans="1:10" ht="12.75">
      <c r="A103" s="4">
        <v>82</v>
      </c>
      <c r="B103" s="47" t="s">
        <v>96</v>
      </c>
      <c r="C103" s="48"/>
      <c r="D103" s="48"/>
      <c r="E103" s="5">
        <v>3808160</v>
      </c>
      <c r="F103" s="8"/>
      <c r="G103" s="9"/>
      <c r="H103" s="15"/>
      <c r="I103" s="24"/>
      <c r="J103" s="15">
        <f t="shared" si="0"/>
        <v>3808160</v>
      </c>
    </row>
    <row r="104" spans="1:10" ht="12.75">
      <c r="A104" s="4">
        <v>83</v>
      </c>
      <c r="B104" s="47" t="s">
        <v>81</v>
      </c>
      <c r="C104" s="48"/>
      <c r="D104" s="48"/>
      <c r="E104" s="5">
        <v>589450</v>
      </c>
      <c r="F104" s="8"/>
      <c r="G104" s="9"/>
      <c r="H104" s="15"/>
      <c r="I104" s="24"/>
      <c r="J104" s="15">
        <f t="shared" si="0"/>
        <v>589450</v>
      </c>
    </row>
    <row r="105" spans="1:10" ht="12.75">
      <c r="A105" s="4">
        <v>84</v>
      </c>
      <c r="B105" s="47" t="s">
        <v>85</v>
      </c>
      <c r="C105" s="48"/>
      <c r="D105" s="48"/>
      <c r="E105" s="5">
        <v>2000000</v>
      </c>
      <c r="F105" s="8"/>
      <c r="G105" s="9"/>
      <c r="H105" s="15"/>
      <c r="I105" s="24"/>
      <c r="J105" s="15">
        <f t="shared" si="0"/>
        <v>2000000</v>
      </c>
    </row>
    <row r="106" spans="1:10" ht="12.75">
      <c r="A106" s="4">
        <v>85</v>
      </c>
      <c r="B106" s="47" t="s">
        <v>97</v>
      </c>
      <c r="C106" s="48"/>
      <c r="D106" s="48"/>
      <c r="E106" s="5">
        <v>3631191</v>
      </c>
      <c r="F106" s="8"/>
      <c r="G106" s="9"/>
      <c r="H106" s="15"/>
      <c r="I106" s="24"/>
      <c r="J106" s="15">
        <f t="shared" si="0"/>
        <v>3631191</v>
      </c>
    </row>
    <row r="107" spans="1:10" ht="12.75">
      <c r="A107" s="4">
        <v>86</v>
      </c>
      <c r="B107" s="47" t="s">
        <v>98</v>
      </c>
      <c r="C107" s="48"/>
      <c r="D107" s="48"/>
      <c r="E107" s="5">
        <v>328944</v>
      </c>
      <c r="F107" s="8"/>
      <c r="G107" s="9"/>
      <c r="H107" s="15"/>
      <c r="I107" s="24"/>
      <c r="J107" s="15">
        <f t="shared" si="0"/>
        <v>328944</v>
      </c>
    </row>
    <row r="108" spans="1:10" ht="12.75">
      <c r="A108" s="4">
        <v>87</v>
      </c>
      <c r="B108" s="47" t="s">
        <v>86</v>
      </c>
      <c r="C108" s="48"/>
      <c r="D108" s="48"/>
      <c r="E108" s="5">
        <v>2200000</v>
      </c>
      <c r="F108" s="8"/>
      <c r="G108" s="9"/>
      <c r="H108" s="15"/>
      <c r="I108" s="24"/>
      <c r="J108" s="15">
        <f t="shared" si="0"/>
        <v>2200000</v>
      </c>
    </row>
    <row r="109" spans="1:10" ht="12.75">
      <c r="A109" s="4">
        <v>88</v>
      </c>
      <c r="B109" s="47" t="s">
        <v>101</v>
      </c>
      <c r="C109" s="48"/>
      <c r="D109" s="48"/>
      <c r="E109" s="5">
        <v>600000</v>
      </c>
      <c r="F109" s="8"/>
      <c r="G109" s="9"/>
      <c r="H109" s="15"/>
      <c r="I109" s="24"/>
      <c r="J109" s="15">
        <f t="shared" si="0"/>
        <v>600000</v>
      </c>
    </row>
    <row r="110" spans="1:10" ht="12.75">
      <c r="A110" s="4">
        <v>89</v>
      </c>
      <c r="B110" s="47" t="s">
        <v>102</v>
      </c>
      <c r="C110" s="48"/>
      <c r="D110" s="48"/>
      <c r="E110" s="5">
        <v>3410000</v>
      </c>
      <c r="F110" s="8"/>
      <c r="G110" s="9"/>
      <c r="H110" s="15"/>
      <c r="I110" s="24"/>
      <c r="J110" s="15">
        <f t="shared" si="0"/>
        <v>3410000</v>
      </c>
    </row>
    <row r="111" spans="1:10" ht="12.75">
      <c r="A111" s="4">
        <v>90</v>
      </c>
      <c r="B111" s="47" t="s">
        <v>103</v>
      </c>
      <c r="C111" s="48"/>
      <c r="D111" s="48"/>
      <c r="E111" s="5">
        <v>2810000</v>
      </c>
      <c r="F111" s="8"/>
      <c r="G111" s="9"/>
      <c r="H111" s="15"/>
      <c r="I111" s="24"/>
      <c r="J111" s="15">
        <f t="shared" si="0"/>
        <v>2810000</v>
      </c>
    </row>
    <row r="112" spans="1:10" ht="12.75">
      <c r="A112" s="4">
        <v>91</v>
      </c>
      <c r="B112" s="47" t="s">
        <v>99</v>
      </c>
      <c r="C112" s="48"/>
      <c r="D112" s="48"/>
      <c r="E112" s="5">
        <v>3000000</v>
      </c>
      <c r="F112" s="8"/>
      <c r="G112" s="9"/>
      <c r="H112" s="15"/>
      <c r="I112" s="24"/>
      <c r="J112" s="15">
        <f t="shared" si="0"/>
        <v>3000000</v>
      </c>
    </row>
    <row r="113" spans="1:10" ht="12.75">
      <c r="A113" s="4">
        <v>92</v>
      </c>
      <c r="B113" s="47" t="s">
        <v>100</v>
      </c>
      <c r="C113" s="48"/>
      <c r="D113" s="48"/>
      <c r="E113" s="5">
        <v>2000000</v>
      </c>
      <c r="F113" s="8"/>
      <c r="G113" s="9"/>
      <c r="H113" s="15"/>
      <c r="I113" s="24"/>
      <c r="J113" s="15">
        <f t="shared" si="0"/>
        <v>2000000</v>
      </c>
    </row>
    <row r="114" spans="1:10" ht="12.75">
      <c r="A114" s="4">
        <v>93</v>
      </c>
      <c r="B114" s="47" t="s">
        <v>104</v>
      </c>
      <c r="C114" s="48"/>
      <c r="D114" s="48"/>
      <c r="E114" s="5">
        <v>5000000</v>
      </c>
      <c r="F114" s="8"/>
      <c r="G114" s="9"/>
      <c r="H114" s="15"/>
      <c r="I114" s="24"/>
      <c r="J114" s="15">
        <f t="shared" si="0"/>
        <v>5000000</v>
      </c>
    </row>
    <row r="115" spans="1:10" ht="12.75">
      <c r="A115" s="4">
        <v>94</v>
      </c>
      <c r="B115" s="47" t="s">
        <v>105</v>
      </c>
      <c r="C115" s="48"/>
      <c r="D115" s="48"/>
      <c r="E115" s="5">
        <v>3000000</v>
      </c>
      <c r="F115" s="8"/>
      <c r="G115" s="9"/>
      <c r="H115" s="15"/>
      <c r="I115" s="24"/>
      <c r="J115" s="15">
        <f t="shared" si="0"/>
        <v>3000000</v>
      </c>
    </row>
    <row r="116" spans="1:10" ht="12.75">
      <c r="A116" s="4">
        <v>95</v>
      </c>
      <c r="B116" s="47" t="s">
        <v>106</v>
      </c>
      <c r="C116" s="48"/>
      <c r="D116" s="48"/>
      <c r="E116" s="5">
        <v>1500000</v>
      </c>
      <c r="F116" s="8"/>
      <c r="G116" s="9"/>
      <c r="H116" s="15"/>
      <c r="I116" s="24"/>
      <c r="J116" s="15">
        <f>E116-I116</f>
        <v>1500000</v>
      </c>
    </row>
    <row r="117" spans="1:10" ht="12.75">
      <c r="A117" s="4">
        <v>96</v>
      </c>
      <c r="B117" s="47" t="s">
        <v>107</v>
      </c>
      <c r="C117" s="48"/>
      <c r="D117" s="48"/>
      <c r="E117" s="5">
        <v>2500000</v>
      </c>
      <c r="F117" s="8"/>
      <c r="G117" s="9"/>
      <c r="H117" s="15"/>
      <c r="I117" s="24"/>
      <c r="J117" s="15">
        <f>E117-I117</f>
        <v>2500000</v>
      </c>
    </row>
    <row r="118" spans="1:10" ht="12.75">
      <c r="A118" s="4">
        <v>97</v>
      </c>
      <c r="B118" s="47" t="s">
        <v>108</v>
      </c>
      <c r="C118" s="48"/>
      <c r="D118" s="48"/>
      <c r="E118" s="5">
        <v>1000000</v>
      </c>
      <c r="F118" s="8"/>
      <c r="G118" s="9"/>
      <c r="H118" s="15"/>
      <c r="I118" s="24"/>
      <c r="J118" s="15">
        <f>E118-I118</f>
        <v>1000000</v>
      </c>
    </row>
    <row r="119" spans="1:10" ht="12.75">
      <c r="A119" s="4"/>
      <c r="B119" s="41" t="s">
        <v>82</v>
      </c>
      <c r="C119" s="48"/>
      <c r="D119" s="48"/>
      <c r="E119" s="5">
        <f>SUM(E20:E118)</f>
        <v>189876826</v>
      </c>
      <c r="F119" s="21">
        <f>SUM(F20:F118)</f>
        <v>18392869.15</v>
      </c>
      <c r="G119" s="15">
        <f>SUM(G20:G118)</f>
        <v>40613156.6</v>
      </c>
      <c r="H119" s="15">
        <f>SUM(H20:H118)</f>
        <v>53156614</v>
      </c>
      <c r="I119" s="16">
        <f>SUM(F119:G119:H119)</f>
        <v>112162639.75</v>
      </c>
      <c r="J119" s="9"/>
    </row>
    <row r="120" spans="1:10" ht="12.75">
      <c r="A120" s="4">
        <v>72</v>
      </c>
      <c r="B120" s="70" t="s">
        <v>83</v>
      </c>
      <c r="C120" s="71"/>
      <c r="D120" s="71"/>
      <c r="E120" s="5">
        <v>2500000</v>
      </c>
      <c r="F120" s="8"/>
      <c r="G120" s="9"/>
      <c r="H120" s="15">
        <v>2366200</v>
      </c>
      <c r="I120" s="16">
        <f>SUM(H120)</f>
        <v>2366200</v>
      </c>
      <c r="J120" s="9"/>
    </row>
    <row r="121" spans="1:10" ht="12.75">
      <c r="A121" s="65" t="s">
        <v>84</v>
      </c>
      <c r="B121" s="65"/>
      <c r="C121" s="65"/>
      <c r="D121" s="65"/>
      <c r="E121" s="34">
        <f>SUM(E119:E120)</f>
        <v>192376826</v>
      </c>
      <c r="F121" s="34">
        <f>SUM(F119:F120)</f>
        <v>18392869.15</v>
      </c>
      <c r="G121" s="35">
        <f>SUM(G119:G120)</f>
        <v>40613156.6</v>
      </c>
      <c r="H121" s="35">
        <f>SUM(H119:H120)</f>
        <v>55522814</v>
      </c>
      <c r="I121" s="36">
        <f>SUM(F121:G121:H121)</f>
        <v>114528839.75</v>
      </c>
      <c r="J121" s="34">
        <f>SUM(J51:J118)</f>
        <v>74803182.5</v>
      </c>
    </row>
    <row r="122" spans="1:10" ht="12.75">
      <c r="A122" s="19"/>
      <c r="B122" s="49"/>
      <c r="C122" s="49"/>
      <c r="D122" s="49"/>
      <c r="E122" s="18"/>
      <c r="F122" s="18"/>
      <c r="G122" s="18"/>
      <c r="H122" s="13"/>
      <c r="I122" s="13"/>
      <c r="J122" s="18"/>
    </row>
    <row r="123" spans="1:10" ht="12.75">
      <c r="A123" s="19"/>
      <c r="B123" s="60"/>
      <c r="C123" s="61"/>
      <c r="D123" s="61"/>
      <c r="E123" s="18"/>
      <c r="F123" s="18"/>
      <c r="G123" s="18"/>
      <c r="H123" s="13"/>
      <c r="I123" s="13"/>
      <c r="J123" s="18"/>
    </row>
    <row r="124" spans="1:10" ht="12.75">
      <c r="A124" s="41" t="s">
        <v>122</v>
      </c>
      <c r="B124" s="42"/>
      <c r="C124" s="42"/>
      <c r="D124" s="42"/>
      <c r="E124" s="42"/>
      <c r="F124" s="42"/>
      <c r="G124" s="42"/>
      <c r="H124" s="42"/>
      <c r="I124" s="42"/>
      <c r="J124" s="43"/>
    </row>
  </sheetData>
  <mergeCells count="117">
    <mergeCell ref="F8:F9"/>
    <mergeCell ref="G8:G9"/>
    <mergeCell ref="A13:D13"/>
    <mergeCell ref="B117:D117"/>
    <mergeCell ref="B107:D107"/>
    <mergeCell ref="B102:D102"/>
    <mergeCell ref="B103:D103"/>
    <mergeCell ref="B104:D104"/>
    <mergeCell ref="B105:D105"/>
    <mergeCell ref="B94:D94"/>
    <mergeCell ref="B123:D123"/>
    <mergeCell ref="B112:D112"/>
    <mergeCell ref="B108:D108"/>
    <mergeCell ref="B109:D109"/>
    <mergeCell ref="B110:D110"/>
    <mergeCell ref="B111:D111"/>
    <mergeCell ref="B113:D113"/>
    <mergeCell ref="B114:D114"/>
    <mergeCell ref="B115:D115"/>
    <mergeCell ref="B116:D116"/>
    <mergeCell ref="B95:D95"/>
    <mergeCell ref="B91:D91"/>
    <mergeCell ref="B92:D92"/>
    <mergeCell ref="B93:D93"/>
    <mergeCell ref="B87:D87"/>
    <mergeCell ref="B88:D88"/>
    <mergeCell ref="B89:D89"/>
    <mergeCell ref="B90:D90"/>
    <mergeCell ref="B75:D75"/>
    <mergeCell ref="B76:D76"/>
    <mergeCell ref="B77:D77"/>
    <mergeCell ref="B74:D74"/>
    <mergeCell ref="B73:D73"/>
    <mergeCell ref="B68:D68"/>
    <mergeCell ref="B69:D69"/>
    <mergeCell ref="B63:D63"/>
    <mergeCell ref="B72:D72"/>
    <mergeCell ref="B66:D66"/>
    <mergeCell ref="B67:D67"/>
    <mergeCell ref="B65:D65"/>
    <mergeCell ref="B70:D70"/>
    <mergeCell ref="B71:D71"/>
    <mergeCell ref="B62:D62"/>
    <mergeCell ref="B52:D52"/>
    <mergeCell ref="B64:D64"/>
    <mergeCell ref="B60:D60"/>
    <mergeCell ref="B61:D61"/>
    <mergeCell ref="B30:D30"/>
    <mergeCell ref="B31:D31"/>
    <mergeCell ref="B37:D37"/>
    <mergeCell ref="B120:D120"/>
    <mergeCell ref="B50:D50"/>
    <mergeCell ref="B51:D51"/>
    <mergeCell ref="B54:D54"/>
    <mergeCell ref="B55:D55"/>
    <mergeCell ref="B53:D53"/>
    <mergeCell ref="B56:D56"/>
    <mergeCell ref="A121:D121"/>
    <mergeCell ref="A17:I17"/>
    <mergeCell ref="B18:D18"/>
    <mergeCell ref="A19:I19"/>
    <mergeCell ref="B20:D20"/>
    <mergeCell ref="B21:D21"/>
    <mergeCell ref="B22:D22"/>
    <mergeCell ref="B23:D23"/>
    <mergeCell ref="B24:D24"/>
    <mergeCell ref="B25:D25"/>
    <mergeCell ref="B118:D118"/>
    <mergeCell ref="B32:D32"/>
    <mergeCell ref="B47:D47"/>
    <mergeCell ref="B48:D48"/>
    <mergeCell ref="B49:D49"/>
    <mergeCell ref="A46:I46"/>
    <mergeCell ref="B33:D33"/>
    <mergeCell ref="B34:D34"/>
    <mergeCell ref="B35:D35"/>
    <mergeCell ref="B36:D36"/>
    <mergeCell ref="E8:E9"/>
    <mergeCell ref="B57:D57"/>
    <mergeCell ref="B58:D58"/>
    <mergeCell ref="B59:D59"/>
    <mergeCell ref="B26:D26"/>
    <mergeCell ref="B40:D40"/>
    <mergeCell ref="B41:D41"/>
    <mergeCell ref="B42:D42"/>
    <mergeCell ref="B45:D45"/>
    <mergeCell ref="B27:D27"/>
    <mergeCell ref="B99:D99"/>
    <mergeCell ref="B82:D82"/>
    <mergeCell ref="B78:D78"/>
    <mergeCell ref="A79:I79"/>
    <mergeCell ref="B83:D83"/>
    <mergeCell ref="B84:D84"/>
    <mergeCell ref="B80:D80"/>
    <mergeCell ref="B81:D81"/>
    <mergeCell ref="B85:D85"/>
    <mergeCell ref="B86:D86"/>
    <mergeCell ref="A8:D9"/>
    <mergeCell ref="B96:D96"/>
    <mergeCell ref="B97:D97"/>
    <mergeCell ref="B98:D98"/>
    <mergeCell ref="B28:D28"/>
    <mergeCell ref="B43:D43"/>
    <mergeCell ref="B44:D44"/>
    <mergeCell ref="B38:D38"/>
    <mergeCell ref="B39:D39"/>
    <mergeCell ref="B29:D29"/>
    <mergeCell ref="A10:D10"/>
    <mergeCell ref="A124:J124"/>
    <mergeCell ref="A11:D11"/>
    <mergeCell ref="A12:D12"/>
    <mergeCell ref="A14:D14"/>
    <mergeCell ref="B100:D100"/>
    <mergeCell ref="B101:D101"/>
    <mergeCell ref="B122:D122"/>
    <mergeCell ref="B106:D106"/>
    <mergeCell ref="B119:D119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jakoubkova</cp:lastModifiedBy>
  <cp:lastPrinted>2005-03-17T09:20:16Z</cp:lastPrinted>
  <dcterms:created xsi:type="dcterms:W3CDTF">1997-01-24T11:07:25Z</dcterms:created>
  <dcterms:modified xsi:type="dcterms:W3CDTF">2005-03-17T09:20:19Z</dcterms:modified>
  <cp:category/>
  <cp:version/>
  <cp:contentType/>
  <cp:contentStatus/>
</cp:coreProperties>
</file>