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1-2005-88, př. 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<sst xmlns="http://schemas.openxmlformats.org/spreadsheetml/2006/main" count="60" uniqueCount="41">
  <si>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v Kč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</si>
  <si>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</si>
  <si>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</si>
  <si>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</si>
  <si>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</si>
  <si>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</si>
  <si>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</si>
  <si>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</si>
  <si>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</si>
  <si>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</si>
  <si>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</si>
  <si>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</si>
  <si>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</si>
  <si>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</si>
  <si>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</si>
  <si>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</si>
  <si>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</si>
  <si>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</si>
  <si>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</si>
  <si>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</si>
  <si>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Celk.</t>
  </si>
  <si>
    <t>v %</t>
  </si>
  <si>
    <t>Alokace v roce 2002</t>
  </si>
  <si>
    <t>Alokace v roce 2003</t>
  </si>
  <si>
    <t>Celková alokace pro rok 2004</t>
  </si>
  <si>
    <t>Procentuálně dle alokace v roce 2003</t>
  </si>
  <si>
    <t>Dílčí cíl</t>
  </si>
  <si>
    <t>Rozdělení dle PD 2004 (65,4%)</t>
  </si>
  <si>
    <t>Rozdělení dle alokace v roce 2003 (34,6%)</t>
  </si>
  <si>
    <t>Dodatečná alokace v roce 2003</t>
  </si>
  <si>
    <t>ROK 2002</t>
  </si>
  <si>
    <t>ROK 2003</t>
  </si>
  <si>
    <t>ROK 2004</t>
  </si>
  <si>
    <r>
      <t>2002 -</t>
    </r>
    <r>
      <rPr>
        <sz val="10"/>
        <rFont val="Arial CE"/>
        <family val="2"/>
      </rPr>
      <t xml:space="preserve"> v tomto roce FV hospodařil celkem s </t>
    </r>
    <r>
      <rPr>
        <b/>
        <sz val="10"/>
        <rFont val="Arial CE"/>
        <family val="2"/>
      </rPr>
      <t>81,4 mil. Kč</t>
    </r>
    <r>
      <rPr>
        <sz val="10"/>
        <rFont val="Arial CE"/>
        <family val="2"/>
      </rPr>
      <t>. Prostředky byly rozděleny dle procentuálního klíče, který určoval míru významnosti cíle pro krajskou regionální politiku</t>
    </r>
  </si>
  <si>
    <r>
      <t>2003 -</t>
    </r>
    <r>
      <rPr>
        <sz val="10"/>
        <rFont val="Arial CE"/>
        <family val="2"/>
      </rPr>
      <t xml:space="preserve"> nová alokace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ve výši 80,0 mil. Kč byla schválena dle pozměněného procentuálního klíče z roku 2002,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 dílčích cílech byly dále ponechány zůstatky z jednotlivých dílčích cílů z roku 2002 (necelých 40 mil. Kč). Navíc byla v průběhu roku 2003 navýšena alokace dle stejného klíče o dalších 40 mil. Kč, v celkovém součtu včetně zůstatků z roku 2002 hospodařil FV v roce 2003 s téměř </t>
    </r>
    <r>
      <rPr>
        <b/>
        <sz val="10"/>
        <rFont val="Arial CE"/>
        <family val="2"/>
      </rPr>
      <t>160 mil. Kč</t>
    </r>
  </si>
  <si>
    <t>Schválené alokace FV v letech 2002 - 2004</t>
  </si>
  <si>
    <r>
      <t xml:space="preserve">2004 -  </t>
    </r>
    <r>
      <rPr>
        <sz val="10"/>
        <rFont val="Arial CE"/>
        <family val="2"/>
      </rPr>
      <t xml:space="preserve">pro tento rok byly při tvorbě nové alokace využity pouze zůstatky z předchozího roku ve výši 86,8 mil. Kč a znovu přerozděleny dle klíče: 56,8 mil. Kč (= 65,4 %) rozděleno dle Programového doplňku 2004; 30 mil. Kč (34,6 %) dle procentuálního klíče z roku 2003. Později byla akolace ještě zvýšena v dílčím cíli 4.2 o 3,05 mil. Kč od firmy EKO-KOM, a.s. a dále bylo ještě navýšeno opatření 2.4.1 o 4 mil. Kč, aby bylo umožněno v předstihu vyhlášení 3 volnočasových GP. V roce 2004 FV celkem hospodařil celkem s </t>
    </r>
    <r>
      <rPr>
        <b/>
        <sz val="10"/>
        <rFont val="Arial CE"/>
        <family val="2"/>
      </rPr>
      <t xml:space="preserve">93,85 mil. Kč </t>
    </r>
  </si>
  <si>
    <t>Nerozdělené zůstatky</t>
  </si>
  <si>
    <r>
      <t>2005</t>
    </r>
    <r>
      <rPr>
        <sz val="10"/>
        <rFont val="Arial CE"/>
        <family val="2"/>
      </rPr>
      <t xml:space="preserve"> - nerozdělené zůstatky jsou ve výši 17 396 296 Kč a připočtemi-li k tomu vratky z přidělených dotací, které eviduje OE, je k disponibilní zůstatek ve FV k 31.12. 2004 ve výši </t>
    </r>
    <r>
      <rPr>
        <b/>
        <sz val="10"/>
        <rFont val="Arial CE"/>
        <family val="2"/>
      </rPr>
      <t>21 595 123 Kč</t>
    </r>
  </si>
  <si>
    <t>počet stran:1</t>
  </si>
  <si>
    <t>ZK-01-2005-88,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</si>
</sst>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3" fillId="3" borderId="11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3" fillId="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2" borderId="21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6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3" fillId="3" borderId="1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3" fillId="3" borderId="5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/>
    </xf>
    <xf numFmtId="0" fontId="3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34" xfId="0" applyNumberFormat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2" fontId="1" fillId="0" borderId="24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" fillId="0" borderId="14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3" fillId="3" borderId="3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wrapText="1"/>
    </xf>
    <xf numFmtId="2" fontId="0" fillId="0" borderId="26" xfId="0" applyNumberFormat="1" applyBorder="1" applyAlignment="1">
      <alignment wrapText="1"/>
    </xf>
    <xf numFmtId="3" fontId="1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1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0" fillId="2" borderId="22" xfId="0" applyNumberFormat="1" applyFont="1" applyFill="1" applyBorder="1" applyAlignment="1">
      <alignment vertical="center"/>
    </xf>
    <xf numFmtId="0" fontId="0" fillId="3" borderId="30" xfId="0" applyFill="1" applyBorder="1" applyAlignment="1">
      <alignment/>
    </xf>
    <xf numFmtId="0" fontId="0" fillId="0" borderId="31" xfId="0" applyBorder="1" applyAlignment="1">
      <alignment/>
    </xf>
    <xf numFmtId="0" fontId="0" fillId="3" borderId="23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33" xfId="0" applyBorder="1" applyAlignment="1">
      <alignment/>
    </xf>
    <xf numFmtId="3" fontId="1" fillId="2" borderId="1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G1">
      <selection activeCell="A30" sqref="A30:U30"/>
    </sheetView>
  </sheetViews>
  <sheetFormatPr defaultColWidth="9.00390625" defaultRowHeight="12.75"/>
  <cols>
    <col min="1" max="1" width="5.875" style="0" customWidth="1"/>
    <col min="2" max="2" width="8.375" style="2" hidden="1" customWidth="1"/>
    <col min="3" max="3" width="9.75390625" style="0" hidden="1" customWidth="1"/>
    <col min="4" max="4" width="5.875" style="0" hidden="1" customWidth="1"/>
    <col min="6" max="6" width="5.875" style="0" customWidth="1"/>
    <col min="7" max="7" width="5.75390625" style="0" customWidth="1"/>
    <col min="9" max="10" width="5.875" style="0" customWidth="1"/>
    <col min="12" max="13" width="5.375" style="0" customWidth="1"/>
    <col min="15" max="15" width="5.875" style="0" customWidth="1"/>
    <col min="17" max="17" width="5.625" style="0" customWidth="1"/>
    <col min="19" max="19" width="5.375" style="0" customWidth="1"/>
    <col min="20" max="20" width="6.00390625" style="0" customWidth="1"/>
    <col min="21" max="21" width="11.00390625" style="0" customWidth="1"/>
  </cols>
  <sheetData>
    <row r="1" spans="1:19" ht="15.75">
      <c r="A1" s="57" t="s">
        <v>35</v>
      </c>
      <c r="S1" s="1" t="s">
        <v>40</v>
      </c>
    </row>
    <row r="2" ht="13.5" thickBot="1">
      <c r="S2" s="1" t="s">
        <v>39</v>
      </c>
    </row>
    <row r="3" spans="1:21" s="1" customFormat="1" ht="15.75" customHeight="1" thickBot="1">
      <c r="A3" s="14" t="s">
        <v>1</v>
      </c>
      <c r="B3" s="15"/>
      <c r="C3" s="16"/>
      <c r="D3" s="28"/>
      <c r="E3" s="101" t="s">
        <v>30</v>
      </c>
      <c r="F3" s="103"/>
      <c r="G3" s="103"/>
      <c r="H3" s="101" t="s">
        <v>31</v>
      </c>
      <c r="I3" s="102"/>
      <c r="J3" s="102"/>
      <c r="K3" s="102"/>
      <c r="L3" s="102"/>
      <c r="M3" s="126"/>
      <c r="N3" s="101" t="s">
        <v>32</v>
      </c>
      <c r="O3" s="102"/>
      <c r="P3" s="102"/>
      <c r="Q3" s="102"/>
      <c r="R3" s="102"/>
      <c r="S3" s="102"/>
      <c r="T3" s="103"/>
      <c r="U3" s="104"/>
    </row>
    <row r="4" spans="1:21" ht="12.75" customHeight="1" thickBot="1">
      <c r="A4" s="83" t="s">
        <v>26</v>
      </c>
      <c r="B4" s="144" t="s">
        <v>22</v>
      </c>
      <c r="C4" s="146" t="s">
        <v>25</v>
      </c>
      <c r="D4" s="147"/>
      <c r="E4" s="105" t="s">
        <v>22</v>
      </c>
      <c r="F4" s="85"/>
      <c r="G4" s="86"/>
      <c r="H4" s="105" t="s">
        <v>23</v>
      </c>
      <c r="I4" s="85"/>
      <c r="J4" s="86"/>
      <c r="K4" s="105" t="s">
        <v>29</v>
      </c>
      <c r="L4" s="85"/>
      <c r="M4" s="86"/>
      <c r="N4" s="105" t="s">
        <v>27</v>
      </c>
      <c r="O4" s="106"/>
      <c r="P4" s="105" t="s">
        <v>28</v>
      </c>
      <c r="Q4" s="129"/>
      <c r="R4" s="105" t="s">
        <v>24</v>
      </c>
      <c r="S4" s="134"/>
      <c r="T4" s="135"/>
      <c r="U4" s="83" t="s">
        <v>37</v>
      </c>
    </row>
    <row r="5" spans="1:21" ht="21.75" customHeight="1" thickBot="1">
      <c r="A5" s="143"/>
      <c r="B5" s="145"/>
      <c r="C5" s="146"/>
      <c r="D5" s="147"/>
      <c r="E5" s="87"/>
      <c r="F5" s="88"/>
      <c r="G5" s="89"/>
      <c r="H5" s="87"/>
      <c r="I5" s="88"/>
      <c r="J5" s="89"/>
      <c r="K5" s="87"/>
      <c r="L5" s="88"/>
      <c r="M5" s="89"/>
      <c r="N5" s="107"/>
      <c r="O5" s="108"/>
      <c r="P5" s="107"/>
      <c r="Q5" s="130"/>
      <c r="R5" s="136"/>
      <c r="S5" s="137"/>
      <c r="T5" s="138"/>
      <c r="U5" s="84"/>
    </row>
    <row r="6" spans="1:21" ht="13.5" thickBot="1">
      <c r="A6" s="84"/>
      <c r="B6" s="18" t="s">
        <v>0</v>
      </c>
      <c r="C6" s="13" t="s">
        <v>0</v>
      </c>
      <c r="D6" s="29" t="s">
        <v>21</v>
      </c>
      <c r="E6" s="35" t="s">
        <v>0</v>
      </c>
      <c r="F6" s="42" t="s">
        <v>21</v>
      </c>
      <c r="G6" s="30" t="s">
        <v>21</v>
      </c>
      <c r="H6" s="35" t="s">
        <v>0</v>
      </c>
      <c r="I6" s="43" t="s">
        <v>21</v>
      </c>
      <c r="J6" s="30" t="s">
        <v>21</v>
      </c>
      <c r="K6" s="17" t="s">
        <v>0</v>
      </c>
      <c r="L6" s="35" t="s">
        <v>21</v>
      </c>
      <c r="M6" s="30" t="s">
        <v>21</v>
      </c>
      <c r="N6" s="42" t="s">
        <v>0</v>
      </c>
      <c r="O6" s="30" t="s">
        <v>21</v>
      </c>
      <c r="P6" s="17" t="s">
        <v>0</v>
      </c>
      <c r="Q6" s="17" t="s">
        <v>21</v>
      </c>
      <c r="R6" s="76" t="s">
        <v>0</v>
      </c>
      <c r="S6" s="51" t="s">
        <v>21</v>
      </c>
      <c r="T6" s="55" t="s">
        <v>21</v>
      </c>
      <c r="U6" s="17" t="s">
        <v>0</v>
      </c>
    </row>
    <row r="7" spans="1:21" ht="12.75">
      <c r="A7" s="19" t="s">
        <v>9</v>
      </c>
      <c r="B7" s="5">
        <v>1020000</v>
      </c>
      <c r="C7" s="6">
        <f>C26/100*D7</f>
        <v>0</v>
      </c>
      <c r="D7" s="4">
        <v>1.5</v>
      </c>
      <c r="E7" s="59">
        <v>1020000</v>
      </c>
      <c r="F7" s="31">
        <f>E7*100/E26</f>
        <v>1.253071253071253</v>
      </c>
      <c r="G7" s="115">
        <v>25</v>
      </c>
      <c r="H7" s="64">
        <v>1200000</v>
      </c>
      <c r="I7" s="37">
        <f>H7*100/H26</f>
        <v>1.5</v>
      </c>
      <c r="J7" s="92">
        <v>30</v>
      </c>
      <c r="K7" s="64">
        <v>600000</v>
      </c>
      <c r="L7" s="37">
        <f>K7*100/K26</f>
        <v>1.5</v>
      </c>
      <c r="M7" s="92">
        <v>30</v>
      </c>
      <c r="N7" s="68">
        <f>N26/100*O7</f>
        <v>4515600</v>
      </c>
      <c r="O7" s="44">
        <v>7.95</v>
      </c>
      <c r="P7" s="72">
        <f>P26/100*Q7</f>
        <v>450000</v>
      </c>
      <c r="Q7" s="48">
        <v>1.5</v>
      </c>
      <c r="R7" s="77">
        <f aca="true" t="shared" si="0" ref="R7:R14">P7+N7</f>
        <v>4965600</v>
      </c>
      <c r="S7" s="52">
        <f>R7*100/R26</f>
        <v>5.72073732718894</v>
      </c>
      <c r="T7" s="141">
        <v>37.42</v>
      </c>
      <c r="U7" s="80">
        <v>1912600</v>
      </c>
    </row>
    <row r="8" spans="1:21" ht="12.75">
      <c r="A8" s="20" t="s">
        <v>8</v>
      </c>
      <c r="B8" s="5">
        <v>2030000</v>
      </c>
      <c r="C8" s="6">
        <f>C26/100*D8</f>
        <v>0</v>
      </c>
      <c r="D8" s="4">
        <v>3</v>
      </c>
      <c r="E8" s="60">
        <v>2030000</v>
      </c>
      <c r="F8" s="32">
        <f>E8*100/E26</f>
        <v>2.493857493857494</v>
      </c>
      <c r="G8" s="116"/>
      <c r="H8" s="65">
        <v>2400000</v>
      </c>
      <c r="I8" s="38">
        <f>H8*100/H26</f>
        <v>3</v>
      </c>
      <c r="J8" s="93"/>
      <c r="K8" s="65">
        <v>1200000</v>
      </c>
      <c r="L8" s="38">
        <f>K8*100/K26</f>
        <v>3</v>
      </c>
      <c r="M8" s="93"/>
      <c r="N8" s="69">
        <f>N26/100*O8</f>
        <v>2908160</v>
      </c>
      <c r="O8" s="45">
        <v>5.12</v>
      </c>
      <c r="P8" s="73">
        <f>P26/100*Q8</f>
        <v>900000</v>
      </c>
      <c r="Q8" s="49">
        <v>3</v>
      </c>
      <c r="R8" s="78">
        <f t="shared" si="0"/>
        <v>3808160</v>
      </c>
      <c r="S8" s="53">
        <f>R8*100/R26</f>
        <v>4.387281105990783</v>
      </c>
      <c r="T8" s="128"/>
      <c r="U8" s="58">
        <v>0</v>
      </c>
    </row>
    <row r="9" spans="1:21" ht="12.75">
      <c r="A9" s="20" t="s">
        <v>7</v>
      </c>
      <c r="B9" s="5">
        <v>9150000</v>
      </c>
      <c r="C9" s="6">
        <f>C26/100*D9</f>
        <v>0</v>
      </c>
      <c r="D9" s="4">
        <v>15</v>
      </c>
      <c r="E9" s="60">
        <v>9150000</v>
      </c>
      <c r="F9" s="32">
        <f>E9*100/E26</f>
        <v>11.24078624078624</v>
      </c>
      <c r="G9" s="116"/>
      <c r="H9" s="65">
        <v>12000000</v>
      </c>
      <c r="I9" s="38">
        <f>H9*100/H26</f>
        <v>15</v>
      </c>
      <c r="J9" s="93"/>
      <c r="K9" s="65">
        <v>6000000</v>
      </c>
      <c r="L9" s="38">
        <f>K9*100/K26</f>
        <v>15</v>
      </c>
      <c r="M9" s="93"/>
      <c r="N9" s="69">
        <f>N26/100*O9</f>
        <v>8531360</v>
      </c>
      <c r="O9" s="45">
        <v>15.02</v>
      </c>
      <c r="P9" s="73">
        <f>P26/100*Q9</f>
        <v>4500000</v>
      </c>
      <c r="Q9" s="49">
        <v>15</v>
      </c>
      <c r="R9" s="78">
        <f t="shared" si="0"/>
        <v>13031360</v>
      </c>
      <c r="S9" s="53">
        <f>R9*100/R26</f>
        <v>15.013087557603686</v>
      </c>
      <c r="T9" s="128"/>
      <c r="U9" s="58">
        <v>2031360</v>
      </c>
    </row>
    <row r="10" spans="1:21" ht="13.5" thickBot="1">
      <c r="A10" s="21" t="s">
        <v>6</v>
      </c>
      <c r="B10" s="5">
        <v>8150000</v>
      </c>
      <c r="C10" s="6">
        <f>C26/100*D10</f>
        <v>0</v>
      </c>
      <c r="D10" s="4">
        <v>10.5</v>
      </c>
      <c r="E10" s="61">
        <v>8150000</v>
      </c>
      <c r="F10" s="33">
        <f>E10*100/E26</f>
        <v>10.012285012285012</v>
      </c>
      <c r="G10" s="117"/>
      <c r="H10" s="66">
        <v>8400000</v>
      </c>
      <c r="I10" s="39">
        <f>H10*100/H26</f>
        <v>10.5</v>
      </c>
      <c r="J10" s="94"/>
      <c r="K10" s="66">
        <v>4200000</v>
      </c>
      <c r="L10" s="39">
        <f>K10*100/K26</f>
        <v>10.5</v>
      </c>
      <c r="M10" s="94"/>
      <c r="N10" s="70">
        <f>N26/100*O10</f>
        <v>7526000</v>
      </c>
      <c r="O10" s="46">
        <v>13.25</v>
      </c>
      <c r="P10" s="74">
        <f>P26/100*Q10</f>
        <v>3150000</v>
      </c>
      <c r="Q10" s="50">
        <v>10.5</v>
      </c>
      <c r="R10" s="79">
        <f t="shared" si="0"/>
        <v>10676000</v>
      </c>
      <c r="S10" s="54">
        <f>R10*100/R26</f>
        <v>12.299539170506913</v>
      </c>
      <c r="T10" s="142"/>
      <c r="U10" s="81">
        <v>5044809</v>
      </c>
    </row>
    <row r="11" spans="1:21" ht="12.75">
      <c r="A11" s="24" t="s">
        <v>5</v>
      </c>
      <c r="B11" s="5">
        <v>9780000</v>
      </c>
      <c r="C11" s="6">
        <f>C26/100*D11</f>
        <v>0</v>
      </c>
      <c r="D11" s="4">
        <v>8</v>
      </c>
      <c r="E11" s="62">
        <v>9780000</v>
      </c>
      <c r="F11" s="31">
        <f>E11*100/E26</f>
        <v>12.014742014742014</v>
      </c>
      <c r="G11" s="115">
        <v>40</v>
      </c>
      <c r="H11" s="64">
        <v>6400000</v>
      </c>
      <c r="I11" s="37">
        <f>H11*100/H26</f>
        <v>8</v>
      </c>
      <c r="J11" s="92">
        <v>40</v>
      </c>
      <c r="K11" s="64">
        <v>3200000</v>
      </c>
      <c r="L11" s="37">
        <f>K11*100/K26</f>
        <v>8</v>
      </c>
      <c r="M11" s="92">
        <v>40</v>
      </c>
      <c r="N11" s="68">
        <f>N26/100*O11</f>
        <v>1005360</v>
      </c>
      <c r="O11" s="47">
        <v>1.77</v>
      </c>
      <c r="P11" s="72">
        <f>P26/100*Q11</f>
        <v>2400000</v>
      </c>
      <c r="Q11" s="48">
        <v>8</v>
      </c>
      <c r="R11" s="77">
        <f t="shared" si="0"/>
        <v>3405360</v>
      </c>
      <c r="S11" s="52">
        <f>R11*100/R26</f>
        <v>3.923225806451613</v>
      </c>
      <c r="T11" s="127">
        <v>33.94</v>
      </c>
      <c r="U11" s="80">
        <v>548460</v>
      </c>
    </row>
    <row r="12" spans="1:21" ht="12.75">
      <c r="A12" s="20" t="s">
        <v>4</v>
      </c>
      <c r="B12" s="5">
        <v>1630000</v>
      </c>
      <c r="C12" s="6">
        <f>C26/100*D12</f>
        <v>0</v>
      </c>
      <c r="D12" s="4">
        <v>2</v>
      </c>
      <c r="E12" s="60">
        <v>1630000</v>
      </c>
      <c r="F12" s="32">
        <f>E12*100/E26</f>
        <v>2.0024570024570023</v>
      </c>
      <c r="G12" s="116"/>
      <c r="H12" s="65">
        <v>1600000</v>
      </c>
      <c r="I12" s="38">
        <f>H12*100/H26</f>
        <v>2</v>
      </c>
      <c r="J12" s="93"/>
      <c r="K12" s="65">
        <v>800000</v>
      </c>
      <c r="L12" s="38">
        <f>K12*100/K26</f>
        <v>2</v>
      </c>
      <c r="M12" s="93"/>
      <c r="N12" s="69">
        <f>N26/100*O12</f>
        <v>1005360</v>
      </c>
      <c r="O12" s="45">
        <v>1.77</v>
      </c>
      <c r="P12" s="73">
        <f>P26/100*Q12</f>
        <v>600000</v>
      </c>
      <c r="Q12" s="49">
        <v>2</v>
      </c>
      <c r="R12" s="78">
        <f t="shared" si="0"/>
        <v>1605360</v>
      </c>
      <c r="S12" s="53">
        <f>R12*100/R26</f>
        <v>1.8494930875576037</v>
      </c>
      <c r="T12" s="148"/>
      <c r="U12" s="58">
        <v>882</v>
      </c>
    </row>
    <row r="13" spans="1:21" ht="12.75">
      <c r="A13" s="20" t="s">
        <v>3</v>
      </c>
      <c r="B13" s="5">
        <v>8150000</v>
      </c>
      <c r="C13" s="6">
        <f>C26/100*D13</f>
        <v>0</v>
      </c>
      <c r="D13" s="4">
        <v>8</v>
      </c>
      <c r="E13" s="60">
        <v>8150000</v>
      </c>
      <c r="F13" s="32">
        <f>E13*100/E26</f>
        <v>10.012285012285012</v>
      </c>
      <c r="G13" s="116"/>
      <c r="H13" s="65">
        <v>6400000</v>
      </c>
      <c r="I13" s="38">
        <f>H13*100/H26</f>
        <v>8</v>
      </c>
      <c r="J13" s="93"/>
      <c r="K13" s="65">
        <v>3200000</v>
      </c>
      <c r="L13" s="38">
        <f>K13*100/K26</f>
        <v>8</v>
      </c>
      <c r="M13" s="93"/>
      <c r="N13" s="69">
        <f>N26/100*O13</f>
        <v>7423760</v>
      </c>
      <c r="O13" s="45">
        <v>13.07</v>
      </c>
      <c r="P13" s="73">
        <f>P26/100*Q13</f>
        <v>2400000</v>
      </c>
      <c r="Q13" s="49">
        <v>8</v>
      </c>
      <c r="R13" s="78">
        <f t="shared" si="0"/>
        <v>9823760</v>
      </c>
      <c r="S13" s="53">
        <f>R13*100/R26</f>
        <v>11.317695852534563</v>
      </c>
      <c r="T13" s="148"/>
      <c r="U13" s="58">
        <v>2018260</v>
      </c>
    </row>
    <row r="14" spans="1:21" ht="12.75">
      <c r="A14" s="25" t="s">
        <v>18</v>
      </c>
      <c r="B14" s="121">
        <v>13040000</v>
      </c>
      <c r="C14" s="123">
        <f>C26/100*D14</f>
        <v>0</v>
      </c>
      <c r="D14" s="124">
        <v>9.9</v>
      </c>
      <c r="E14" s="155">
        <v>13040000</v>
      </c>
      <c r="F14" s="158">
        <f>E14*100/E26</f>
        <v>16.01965601965602</v>
      </c>
      <c r="G14" s="116"/>
      <c r="H14" s="118">
        <v>7920000</v>
      </c>
      <c r="I14" s="113">
        <f>H14*100/H26</f>
        <v>9.9</v>
      </c>
      <c r="J14" s="93"/>
      <c r="K14" s="118">
        <v>3960000</v>
      </c>
      <c r="L14" s="113">
        <f>K14*100/K26</f>
        <v>9.9</v>
      </c>
      <c r="M14" s="93"/>
      <c r="N14" s="111">
        <f>N26/100*O14</f>
        <v>4515600</v>
      </c>
      <c r="O14" s="128">
        <v>7.95</v>
      </c>
      <c r="P14" s="139">
        <f>P26/100*Q14</f>
        <v>2970000</v>
      </c>
      <c r="Q14" s="132">
        <v>9.9</v>
      </c>
      <c r="R14" s="150">
        <f t="shared" si="0"/>
        <v>7485600</v>
      </c>
      <c r="S14" s="152">
        <f>R14*100/R26</f>
        <v>8.623963133640553</v>
      </c>
      <c r="T14" s="148"/>
      <c r="U14" s="95">
        <v>485600</v>
      </c>
    </row>
    <row r="15" spans="1:21" ht="12.75">
      <c r="A15" s="154" t="s">
        <v>2</v>
      </c>
      <c r="B15" s="122"/>
      <c r="C15" s="123"/>
      <c r="D15" s="124"/>
      <c r="E15" s="156"/>
      <c r="F15" s="159"/>
      <c r="G15" s="116"/>
      <c r="H15" s="119"/>
      <c r="I15" s="114"/>
      <c r="J15" s="93"/>
      <c r="K15" s="119"/>
      <c r="L15" s="114"/>
      <c r="M15" s="93"/>
      <c r="N15" s="112"/>
      <c r="O15" s="131"/>
      <c r="P15" s="140"/>
      <c r="Q15" s="133"/>
      <c r="R15" s="151"/>
      <c r="S15" s="153"/>
      <c r="T15" s="148"/>
      <c r="U15" s="96"/>
    </row>
    <row r="16" spans="1:21" ht="12.75">
      <c r="A16" s="154"/>
      <c r="B16" s="122"/>
      <c r="C16" s="123"/>
      <c r="D16" s="124"/>
      <c r="E16" s="156"/>
      <c r="F16" s="159"/>
      <c r="G16" s="116"/>
      <c r="H16" s="119"/>
      <c r="I16" s="114"/>
      <c r="J16" s="93"/>
      <c r="K16" s="119"/>
      <c r="L16" s="114"/>
      <c r="M16" s="93"/>
      <c r="N16" s="112"/>
      <c r="O16" s="131"/>
      <c r="P16" s="140"/>
      <c r="Q16" s="133"/>
      <c r="R16" s="151"/>
      <c r="S16" s="153"/>
      <c r="T16" s="148"/>
      <c r="U16" s="96"/>
    </row>
    <row r="17" spans="1:21" ht="13.5" thickBot="1">
      <c r="A17" s="26" t="s">
        <v>19</v>
      </c>
      <c r="B17" s="122"/>
      <c r="C17" s="6">
        <f>C26/100*D17</f>
        <v>0</v>
      </c>
      <c r="D17" s="4">
        <v>12.1</v>
      </c>
      <c r="E17" s="157"/>
      <c r="F17" s="160"/>
      <c r="G17" s="117"/>
      <c r="H17" s="66">
        <v>9680000</v>
      </c>
      <c r="I17" s="39">
        <f>H17*100/H26</f>
        <v>12.1</v>
      </c>
      <c r="J17" s="94"/>
      <c r="K17" s="66">
        <v>4840000</v>
      </c>
      <c r="L17" s="39">
        <f>K17*100/K26</f>
        <v>12.1</v>
      </c>
      <c r="M17" s="94"/>
      <c r="N17" s="70">
        <f>N26/100*O17</f>
        <v>3510240</v>
      </c>
      <c r="O17" s="46">
        <v>6.18</v>
      </c>
      <c r="P17" s="74">
        <f>P26/100*Q17</f>
        <v>3630000</v>
      </c>
      <c r="Q17" s="50">
        <v>12.1</v>
      </c>
      <c r="R17" s="79">
        <f aca="true" t="shared" si="1" ref="R17:R25">P17+N17</f>
        <v>7140240</v>
      </c>
      <c r="S17" s="54">
        <f>R17*100/R26</f>
        <v>8.226082949308756</v>
      </c>
      <c r="T17" s="149"/>
      <c r="U17" s="81">
        <v>3143926</v>
      </c>
    </row>
    <row r="18" spans="1:21" ht="12.75">
      <c r="A18" s="24" t="s">
        <v>10</v>
      </c>
      <c r="B18" s="5">
        <v>3050000</v>
      </c>
      <c r="C18" s="6">
        <f>C26/100*D18</f>
        <v>0</v>
      </c>
      <c r="D18" s="4">
        <v>2</v>
      </c>
      <c r="E18" s="62">
        <v>3050000</v>
      </c>
      <c r="F18" s="31">
        <f>E18*100/E26</f>
        <v>3.746928746928747</v>
      </c>
      <c r="G18" s="115">
        <v>25</v>
      </c>
      <c r="H18" s="64">
        <v>1600000</v>
      </c>
      <c r="I18" s="37">
        <f>H18*100/H26</f>
        <v>2</v>
      </c>
      <c r="J18" s="92">
        <v>20</v>
      </c>
      <c r="K18" s="64">
        <v>800000</v>
      </c>
      <c r="L18" s="37">
        <f>K18*100/K26</f>
        <v>2</v>
      </c>
      <c r="M18" s="92">
        <v>20</v>
      </c>
      <c r="N18" s="68">
        <f>N26/100*O18</f>
        <v>301040</v>
      </c>
      <c r="O18" s="47">
        <v>0.53</v>
      </c>
      <c r="P18" s="72">
        <f>P26/100*Q18</f>
        <v>600000</v>
      </c>
      <c r="Q18" s="48">
        <v>2</v>
      </c>
      <c r="R18" s="77">
        <f t="shared" si="1"/>
        <v>901040</v>
      </c>
      <c r="S18" s="52">
        <f>R18*100/R26</f>
        <v>1.0380645161290323</v>
      </c>
      <c r="T18" s="141">
        <v>16.5</v>
      </c>
      <c r="U18" s="80">
        <v>521040</v>
      </c>
    </row>
    <row r="19" spans="1:21" ht="12.75">
      <c r="A19" s="20" t="s">
        <v>11</v>
      </c>
      <c r="B19" s="5">
        <v>7120000</v>
      </c>
      <c r="C19" s="6">
        <f>C26/100*D19</f>
        <v>0</v>
      </c>
      <c r="D19" s="4">
        <v>8</v>
      </c>
      <c r="E19" s="60">
        <v>7120000</v>
      </c>
      <c r="F19" s="32">
        <f>E19*100/E26</f>
        <v>8.746928746928747</v>
      </c>
      <c r="G19" s="116"/>
      <c r="H19" s="65">
        <v>6400000</v>
      </c>
      <c r="I19" s="38">
        <f>H19*100/H26</f>
        <v>8</v>
      </c>
      <c r="J19" s="93"/>
      <c r="K19" s="65">
        <v>3200000</v>
      </c>
      <c r="L19" s="38">
        <f>K19*100/K26</f>
        <v>8</v>
      </c>
      <c r="M19" s="93"/>
      <c r="N19" s="69">
        <f>N26/100*O19</f>
        <v>6020800</v>
      </c>
      <c r="O19" s="45">
        <v>10.6</v>
      </c>
      <c r="P19" s="73">
        <f>P26/100*Q19</f>
        <v>2400000</v>
      </c>
      <c r="Q19" s="49">
        <v>8</v>
      </c>
      <c r="R19" s="78">
        <f t="shared" si="1"/>
        <v>8420800</v>
      </c>
      <c r="S19" s="53">
        <f>R19*100/R26</f>
        <v>9.701382488479263</v>
      </c>
      <c r="T19" s="128"/>
      <c r="U19" s="58">
        <v>857763</v>
      </c>
    </row>
    <row r="20" spans="1:21" ht="12.75">
      <c r="A20" s="20" t="s">
        <v>12</v>
      </c>
      <c r="B20" s="5">
        <v>4070000</v>
      </c>
      <c r="C20" s="6">
        <f>C26/100*D20</f>
        <v>0</v>
      </c>
      <c r="D20" s="4">
        <v>6</v>
      </c>
      <c r="E20" s="60">
        <v>4070000</v>
      </c>
      <c r="F20" s="32">
        <f>E20*100/E26</f>
        <v>5</v>
      </c>
      <c r="G20" s="116"/>
      <c r="H20" s="65">
        <v>4800000</v>
      </c>
      <c r="I20" s="38">
        <f>H20*100/H26</f>
        <v>6</v>
      </c>
      <c r="J20" s="93"/>
      <c r="K20" s="65">
        <v>2400000</v>
      </c>
      <c r="L20" s="38">
        <f>K20*100/K26</f>
        <v>6</v>
      </c>
      <c r="M20" s="93"/>
      <c r="N20" s="69">
        <f>N26/100*O20</f>
        <v>2005040</v>
      </c>
      <c r="O20" s="45">
        <v>3.53</v>
      </c>
      <c r="P20" s="73">
        <f>P26/100*Q20</f>
        <v>1800000</v>
      </c>
      <c r="Q20" s="49">
        <v>6</v>
      </c>
      <c r="R20" s="78">
        <f t="shared" si="1"/>
        <v>3805040</v>
      </c>
      <c r="S20" s="53">
        <f>R20*100/R26</f>
        <v>4.3836866359447</v>
      </c>
      <c r="T20" s="128"/>
      <c r="U20" s="58">
        <v>5040</v>
      </c>
    </row>
    <row r="21" spans="1:21" ht="13.5" thickBot="1">
      <c r="A21" s="21" t="s">
        <v>13</v>
      </c>
      <c r="B21" s="5">
        <v>6110000</v>
      </c>
      <c r="C21" s="6">
        <f>C26/100*D21</f>
        <v>0</v>
      </c>
      <c r="D21" s="4">
        <v>4</v>
      </c>
      <c r="E21" s="61">
        <v>6110000</v>
      </c>
      <c r="F21" s="33">
        <f>E21*100/E26</f>
        <v>7.506142506142506</v>
      </c>
      <c r="G21" s="117"/>
      <c r="H21" s="66">
        <v>3200000</v>
      </c>
      <c r="I21" s="39">
        <f>H21*100/H26</f>
        <v>4</v>
      </c>
      <c r="J21" s="94"/>
      <c r="K21" s="66">
        <v>1600000</v>
      </c>
      <c r="L21" s="39">
        <f>K21*100/K26</f>
        <v>4</v>
      </c>
      <c r="M21" s="94"/>
      <c r="N21" s="70">
        <f>N26/100*O21</f>
        <v>0</v>
      </c>
      <c r="O21" s="46">
        <v>0</v>
      </c>
      <c r="P21" s="74">
        <f>P26/100*Q21</f>
        <v>1200000</v>
      </c>
      <c r="Q21" s="50">
        <v>4</v>
      </c>
      <c r="R21" s="79">
        <f t="shared" si="1"/>
        <v>1200000</v>
      </c>
      <c r="S21" s="54">
        <f>R21*100/R26</f>
        <v>1.3824884792626728</v>
      </c>
      <c r="T21" s="142"/>
      <c r="U21" s="81">
        <v>663515</v>
      </c>
    </row>
    <row r="22" spans="1:21" ht="12.75">
      <c r="A22" s="24" t="s">
        <v>14</v>
      </c>
      <c r="B22" s="5">
        <v>1620000</v>
      </c>
      <c r="C22" s="6">
        <f>C26/100*D22</f>
        <v>0</v>
      </c>
      <c r="D22" s="4">
        <v>3</v>
      </c>
      <c r="E22" s="62">
        <v>1620000</v>
      </c>
      <c r="F22" s="31">
        <f>E22*100/E26</f>
        <v>1.99017199017199</v>
      </c>
      <c r="G22" s="115">
        <v>10</v>
      </c>
      <c r="H22" s="64">
        <v>2400000</v>
      </c>
      <c r="I22" s="37">
        <f>H22*100/H26</f>
        <v>3</v>
      </c>
      <c r="J22" s="92">
        <v>10</v>
      </c>
      <c r="K22" s="64">
        <v>1200000</v>
      </c>
      <c r="L22" s="37">
        <f>K22*100/K26</f>
        <v>3</v>
      </c>
      <c r="M22" s="92">
        <v>10</v>
      </c>
      <c r="N22" s="68">
        <f>N26/100*O22</f>
        <v>2510560</v>
      </c>
      <c r="O22" s="47">
        <v>4.42</v>
      </c>
      <c r="P22" s="72">
        <f>P26/100*Q22</f>
        <v>900000</v>
      </c>
      <c r="Q22" s="48">
        <v>3</v>
      </c>
      <c r="R22" s="77">
        <f t="shared" si="1"/>
        <v>3410560</v>
      </c>
      <c r="S22" s="52">
        <f>R22*100/R26</f>
        <v>3.9292165898617513</v>
      </c>
      <c r="T22" s="127">
        <v>12.14</v>
      </c>
      <c r="U22" s="80">
        <v>560</v>
      </c>
    </row>
    <row r="23" spans="1:21" ht="12.75">
      <c r="A23" s="20" t="s">
        <v>15</v>
      </c>
      <c r="B23" s="5">
        <v>1620000</v>
      </c>
      <c r="C23" s="6">
        <f>C26/100*D23</f>
        <v>0</v>
      </c>
      <c r="D23" s="4">
        <v>2</v>
      </c>
      <c r="E23" s="60">
        <v>1620000</v>
      </c>
      <c r="F23" s="32">
        <f>E23*100/E26</f>
        <v>1.99017199017199</v>
      </c>
      <c r="G23" s="116"/>
      <c r="H23" s="65">
        <v>1600000</v>
      </c>
      <c r="I23" s="38">
        <f>H23*100/H26</f>
        <v>2</v>
      </c>
      <c r="J23" s="93"/>
      <c r="K23" s="65">
        <v>800000</v>
      </c>
      <c r="L23" s="38">
        <f>K23*100/K26</f>
        <v>2</v>
      </c>
      <c r="M23" s="93"/>
      <c r="N23" s="69">
        <f>N26/100*O23</f>
        <v>1505200</v>
      </c>
      <c r="O23" s="45">
        <v>2.65</v>
      </c>
      <c r="P23" s="73">
        <f>P26/100*Q23</f>
        <v>600000</v>
      </c>
      <c r="Q23" s="49">
        <v>2</v>
      </c>
      <c r="R23" s="78">
        <f t="shared" si="1"/>
        <v>2105200</v>
      </c>
      <c r="S23" s="53">
        <f>R23*100/R26</f>
        <v>2.4253456221198157</v>
      </c>
      <c r="T23" s="128"/>
      <c r="U23" s="58">
        <v>16354</v>
      </c>
    </row>
    <row r="24" spans="1:21" ht="12.75">
      <c r="A24" s="20" t="s">
        <v>16</v>
      </c>
      <c r="B24" s="5">
        <v>1620000</v>
      </c>
      <c r="C24" s="6">
        <f>C26/100*D24</f>
        <v>0</v>
      </c>
      <c r="D24" s="4">
        <v>2</v>
      </c>
      <c r="E24" s="60">
        <v>1620000</v>
      </c>
      <c r="F24" s="32">
        <f>E24*100/E26</f>
        <v>1.99017199017199</v>
      </c>
      <c r="G24" s="116"/>
      <c r="H24" s="65">
        <v>1600000</v>
      </c>
      <c r="I24" s="38">
        <f>H24*100/H26</f>
        <v>2</v>
      </c>
      <c r="J24" s="93"/>
      <c r="K24" s="65">
        <v>800000</v>
      </c>
      <c r="L24" s="38">
        <f>K24*100/K26</f>
        <v>2</v>
      </c>
      <c r="M24" s="93"/>
      <c r="N24" s="69">
        <f>N26/100*O24</f>
        <v>2510560</v>
      </c>
      <c r="O24" s="45">
        <v>4.42</v>
      </c>
      <c r="P24" s="73">
        <f>P26/100*Q24</f>
        <v>600000</v>
      </c>
      <c r="Q24" s="49">
        <v>2</v>
      </c>
      <c r="R24" s="78">
        <f t="shared" si="1"/>
        <v>3110560</v>
      </c>
      <c r="S24" s="53">
        <f>R24*100/R26</f>
        <v>3.583594470046083</v>
      </c>
      <c r="T24" s="128"/>
      <c r="U24" s="58">
        <v>560</v>
      </c>
    </row>
    <row r="25" spans="1:21" ht="12.75">
      <c r="A25" s="20" t="s">
        <v>17</v>
      </c>
      <c r="B25" s="5">
        <v>3240000</v>
      </c>
      <c r="C25" s="6">
        <f>C26/100*D25</f>
        <v>0</v>
      </c>
      <c r="D25" s="4">
        <v>3</v>
      </c>
      <c r="E25" s="60">
        <v>3240000</v>
      </c>
      <c r="F25" s="32">
        <f>E25*100/E26</f>
        <v>3.98034398034398</v>
      </c>
      <c r="G25" s="125"/>
      <c r="H25" s="65">
        <v>2400000</v>
      </c>
      <c r="I25" s="38">
        <f>H25*100/H26</f>
        <v>3</v>
      </c>
      <c r="J25" s="120"/>
      <c r="K25" s="65">
        <v>1200000</v>
      </c>
      <c r="L25" s="38">
        <f>K25*100/K26</f>
        <v>3</v>
      </c>
      <c r="M25" s="120"/>
      <c r="N25" s="69">
        <f>N26/100*O25</f>
        <v>1005360</v>
      </c>
      <c r="O25" s="45">
        <v>1.77</v>
      </c>
      <c r="P25" s="73">
        <f>P26/100*Q25</f>
        <v>900000</v>
      </c>
      <c r="Q25" s="49">
        <v>3</v>
      </c>
      <c r="R25" s="78">
        <f t="shared" si="1"/>
        <v>1905360</v>
      </c>
      <c r="S25" s="53">
        <f>R25*100/R26</f>
        <v>2.195115207373272</v>
      </c>
      <c r="T25" s="128"/>
      <c r="U25" s="58">
        <v>145567</v>
      </c>
    </row>
    <row r="26" spans="1:21" ht="13.5" thickBot="1">
      <c r="A26" s="27" t="s">
        <v>20</v>
      </c>
      <c r="B26" s="7">
        <v>81400000</v>
      </c>
      <c r="C26" s="8">
        <v>0</v>
      </c>
      <c r="D26" s="9">
        <f>SUM(D7:D25)</f>
        <v>100</v>
      </c>
      <c r="E26" s="63">
        <v>81400000</v>
      </c>
      <c r="F26" s="34">
        <f>SUM(F7:F25)</f>
        <v>99.99999999999999</v>
      </c>
      <c r="G26" s="36">
        <f>SUM(G7:G25)</f>
        <v>100</v>
      </c>
      <c r="H26" s="67">
        <v>80000000</v>
      </c>
      <c r="I26" s="40">
        <f>SUM(I7:I25)</f>
        <v>100</v>
      </c>
      <c r="J26" s="23">
        <f>SUM(J7:J25)</f>
        <v>100</v>
      </c>
      <c r="K26" s="67">
        <f>SUM(K7:K25)</f>
        <v>40000000</v>
      </c>
      <c r="L26" s="40">
        <f>SUM(L7:L25)</f>
        <v>100</v>
      </c>
      <c r="M26" s="23">
        <f>SUM(M7:M25)</f>
        <v>100</v>
      </c>
      <c r="N26" s="71">
        <v>56800000</v>
      </c>
      <c r="O26" s="23">
        <f>SUM(O7:O25)</f>
        <v>100.00000000000001</v>
      </c>
      <c r="P26" s="75">
        <v>30000000</v>
      </c>
      <c r="Q26" s="22">
        <f>SUM(Q7:Q25)</f>
        <v>100</v>
      </c>
      <c r="R26" s="67">
        <f>SUM(R7:R25)</f>
        <v>86800000</v>
      </c>
      <c r="S26" s="40">
        <f>SUM(S7:S25)</f>
        <v>100.00000000000001</v>
      </c>
      <c r="T26" s="23">
        <f>SUM(T7:T25)</f>
        <v>100</v>
      </c>
      <c r="U26" s="82">
        <f>SUM(U7:U25)</f>
        <v>17396296</v>
      </c>
    </row>
    <row r="27" spans="1:4" ht="6.75" customHeight="1">
      <c r="A27" s="11"/>
      <c r="B27" s="12"/>
      <c r="C27" s="12"/>
      <c r="D27" s="10"/>
    </row>
    <row r="28" spans="1:21" ht="27.75" customHeight="1">
      <c r="A28" s="109" t="s">
        <v>33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90"/>
    </row>
    <row r="29" spans="1:4" ht="4.5" customHeight="1">
      <c r="A29" s="11"/>
      <c r="B29" s="12"/>
      <c r="C29" s="12"/>
      <c r="D29" s="10"/>
    </row>
    <row r="30" spans="1:21" ht="38.25" customHeight="1">
      <c r="A30" s="91" t="s">
        <v>34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</row>
    <row r="31" spans="1:2" ht="4.5" customHeight="1">
      <c r="A31" s="41"/>
      <c r="B31" s="3"/>
    </row>
    <row r="32" spans="1:21" ht="52.5" customHeight="1">
      <c r="A32" s="97" t="s">
        <v>36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/>
    </row>
    <row r="33" ht="5.25" customHeight="1">
      <c r="A33" s="41"/>
    </row>
    <row r="34" spans="1:21" ht="27.75" customHeight="1">
      <c r="A34" s="97" t="s">
        <v>38</v>
      </c>
      <c r="B34" s="100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</row>
    <row r="35" ht="12.75">
      <c r="A35" s="41"/>
    </row>
    <row r="36" ht="12.75">
      <c r="A36" s="41"/>
    </row>
    <row r="37" ht="12.75">
      <c r="A37" s="56"/>
    </row>
    <row r="38" ht="12.75">
      <c r="A38" s="1"/>
    </row>
  </sheetData>
  <mergeCells count="50">
    <mergeCell ref="A4:A6"/>
    <mergeCell ref="B4:B5"/>
    <mergeCell ref="C4:D5"/>
    <mergeCell ref="T18:T21"/>
    <mergeCell ref="T11:T17"/>
    <mergeCell ref="R14:R16"/>
    <mergeCell ref="S14:S16"/>
    <mergeCell ref="A15:A16"/>
    <mergeCell ref="E14:E17"/>
    <mergeCell ref="F14:F17"/>
    <mergeCell ref="E3:G3"/>
    <mergeCell ref="H3:M3"/>
    <mergeCell ref="T22:T25"/>
    <mergeCell ref="P4:Q5"/>
    <mergeCell ref="O14:O16"/>
    <mergeCell ref="Q14:Q16"/>
    <mergeCell ref="R4:T5"/>
    <mergeCell ref="P14:P16"/>
    <mergeCell ref="T7:T10"/>
    <mergeCell ref="J22:J25"/>
    <mergeCell ref="M7:M10"/>
    <mergeCell ref="M11:M17"/>
    <mergeCell ref="K14:K16"/>
    <mergeCell ref="L14:L16"/>
    <mergeCell ref="M18:M21"/>
    <mergeCell ref="M22:M25"/>
    <mergeCell ref="B14:B17"/>
    <mergeCell ref="C14:C16"/>
    <mergeCell ref="D14:D16"/>
    <mergeCell ref="G22:G25"/>
    <mergeCell ref="K4:M5"/>
    <mergeCell ref="N14:N16"/>
    <mergeCell ref="I14:I16"/>
    <mergeCell ref="G18:G21"/>
    <mergeCell ref="J18:J21"/>
    <mergeCell ref="H14:H16"/>
    <mergeCell ref="G7:G10"/>
    <mergeCell ref="G11:G17"/>
    <mergeCell ref="E4:G5"/>
    <mergeCell ref="H4:J5"/>
    <mergeCell ref="A32:U32"/>
    <mergeCell ref="A34:U34"/>
    <mergeCell ref="N3:U3"/>
    <mergeCell ref="N4:O5"/>
    <mergeCell ref="A28:U28"/>
    <mergeCell ref="A30:U30"/>
    <mergeCell ref="J7:J10"/>
    <mergeCell ref="J11:J17"/>
    <mergeCell ref="U14:U16"/>
    <mergeCell ref="U4:U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schallnerova</cp:lastModifiedBy>
  <cp:lastPrinted>2005-01-21T15:23:31Z</cp:lastPrinted>
  <dcterms:created xsi:type="dcterms:W3CDTF">2004-04-02T10:48:51Z</dcterms:created>
  <dcterms:modified xsi:type="dcterms:W3CDTF">2005-02-02T14:54:50Z</dcterms:modified>
  <cp:category/>
  <cp:version/>
  <cp:contentType/>
  <cp:contentStatus/>
</cp:coreProperties>
</file>