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3920" windowHeight="8325" activeTab="0"/>
  </bookViews>
  <sheets>
    <sheet name="RK-35-2017-42, př. 1" sheetId="1" r:id="rId1"/>
  </sheets>
  <definedNames>
    <definedName name="_xlnm.Print_Area" localSheetId="0">'RK-35-2017-42, př. 1'!$B$1:$P$73</definedName>
  </definedNames>
  <calcPr fullCalcOnLoad="1"/>
</workbook>
</file>

<file path=xl/sharedStrings.xml><?xml version="1.0" encoding="utf-8"?>
<sst xmlns="http://schemas.openxmlformats.org/spreadsheetml/2006/main" count="108" uniqueCount="83">
  <si>
    <t>Datum vystavení</t>
  </si>
  <si>
    <t>Celkem</t>
  </si>
  <si>
    <t>Číslo dokladu</t>
  </si>
  <si>
    <t>Podpořeno v rámci Národního programu Státního fondu ŽP</t>
  </si>
  <si>
    <t>Termín zahájení, dokončení a ZVA:</t>
  </si>
  <si>
    <t>Uznaná částka:</t>
  </si>
  <si>
    <t>Dodavatel</t>
  </si>
  <si>
    <t>Datum úhrady dle bank.výpisu</t>
  </si>
  <si>
    <t>Příloha výzvy č.</t>
  </si>
  <si>
    <t>Vystavená částka</t>
  </si>
  <si>
    <t>Datum a podpis vedoucího oddělení</t>
  </si>
  <si>
    <t>Základ pro stanovení podpory:</t>
  </si>
  <si>
    <t>% dotace:</t>
  </si>
  <si>
    <t>Dotace:</t>
  </si>
  <si>
    <t>Dotace bez 10% pozastávky:</t>
  </si>
  <si>
    <t>zbývá</t>
  </si>
  <si>
    <t>Rekapitulace :</t>
  </si>
  <si>
    <t>Rozpočet Kč (uznatelné položky)</t>
  </si>
  <si>
    <t>vyčerpaná dotace</t>
  </si>
  <si>
    <r>
      <rPr>
        <vertAlign val="superscript"/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 xml:space="preserve"> Pokud bude příjemce nárokovat odpočet DPH, uvede částku bez DPH</t>
    </r>
  </si>
  <si>
    <r>
      <t>2)</t>
    </r>
    <r>
      <rPr>
        <sz val="10"/>
        <rFont val="Arial"/>
        <family val="2"/>
      </rPr>
      <t xml:space="preserve"> Částku uvádějte ve sloupci pouze jednou</t>
    </r>
  </si>
  <si>
    <t xml:space="preserve">Číslo smlouvy: </t>
  </si>
  <si>
    <t xml:space="preserve">Příjemce dotace: </t>
  </si>
  <si>
    <t>Bilance čerpání :</t>
  </si>
  <si>
    <t>Poznámka:</t>
  </si>
  <si>
    <t>Čerpáno v rámci této výzvy (Kč)</t>
  </si>
  <si>
    <r>
      <t xml:space="preserve">Částka na dokladu </t>
    </r>
    <r>
      <rPr>
        <vertAlign val="superscript"/>
        <sz val="10"/>
        <rFont val="Arial"/>
        <family val="2"/>
      </rPr>
      <t>1) 2)</t>
    </r>
    <r>
      <rPr>
        <sz val="10"/>
        <rFont val="Arial"/>
        <family val="2"/>
      </rPr>
      <t xml:space="preserve"> Kč</t>
    </r>
  </si>
  <si>
    <t>Vyčerpáno celkem Kč</t>
  </si>
  <si>
    <t>Zbývá Kč</t>
  </si>
  <si>
    <r>
      <t>Čerpáno od počátku</t>
    </r>
    <r>
      <rPr>
        <b/>
        <vertAlign val="superscript"/>
        <sz val="10"/>
        <rFont val="Arial"/>
        <family val="2"/>
      </rPr>
      <t xml:space="preserve"> 3)</t>
    </r>
    <r>
      <rPr>
        <b/>
        <sz val="10"/>
        <rFont val="Arial"/>
        <family val="2"/>
      </rPr>
      <t xml:space="preserve"> Kč</t>
    </r>
  </si>
  <si>
    <r>
      <t xml:space="preserve">Přehled čerpání </t>
    </r>
    <r>
      <rPr>
        <sz val="12"/>
        <color indexed="8"/>
        <rFont val="Arial"/>
        <family val="2"/>
      </rPr>
      <t>v rámci projektu:</t>
    </r>
    <r>
      <rPr>
        <b/>
        <sz val="12"/>
        <color indexed="8"/>
        <rFont val="Arial"/>
        <family val="2"/>
      </rPr>
      <t xml:space="preserve"> </t>
    </r>
  </si>
  <si>
    <t xml:space="preserve">+ pozastávka : </t>
  </si>
  <si>
    <t>Příjemce podpory potvrzuje, že finanční plnění odpovídá skutečně provedeným pracem na smluvní akci v množství, čase a kvalitě, a že faktury byly uhrazeny ze smluvního účtu s datem odepsání, které souhlasí s bankovním výpisem předloženým Fondu.</t>
  </si>
  <si>
    <t>..................................................................</t>
  </si>
  <si>
    <t>Datum:</t>
  </si>
  <si>
    <t>Zpracoval:</t>
  </si>
  <si>
    <t>Tel. a fax. číslo:</t>
  </si>
  <si>
    <t>E-mail:</t>
  </si>
  <si>
    <t>Razítko a podpis oprávněné osoby</t>
  </si>
  <si>
    <t>Poř.č.kap.</t>
  </si>
  <si>
    <t>Poř.č.pol.</t>
  </si>
  <si>
    <t>Poznámka - žlutá a šedá pole nevyplňovat, vyplňuje Fond nebo se vyplní automaticky !</t>
  </si>
  <si>
    <r>
      <t>3)</t>
    </r>
    <r>
      <rPr>
        <sz val="10"/>
        <rFont val="Arial"/>
        <family val="2"/>
      </rPr>
      <t xml:space="preserve"> Nakopírovat údaje ze sloupce "Vyčerpáno celkem" z předchozí výzvy</t>
    </r>
  </si>
  <si>
    <t>Položka rozpočtu - popis prací a výdajů</t>
  </si>
  <si>
    <t>DPH Kč (nárokované u FÚ)</t>
  </si>
  <si>
    <t xml:space="preserve">Soupis souhlasí s Přehledem čerpání v rámci projektu a doklady, které byly zkontrolovány a založeny v příslušné složce Projektu.
</t>
  </si>
  <si>
    <t>……………………………………………</t>
  </si>
  <si>
    <t>Datum a podpis ředitele odboru</t>
  </si>
  <si>
    <t>Datum a podpis projektového manažera</t>
  </si>
  <si>
    <t>1. Výdaje na přípravu projektu</t>
  </si>
  <si>
    <t>Konkrétní položka ze soupisu</t>
  </si>
  <si>
    <t>2. Výdaje na realizaci projektu</t>
  </si>
  <si>
    <t>Služby</t>
  </si>
  <si>
    <t>Čistá Vysočina - grafický návrh, tisk, pronájem reklamních ploch</t>
  </si>
  <si>
    <t>Čistá Vysočina - videospot</t>
  </si>
  <si>
    <t>Čistá Vysočina - workshopy</t>
  </si>
  <si>
    <t>Implementace projektu - rollup</t>
  </si>
  <si>
    <t>Dodávky</t>
  </si>
  <si>
    <t>Drobné stavební práce</t>
  </si>
  <si>
    <t>3. Výdaje jinde nezařazené (výdaje, které nelze zařadit do předchozích výdajů v rámci jednotlivých fází projektu)</t>
  </si>
  <si>
    <t>Publicita projektu</t>
  </si>
  <si>
    <t>Webmaster</t>
  </si>
  <si>
    <t>Odborný koordinátor</t>
  </si>
  <si>
    <t>Lektorné - setkání realizátorů, školení MA21 a UR, školení KU</t>
  </si>
  <si>
    <t>Podpora realizace MA21v kraji Vysočina</t>
  </si>
  <si>
    <t>Kraj Vysočina</t>
  </si>
  <si>
    <t>Institut komunitního rozvoje, z.s.</t>
  </si>
  <si>
    <t>VF16031</t>
  </si>
  <si>
    <t>VF17012</t>
  </si>
  <si>
    <t>Mgr. Ondřej Rázl, U Šlapanky 3569, Havlíčkův Brod</t>
  </si>
  <si>
    <t>WebRex s.r.o., U Kasáren 4689/2, Jihlava</t>
  </si>
  <si>
    <t xml:space="preserve">Ing. Stanislava Lemperová, </t>
  </si>
  <si>
    <t>VÚD</t>
  </si>
  <si>
    <t>Ing. Petra Kalasová</t>
  </si>
  <si>
    <t>benesova.p@kr-vysocina.cz</t>
  </si>
  <si>
    <t>Ing. Pavla Benešová, FM projektu</t>
  </si>
  <si>
    <t>Směrnice MŽP č.4/2015 - Přílohy Výzvy č. 11/2015</t>
  </si>
  <si>
    <t>10/2016, 03/2018, 06/2018</t>
  </si>
  <si>
    <t>00041662</t>
  </si>
  <si>
    <t>11/2015</t>
  </si>
  <si>
    <t>Žádost o platbu č.</t>
  </si>
  <si>
    <t>1</t>
  </si>
  <si>
    <t>PP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</si>
</sst>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.00\ &quot;Kč&quot;"/>
    <numFmt numFmtId="166" formatCode="[$-405]d\.\ mmmm\ 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0"/>
      <name val="Arial CE"/>
      <family val="0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16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Fill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61" fillId="0" borderId="0" xfId="0" applyFont="1" applyAlignment="1">
      <alignment/>
    </xf>
    <xf numFmtId="14" fontId="61" fillId="0" borderId="0" xfId="0" applyNumberFormat="1" applyFont="1" applyAlignment="1">
      <alignment/>
    </xf>
    <xf numFmtId="3" fontId="61" fillId="0" borderId="0" xfId="0" applyNumberFormat="1" applyFont="1" applyAlignment="1">
      <alignment/>
    </xf>
    <xf numFmtId="0" fontId="8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0" fontId="61" fillId="0" borderId="0" xfId="0" applyFont="1" applyAlignment="1">
      <alignment horizontal="right"/>
    </xf>
    <xf numFmtId="0" fontId="63" fillId="0" borderId="0" xfId="0" applyFont="1" applyAlignment="1">
      <alignment/>
    </xf>
    <xf numFmtId="3" fontId="62" fillId="0" borderId="0" xfId="0" applyNumberFormat="1" applyFont="1" applyAlignment="1">
      <alignment/>
    </xf>
    <xf numFmtId="0" fontId="64" fillId="0" borderId="0" xfId="0" applyFont="1" applyAlignment="1">
      <alignment/>
    </xf>
    <xf numFmtId="4" fontId="62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61" fillId="0" borderId="0" xfId="0" applyFont="1" applyAlignment="1">
      <alignment/>
    </xf>
    <xf numFmtId="0" fontId="62" fillId="33" borderId="12" xfId="0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horizontal="right" vertical="center"/>
    </xf>
    <xf numFmtId="3" fontId="62" fillId="0" borderId="12" xfId="0" applyNumberFormat="1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14" fontId="62" fillId="0" borderId="12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3" fontId="61" fillId="0" borderId="13" xfId="0" applyNumberFormat="1" applyFont="1" applyBorder="1" applyAlignment="1">
      <alignment/>
    </xf>
    <xf numFmtId="0" fontId="3" fillId="34" borderId="14" xfId="0" applyFont="1" applyFill="1" applyBorder="1" applyAlignment="1">
      <alignment horizontal="center" vertical="center" wrapText="1"/>
    </xf>
    <xf numFmtId="164" fontId="3" fillId="34" borderId="14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/>
    </xf>
    <xf numFmtId="0" fontId="62" fillId="35" borderId="16" xfId="0" applyFont="1" applyFill="1" applyBorder="1" applyAlignment="1">
      <alignment horizontal="center" vertical="center"/>
    </xf>
    <xf numFmtId="0" fontId="62" fillId="35" borderId="16" xfId="0" applyFont="1" applyFill="1" applyBorder="1" applyAlignment="1">
      <alignment vertical="center"/>
    </xf>
    <xf numFmtId="3" fontId="9" fillId="36" borderId="16" xfId="0" applyNumberFormat="1" applyFont="1" applyFill="1" applyBorder="1" applyAlignment="1">
      <alignment horizontal="right" vertical="center"/>
    </xf>
    <xf numFmtId="3" fontId="62" fillId="2" borderId="12" xfId="0" applyNumberFormat="1" applyFont="1" applyFill="1" applyBorder="1" applyAlignment="1">
      <alignment horizontal="right" vertical="center"/>
    </xf>
    <xf numFmtId="3" fontId="62" fillId="8" borderId="16" xfId="0" applyNumberFormat="1" applyFont="1" applyFill="1" applyBorder="1" applyAlignment="1">
      <alignment horizontal="right" vertical="center"/>
    </xf>
    <xf numFmtId="0" fontId="10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65" fillId="0" borderId="0" xfId="0" applyFont="1" applyBorder="1" applyAlignment="1">
      <alignment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Alignment="1">
      <alignment wrapText="1"/>
    </xf>
    <xf numFmtId="3" fontId="66" fillId="38" borderId="11" xfId="0" applyNumberFormat="1" applyFont="1" applyFill="1" applyBorder="1" applyAlignment="1">
      <alignment vertical="top"/>
    </xf>
    <xf numFmtId="3" fontId="66" fillId="38" borderId="17" xfId="0" applyNumberFormat="1" applyFont="1" applyFill="1" applyBorder="1" applyAlignment="1">
      <alignment vertical="top"/>
    </xf>
    <xf numFmtId="3" fontId="66" fillId="38" borderId="18" xfId="0" applyNumberFormat="1" applyFont="1" applyFill="1" applyBorder="1" applyAlignment="1">
      <alignment vertical="top"/>
    </xf>
    <xf numFmtId="3" fontId="66" fillId="38" borderId="19" xfId="0" applyNumberFormat="1" applyFont="1" applyFill="1" applyBorder="1" applyAlignment="1">
      <alignment vertical="top"/>
    </xf>
    <xf numFmtId="3" fontId="66" fillId="38" borderId="0" xfId="0" applyNumberFormat="1" applyFont="1" applyFill="1" applyBorder="1" applyAlignment="1">
      <alignment vertical="top"/>
    </xf>
    <xf numFmtId="3" fontId="66" fillId="38" borderId="20" xfId="0" applyNumberFormat="1" applyFont="1" applyFill="1" applyBorder="1" applyAlignment="1">
      <alignment vertical="top"/>
    </xf>
    <xf numFmtId="3" fontId="8" fillId="38" borderId="12" xfId="0" applyNumberFormat="1" applyFont="1" applyFill="1" applyBorder="1" applyAlignment="1">
      <alignment horizontal="right" vertical="center"/>
    </xf>
    <xf numFmtId="3" fontId="62" fillId="38" borderId="12" xfId="0" applyNumberFormat="1" applyFont="1" applyFill="1" applyBorder="1" applyAlignment="1">
      <alignment horizontal="right" vertical="center"/>
    </xf>
    <xf numFmtId="3" fontId="62" fillId="38" borderId="21" xfId="0" applyNumberFormat="1" applyFont="1" applyFill="1" applyBorder="1" applyAlignment="1">
      <alignment horizontal="right" vertical="center"/>
    </xf>
    <xf numFmtId="0" fontId="3" fillId="38" borderId="22" xfId="0" applyFont="1" applyFill="1" applyBorder="1" applyAlignment="1">
      <alignment/>
    </xf>
    <xf numFmtId="0" fontId="7" fillId="38" borderId="23" xfId="0" applyFont="1" applyFill="1" applyBorder="1" applyAlignment="1">
      <alignment/>
    </xf>
    <xf numFmtId="9" fontId="7" fillId="38" borderId="24" xfId="0" applyNumberFormat="1" applyFont="1" applyFill="1" applyBorder="1" applyAlignment="1">
      <alignment/>
    </xf>
    <xf numFmtId="0" fontId="3" fillId="38" borderId="23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/>
    </xf>
    <xf numFmtId="0" fontId="7" fillId="38" borderId="26" xfId="0" applyFont="1" applyFill="1" applyBorder="1" applyAlignment="1">
      <alignment/>
    </xf>
    <xf numFmtId="49" fontId="3" fillId="38" borderId="26" xfId="0" applyNumberFormat="1" applyFont="1" applyFill="1" applyBorder="1" applyAlignment="1">
      <alignment horizontal="right" vertical="center"/>
    </xf>
    <xf numFmtId="0" fontId="10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15" fillId="38" borderId="0" xfId="0" applyFont="1" applyFill="1" applyAlignment="1">
      <alignment/>
    </xf>
    <xf numFmtId="3" fontId="7" fillId="39" borderId="27" xfId="0" applyNumberFormat="1" applyFont="1" applyFill="1" applyBorder="1" applyAlignment="1">
      <alignment/>
    </xf>
    <xf numFmtId="3" fontId="7" fillId="39" borderId="24" xfId="0" applyNumberFormat="1" applyFont="1" applyFill="1" applyBorder="1" applyAlignment="1">
      <alignment/>
    </xf>
    <xf numFmtId="3" fontId="7" fillId="39" borderId="28" xfId="0" applyNumberFormat="1" applyFont="1" applyFill="1" applyBorder="1" applyAlignment="1">
      <alignment/>
    </xf>
    <xf numFmtId="3" fontId="3" fillId="39" borderId="23" xfId="0" applyNumberFormat="1" applyFont="1" applyFill="1" applyBorder="1" applyAlignment="1">
      <alignment vertical="center"/>
    </xf>
    <xf numFmtId="3" fontId="3" fillId="39" borderId="25" xfId="0" applyNumberFormat="1" applyFont="1" applyFill="1" applyBorder="1" applyAlignment="1">
      <alignment vertical="center"/>
    </xf>
    <xf numFmtId="3" fontId="3" fillId="39" borderId="29" xfId="0" applyNumberFormat="1" applyFont="1" applyFill="1" applyBorder="1" applyAlignment="1">
      <alignment vertical="center"/>
    </xf>
    <xf numFmtId="3" fontId="67" fillId="39" borderId="30" xfId="0" applyNumberFormat="1" applyFont="1" applyFill="1" applyBorder="1" applyAlignment="1">
      <alignment horizontal="center" vertical="center" wrapText="1"/>
    </xf>
    <xf numFmtId="3" fontId="67" fillId="39" borderId="31" xfId="0" applyNumberFormat="1" applyFont="1" applyFill="1" applyBorder="1" applyAlignment="1">
      <alignment horizontal="center" vertical="center" wrapText="1"/>
    </xf>
    <xf numFmtId="3" fontId="62" fillId="39" borderId="16" xfId="0" applyNumberFormat="1" applyFont="1" applyFill="1" applyBorder="1" applyAlignment="1">
      <alignment horizontal="right" vertical="center"/>
    </xf>
    <xf numFmtId="3" fontId="62" fillId="39" borderId="32" xfId="0" applyNumberFormat="1" applyFont="1" applyFill="1" applyBorder="1" applyAlignment="1">
      <alignment horizontal="right" vertical="center"/>
    </xf>
    <xf numFmtId="4" fontId="2" fillId="39" borderId="33" xfId="0" applyNumberFormat="1" applyFont="1" applyFill="1" applyBorder="1" applyAlignment="1">
      <alignment horizontal="right"/>
    </xf>
    <xf numFmtId="4" fontId="2" fillId="39" borderId="34" xfId="0" applyNumberFormat="1" applyFont="1" applyFill="1" applyBorder="1" applyAlignment="1">
      <alignment horizontal="right"/>
    </xf>
    <xf numFmtId="0" fontId="3" fillId="34" borderId="35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textRotation="90"/>
    </xf>
    <xf numFmtId="0" fontId="2" fillId="33" borderId="36" xfId="0" applyFont="1" applyFill="1" applyBorder="1" applyAlignment="1">
      <alignment horizontal="left" vertical="center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68" fillId="0" borderId="0" xfId="48" applyFont="1" applyFill="1" applyAlignment="1">
      <alignment vertical="center"/>
      <protection/>
    </xf>
    <xf numFmtId="0" fontId="69" fillId="0" borderId="0" xfId="48" applyFont="1" applyFill="1" applyAlignment="1">
      <alignment/>
      <protection/>
    </xf>
    <xf numFmtId="0" fontId="7" fillId="34" borderId="14" xfId="0" applyFont="1" applyFill="1" applyBorder="1" applyAlignment="1">
      <alignment horizontal="center" vertical="center" wrapText="1"/>
    </xf>
    <xf numFmtId="14" fontId="62" fillId="0" borderId="12" xfId="0" applyNumberFormat="1" applyFont="1" applyFill="1" applyBorder="1" applyAlignment="1">
      <alignment vertical="center"/>
    </xf>
    <xf numFmtId="14" fontId="13" fillId="0" borderId="12" xfId="0" applyNumberFormat="1" applyFont="1" applyFill="1" applyBorder="1" applyAlignment="1">
      <alignment vertical="center"/>
    </xf>
    <xf numFmtId="14" fontId="0" fillId="0" borderId="0" xfId="0" applyNumberFormat="1" applyAlignment="1">
      <alignment/>
    </xf>
    <xf numFmtId="3" fontId="61" fillId="0" borderId="0" xfId="0" applyNumberFormat="1" applyFont="1" applyBorder="1" applyAlignment="1">
      <alignment/>
    </xf>
    <xf numFmtId="0" fontId="0" fillId="0" borderId="4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14" fontId="62" fillId="0" borderId="38" xfId="0" applyNumberFormat="1" applyFont="1" applyFill="1" applyBorder="1" applyAlignment="1">
      <alignment horizontal="center" vertical="center"/>
    </xf>
    <xf numFmtId="0" fontId="62" fillId="0" borderId="38" xfId="0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3" fontId="62" fillId="0" borderId="38" xfId="0" applyNumberFormat="1" applyFont="1" applyFill="1" applyBorder="1" applyAlignment="1">
      <alignment horizontal="right" vertical="center"/>
    </xf>
    <xf numFmtId="3" fontId="62" fillId="40" borderId="39" xfId="0" applyNumberFormat="1" applyFont="1" applyFill="1" applyBorder="1" applyAlignment="1">
      <alignment horizontal="right" vertical="center"/>
    </xf>
    <xf numFmtId="3" fontId="62" fillId="8" borderId="14" xfId="0" applyNumberFormat="1" applyFont="1" applyFill="1" applyBorder="1" applyAlignment="1">
      <alignment horizontal="center" vertical="center" wrapText="1"/>
    </xf>
    <xf numFmtId="0" fontId="62" fillId="33" borderId="36" xfId="0" applyFont="1" applyFill="1" applyBorder="1" applyAlignment="1">
      <alignment horizontal="center" vertical="center"/>
    </xf>
    <xf numFmtId="14" fontId="62" fillId="0" borderId="36" xfId="0" applyNumberFormat="1" applyFont="1" applyFill="1" applyBorder="1" applyAlignment="1">
      <alignment horizontal="center" vertical="center"/>
    </xf>
    <xf numFmtId="0" fontId="2" fillId="40" borderId="12" xfId="0" applyFont="1" applyFill="1" applyBorder="1" applyAlignment="1" applyProtection="1">
      <alignment horizontal="left" vertical="center" wrapText="1"/>
      <protection/>
    </xf>
    <xf numFmtId="14" fontId="2" fillId="0" borderId="10" xfId="0" applyNumberFormat="1" applyFont="1" applyFill="1" applyBorder="1" applyAlignment="1">
      <alignment horizontal="left" vertical="center"/>
    </xf>
    <xf numFmtId="0" fontId="2" fillId="0" borderId="41" xfId="0" applyFont="1" applyFill="1" applyBorder="1" applyAlignment="1" applyProtection="1">
      <alignment horizontal="left" vertical="center" wrapText="1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right"/>
    </xf>
    <xf numFmtId="0" fontId="0" fillId="0" borderId="41" xfId="0" applyBorder="1" applyAlignment="1">
      <alignment horizontal="right"/>
    </xf>
    <xf numFmtId="0" fontId="2" fillId="41" borderId="12" xfId="0" applyFont="1" applyFill="1" applyBorder="1" applyAlignment="1" applyProtection="1">
      <alignment horizontal="left" vertical="center" wrapText="1"/>
      <protection/>
    </xf>
    <xf numFmtId="3" fontId="62" fillId="41" borderId="39" xfId="0" applyNumberFormat="1" applyFont="1" applyFill="1" applyBorder="1" applyAlignment="1">
      <alignment horizontal="right" vertical="center"/>
    </xf>
    <xf numFmtId="3" fontId="9" fillId="41" borderId="12" xfId="0" applyNumberFormat="1" applyFont="1" applyFill="1" applyBorder="1" applyAlignment="1">
      <alignment horizontal="right" vertical="center"/>
    </xf>
    <xf numFmtId="0" fontId="2" fillId="41" borderId="36" xfId="0" applyFont="1" applyFill="1" applyBorder="1" applyAlignment="1" applyProtection="1">
      <alignment horizontal="left" vertical="center" wrapText="1"/>
      <protection/>
    </xf>
    <xf numFmtId="3" fontId="62" fillId="41" borderId="12" xfId="0" applyNumberFormat="1" applyFont="1" applyFill="1" applyBorder="1" applyAlignment="1">
      <alignment horizontal="right" vertical="center"/>
    </xf>
    <xf numFmtId="3" fontId="62" fillId="2" borderId="39" xfId="0" applyNumberFormat="1" applyFont="1" applyFill="1" applyBorder="1" applyAlignment="1">
      <alignment horizontal="right" vertical="center"/>
    </xf>
    <xf numFmtId="14" fontId="62" fillId="0" borderId="10" xfId="0" applyNumberFormat="1" applyFont="1" applyFill="1" applyBorder="1" applyAlignment="1">
      <alignment horizontal="center" vertical="center"/>
    </xf>
    <xf numFmtId="0" fontId="0" fillId="4" borderId="38" xfId="0" applyFill="1" applyBorder="1" applyAlignment="1">
      <alignment textRotation="90"/>
    </xf>
    <xf numFmtId="14" fontId="62" fillId="0" borderId="38" xfId="0" applyNumberFormat="1" applyFont="1" applyFill="1" applyBorder="1" applyAlignment="1">
      <alignment vertical="center"/>
    </xf>
    <xf numFmtId="3" fontId="9" fillId="41" borderId="24" xfId="0" applyNumberFormat="1" applyFont="1" applyFill="1" applyBorder="1" applyAlignment="1">
      <alignment horizontal="right" vertical="center"/>
    </xf>
    <xf numFmtId="3" fontId="62" fillId="0" borderId="11" xfId="0" applyNumberFormat="1" applyFont="1" applyFill="1" applyBorder="1" applyAlignment="1">
      <alignment horizontal="right" vertical="center"/>
    </xf>
    <xf numFmtId="3" fontId="62" fillId="38" borderId="0" xfId="0" applyNumberFormat="1" applyFont="1" applyFill="1" applyBorder="1" applyAlignment="1">
      <alignment horizontal="right" vertical="center"/>
    </xf>
    <xf numFmtId="0" fontId="2" fillId="34" borderId="42" xfId="0" applyFont="1" applyFill="1" applyBorder="1" applyAlignment="1">
      <alignment horizontal="center" vertical="center" wrapText="1"/>
    </xf>
    <xf numFmtId="3" fontId="62" fillId="0" borderId="24" xfId="0" applyNumberFormat="1" applyFont="1" applyFill="1" applyBorder="1" applyAlignment="1">
      <alignment horizontal="right" vertical="center"/>
    </xf>
    <xf numFmtId="3" fontId="9" fillId="36" borderId="43" xfId="0" applyNumberFormat="1" applyFont="1" applyFill="1" applyBorder="1" applyAlignment="1">
      <alignment horizontal="right" vertical="center"/>
    </xf>
    <xf numFmtId="3" fontId="62" fillId="38" borderId="20" xfId="0" applyNumberFormat="1" applyFont="1" applyFill="1" applyBorder="1" applyAlignment="1">
      <alignment horizontal="right" vertical="center"/>
    </xf>
    <xf numFmtId="3" fontId="8" fillId="38" borderId="19" xfId="0" applyNumberFormat="1" applyFont="1" applyFill="1" applyBorder="1" applyAlignment="1">
      <alignment horizontal="right" vertical="center"/>
    </xf>
    <xf numFmtId="3" fontId="8" fillId="38" borderId="16" xfId="0" applyNumberFormat="1" applyFont="1" applyFill="1" applyBorder="1" applyAlignment="1">
      <alignment horizontal="right" vertical="center"/>
    </xf>
    <xf numFmtId="3" fontId="8" fillId="38" borderId="39" xfId="0" applyNumberFormat="1" applyFont="1" applyFill="1" applyBorder="1" applyAlignment="1">
      <alignment horizontal="right" vertical="center"/>
    </xf>
    <xf numFmtId="3" fontId="62" fillId="38" borderId="39" xfId="0" applyNumberFormat="1" applyFont="1" applyFill="1" applyBorder="1" applyAlignment="1">
      <alignment horizontal="right" vertical="center"/>
    </xf>
    <xf numFmtId="3" fontId="62" fillId="38" borderId="44" xfId="0" applyNumberFormat="1" applyFont="1" applyFill="1" applyBorder="1" applyAlignment="1">
      <alignment horizontal="right" vertical="center"/>
    </xf>
    <xf numFmtId="3" fontId="66" fillId="38" borderId="45" xfId="0" applyNumberFormat="1" applyFont="1" applyFill="1" applyBorder="1" applyAlignment="1">
      <alignment vertical="top"/>
    </xf>
    <xf numFmtId="3" fontId="66" fillId="38" borderId="46" xfId="0" applyNumberFormat="1" applyFont="1" applyFill="1" applyBorder="1" applyAlignment="1">
      <alignment vertical="top"/>
    </xf>
    <xf numFmtId="3" fontId="66" fillId="38" borderId="47" xfId="0" applyNumberFormat="1" applyFont="1" applyFill="1" applyBorder="1" applyAlignment="1">
      <alignment vertical="top"/>
    </xf>
    <xf numFmtId="14" fontId="13" fillId="0" borderId="38" xfId="0" applyNumberFormat="1" applyFont="1" applyFill="1" applyBorder="1" applyAlignment="1">
      <alignment vertical="center"/>
    </xf>
    <xf numFmtId="14" fontId="0" fillId="0" borderId="0" xfId="0" applyNumberFormat="1" applyBorder="1" applyAlignment="1">
      <alignment horizontal="left" vertical="center" wrapText="1" shrinkToFit="1"/>
    </xf>
    <xf numFmtId="3" fontId="0" fillId="0" borderId="0" xfId="0" applyNumberFormat="1" applyBorder="1" applyAlignment="1">
      <alignment horizontal="left" vertical="center" wrapText="1" shrinkToFit="1"/>
    </xf>
    <xf numFmtId="0" fontId="46" fillId="0" borderId="0" xfId="36" applyBorder="1" applyAlignment="1">
      <alignment horizontal="left" vertical="center" wrapText="1" shrinkToFit="1"/>
    </xf>
    <xf numFmtId="3" fontId="9" fillId="40" borderId="24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8" fillId="38" borderId="0" xfId="0" applyFont="1" applyFill="1" applyAlignment="1">
      <alignment/>
    </xf>
    <xf numFmtId="0" fontId="14" fillId="41" borderId="12" xfId="0" applyFont="1" applyFill="1" applyBorder="1" applyAlignment="1" applyProtection="1">
      <alignment horizontal="left" vertical="center" wrapText="1"/>
      <protection/>
    </xf>
    <xf numFmtId="3" fontId="70" fillId="41" borderId="39" xfId="0" applyNumberFormat="1" applyFont="1" applyFill="1" applyBorder="1" applyAlignment="1">
      <alignment horizontal="right" vertical="center"/>
    </xf>
    <xf numFmtId="3" fontId="70" fillId="41" borderId="12" xfId="0" applyNumberFormat="1" applyFont="1" applyFill="1" applyBorder="1" applyAlignment="1">
      <alignment horizontal="right" vertical="center"/>
    </xf>
    <xf numFmtId="3" fontId="70" fillId="40" borderId="39" xfId="0" applyNumberFormat="1" applyFont="1" applyFill="1" applyBorder="1" applyAlignment="1">
      <alignment horizontal="right" vertical="center"/>
    </xf>
    <xf numFmtId="49" fontId="62" fillId="0" borderId="0" xfId="0" applyNumberFormat="1" applyFont="1" applyAlignment="1">
      <alignment/>
    </xf>
    <xf numFmtId="49" fontId="71" fillId="4" borderId="0" xfId="0" applyNumberFormat="1" applyFont="1" applyFill="1" applyAlignment="1">
      <alignment horizontal="center"/>
    </xf>
    <xf numFmtId="0" fontId="17" fillId="0" borderId="0" xfId="48" applyFont="1" applyAlignment="1">
      <alignment vertical="center"/>
      <protection/>
    </xf>
    <xf numFmtId="0" fontId="17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1" xfId="0" applyBorder="1" applyAlignment="1">
      <alignment horizontal="center"/>
    </xf>
    <xf numFmtId="0" fontId="61" fillId="37" borderId="24" xfId="0" applyFont="1" applyFill="1" applyBorder="1" applyAlignment="1">
      <alignment/>
    </xf>
    <xf numFmtId="0" fontId="61" fillId="37" borderId="48" xfId="0" applyFont="1" applyFill="1" applyBorder="1" applyAlignment="1">
      <alignment/>
    </xf>
    <xf numFmtId="0" fontId="61" fillId="37" borderId="36" xfId="0" applyFont="1" applyFill="1" applyBorder="1" applyAlignment="1">
      <alignment/>
    </xf>
    <xf numFmtId="0" fontId="61" fillId="0" borderId="0" xfId="0" applyFont="1" applyAlignment="1">
      <alignment horizontal="right"/>
    </xf>
    <xf numFmtId="0" fontId="69" fillId="19" borderId="0" xfId="48" applyFont="1" applyFill="1" applyAlignment="1">
      <alignment/>
      <protection/>
    </xf>
    <xf numFmtId="0" fontId="14" fillId="0" borderId="0" xfId="0" applyFont="1" applyBorder="1" applyAlignment="1">
      <alignment horizontal="left" vertical="top" wrapText="1"/>
    </xf>
    <xf numFmtId="0" fontId="62" fillId="38" borderId="49" xfId="0" applyFont="1" applyFill="1" applyBorder="1" applyAlignment="1">
      <alignment horizontal="center" vertical="center"/>
    </xf>
    <xf numFmtId="0" fontId="62" fillId="38" borderId="50" xfId="0" applyFont="1" applyFill="1" applyBorder="1" applyAlignment="1">
      <alignment horizontal="center" vertical="center"/>
    </xf>
    <xf numFmtId="0" fontId="3" fillId="38" borderId="51" xfId="0" applyFont="1" applyFill="1" applyBorder="1" applyAlignment="1">
      <alignment horizontal="center"/>
    </xf>
    <xf numFmtId="0" fontId="3" fillId="38" borderId="41" xfId="0" applyFont="1" applyFill="1" applyBorder="1" applyAlignment="1">
      <alignment horizontal="center"/>
    </xf>
    <xf numFmtId="0" fontId="3" fillId="38" borderId="52" xfId="0" applyFont="1" applyFill="1" applyBorder="1" applyAlignment="1">
      <alignment horizontal="center"/>
    </xf>
    <xf numFmtId="0" fontId="3" fillId="38" borderId="53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right" vertical="center"/>
    </xf>
    <xf numFmtId="0" fontId="71" fillId="0" borderId="54" xfId="0" applyFont="1" applyFill="1" applyBorder="1" applyAlignment="1">
      <alignment horizontal="right" vertical="center"/>
    </xf>
    <xf numFmtId="0" fontId="0" fillId="0" borderId="2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6" xfId="0" applyBorder="1" applyAlignment="1">
      <alignment horizontal="center"/>
    </xf>
    <xf numFmtId="0" fontId="72" fillId="0" borderId="24" xfId="0" applyFont="1" applyBorder="1" applyAlignment="1">
      <alignment horizontal="left" vertical="center" wrapText="1" shrinkToFit="1"/>
    </xf>
    <xf numFmtId="0" fontId="72" fillId="0" borderId="48" xfId="0" applyFont="1" applyBorder="1" applyAlignment="1">
      <alignment horizontal="left" vertical="center" wrapText="1" shrinkToFit="1"/>
    </xf>
    <xf numFmtId="0" fontId="72" fillId="0" borderId="36" xfId="0" applyFont="1" applyBorder="1" applyAlignment="1">
      <alignment horizontal="left" vertical="center" wrapText="1" shrinkToFi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normální_List1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nesova.p@kr-vysocina.cz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1"/>
  <sheetViews>
    <sheetView showGridLines="0" tabSelected="1" view="pageBreakPreview" zoomScaleSheetLayoutView="100" workbookViewId="0" topLeftCell="A1">
      <selection activeCell="M9" sqref="M9"/>
    </sheetView>
  </sheetViews>
  <sheetFormatPr defaultColWidth="9.140625" defaultRowHeight="15"/>
  <cols>
    <col min="1" max="1" width="1.1484375" style="0" customWidth="1"/>
    <col min="2" max="3" width="3.140625" style="0" customWidth="1"/>
    <col min="4" max="4" width="37.57421875" style="0" customWidth="1"/>
    <col min="5" max="5" width="11.7109375" style="0" customWidth="1"/>
    <col min="6" max="6" width="44.421875" style="0" customWidth="1"/>
    <col min="7" max="7" width="8.57421875" style="0" customWidth="1"/>
    <col min="8" max="8" width="10.140625" style="0" customWidth="1"/>
    <col min="9" max="9" width="10.7109375" style="138" customWidth="1"/>
    <col min="10" max="10" width="11.00390625" style="0" customWidth="1"/>
    <col min="11" max="11" width="10.57421875" style="0" customWidth="1"/>
    <col min="12" max="12" width="11.8515625" style="0" customWidth="1"/>
    <col min="13" max="13" width="11.00390625" style="0" customWidth="1"/>
    <col min="14" max="14" width="11.7109375" style="0" customWidth="1"/>
    <col min="15" max="15" width="9.140625" style="0" customWidth="1"/>
    <col min="17" max="17" width="5.8515625" style="0" customWidth="1"/>
  </cols>
  <sheetData>
    <row r="1" spans="13:14" ht="21" customHeight="1">
      <c r="M1" s="90"/>
      <c r="N1" s="90"/>
    </row>
    <row r="2" spans="4:15" ht="15.75">
      <c r="D2" s="5" t="s">
        <v>30</v>
      </c>
      <c r="E2" s="157" t="s">
        <v>64</v>
      </c>
      <c r="F2" s="158"/>
      <c r="G2" s="158"/>
      <c r="H2" s="158"/>
      <c r="I2" s="158"/>
      <c r="J2" s="158"/>
      <c r="K2" s="158"/>
      <c r="L2" s="158"/>
      <c r="M2" s="158"/>
      <c r="N2" s="158"/>
      <c r="O2" s="159"/>
    </row>
    <row r="3" spans="4:15" ht="15">
      <c r="D3" s="9" t="s">
        <v>21</v>
      </c>
      <c r="E3" s="144" t="s">
        <v>78</v>
      </c>
      <c r="F3" s="6"/>
      <c r="G3" s="6"/>
      <c r="H3" s="6"/>
      <c r="I3" s="6"/>
      <c r="K3" s="24"/>
      <c r="L3" s="160" t="s">
        <v>8</v>
      </c>
      <c r="M3" s="160"/>
      <c r="N3" s="15"/>
      <c r="O3" s="145" t="s">
        <v>79</v>
      </c>
    </row>
    <row r="4" spans="4:15" ht="15">
      <c r="D4" s="9" t="s">
        <v>3</v>
      </c>
      <c r="E4" s="10"/>
      <c r="F4" s="6"/>
      <c r="G4" s="6"/>
      <c r="H4" s="6"/>
      <c r="I4" s="6"/>
      <c r="J4" s="6"/>
      <c r="K4" s="6"/>
      <c r="L4" s="160" t="s">
        <v>80</v>
      </c>
      <c r="M4" s="160"/>
      <c r="N4" s="6"/>
      <c r="O4" s="145" t="s">
        <v>81</v>
      </c>
    </row>
    <row r="5" spans="4:14" ht="15">
      <c r="D5" s="9" t="s">
        <v>76</v>
      </c>
      <c r="E5" s="10"/>
      <c r="F5" s="6"/>
      <c r="G5" s="6"/>
      <c r="H5" s="6"/>
      <c r="I5" s="16"/>
      <c r="J5" s="6"/>
      <c r="K5" s="6"/>
      <c r="L5" s="6"/>
      <c r="M5" s="6"/>
      <c r="N5" s="6"/>
    </row>
    <row r="6" spans="4:14" ht="15">
      <c r="D6" s="10" t="s">
        <v>22</v>
      </c>
      <c r="E6" s="10" t="s">
        <v>65</v>
      </c>
      <c r="F6" s="6"/>
      <c r="G6" s="6"/>
      <c r="H6" s="6"/>
      <c r="J6" s="6"/>
      <c r="K6" s="10"/>
      <c r="L6" s="17"/>
      <c r="M6" s="17"/>
      <c r="N6" s="17"/>
    </row>
    <row r="7" spans="4:14" ht="17.25" customHeight="1">
      <c r="D7" s="3" t="s">
        <v>4</v>
      </c>
      <c r="E7" s="2" t="s">
        <v>77</v>
      </c>
      <c r="F7" s="6"/>
      <c r="G7" s="6"/>
      <c r="H7" s="6"/>
      <c r="J7" s="6"/>
      <c r="K7" s="10"/>
      <c r="L7" s="17"/>
      <c r="M7" s="17"/>
      <c r="N7" s="17"/>
    </row>
    <row r="8" spans="4:14" ht="7.5" customHeight="1" thickBot="1">
      <c r="D8" s="3"/>
      <c r="E8" s="2"/>
      <c r="F8" s="6"/>
      <c r="G8" s="6"/>
      <c r="H8" s="6"/>
      <c r="J8" s="6"/>
      <c r="K8" s="10"/>
      <c r="L8" s="17"/>
      <c r="M8" s="17"/>
      <c r="N8" s="17"/>
    </row>
    <row r="9" spans="4:14" ht="15" customHeight="1" thickTop="1">
      <c r="D9" s="57" t="s">
        <v>11</v>
      </c>
      <c r="E9" s="67">
        <f>E44</f>
        <v>530210</v>
      </c>
      <c r="F9" s="163" t="s">
        <v>23</v>
      </c>
      <c r="G9" s="164"/>
      <c r="H9" s="6"/>
      <c r="I9" s="6"/>
      <c r="J9" s="6"/>
      <c r="K9" s="10"/>
      <c r="L9" s="10"/>
      <c r="M9" s="17"/>
      <c r="N9" s="17"/>
    </row>
    <row r="10" spans="4:14" ht="13.5" customHeight="1">
      <c r="D10" s="58" t="s">
        <v>12</v>
      </c>
      <c r="E10" s="59">
        <v>0.8</v>
      </c>
      <c r="F10" s="60" t="s">
        <v>18</v>
      </c>
      <c r="G10" s="61" t="s">
        <v>15</v>
      </c>
      <c r="H10" s="18"/>
      <c r="I10" s="10"/>
      <c r="J10" s="10"/>
      <c r="K10" s="10"/>
      <c r="L10" s="10"/>
      <c r="M10" s="10"/>
      <c r="N10" s="10"/>
    </row>
    <row r="11" spans="4:14" ht="12.75" customHeight="1">
      <c r="D11" s="58" t="s">
        <v>13</v>
      </c>
      <c r="E11" s="68">
        <f>E9*E10</f>
        <v>424168</v>
      </c>
      <c r="F11" s="70">
        <f>N44*E10*0.9</f>
        <v>89655.12000000001</v>
      </c>
      <c r="G11" s="71">
        <f>E12-F11</f>
        <v>292096.08</v>
      </c>
      <c r="H11" s="19"/>
      <c r="I11" s="10"/>
      <c r="J11" s="18"/>
      <c r="K11" s="10"/>
      <c r="L11" s="10"/>
      <c r="M11" s="10"/>
      <c r="N11" s="10"/>
    </row>
    <row r="12" spans="4:14" ht="15" customHeight="1" thickBot="1">
      <c r="D12" s="62" t="s">
        <v>14</v>
      </c>
      <c r="E12" s="69">
        <f>E11*0.9</f>
        <v>381751.2</v>
      </c>
      <c r="F12" s="63" t="s">
        <v>31</v>
      </c>
      <c r="G12" s="72">
        <f>E11-E12</f>
        <v>42416.79999999999</v>
      </c>
      <c r="H12" s="19"/>
      <c r="I12" s="10"/>
      <c r="J12" s="18"/>
      <c r="K12" s="10"/>
      <c r="L12" s="10"/>
      <c r="M12" s="10"/>
      <c r="N12" s="10"/>
    </row>
    <row r="13" spans="4:14" ht="9" customHeight="1" thickBot="1" thickTop="1">
      <c r="D13" s="13"/>
      <c r="E13" s="14"/>
      <c r="F13" s="6"/>
      <c r="G13" s="6"/>
      <c r="H13" s="6"/>
      <c r="I13" s="6"/>
      <c r="J13" s="6"/>
      <c r="K13" s="6"/>
      <c r="L13" s="6"/>
      <c r="M13" s="6"/>
      <c r="N13" s="6"/>
    </row>
    <row r="14" spans="2:15" ht="48" customHeight="1" thickBot="1">
      <c r="B14" s="116" t="s">
        <v>40</v>
      </c>
      <c r="C14" s="80" t="s">
        <v>39</v>
      </c>
      <c r="D14" s="79" t="s">
        <v>43</v>
      </c>
      <c r="E14" s="100" t="s">
        <v>17</v>
      </c>
      <c r="F14" s="35" t="s">
        <v>6</v>
      </c>
      <c r="G14" s="35" t="s">
        <v>2</v>
      </c>
      <c r="H14" s="35" t="s">
        <v>0</v>
      </c>
      <c r="I14" s="36" t="s">
        <v>7</v>
      </c>
      <c r="J14" s="35" t="s">
        <v>26</v>
      </c>
      <c r="K14" s="87" t="s">
        <v>44</v>
      </c>
      <c r="L14" s="121" t="s">
        <v>25</v>
      </c>
      <c r="M14" s="73" t="s">
        <v>29</v>
      </c>
      <c r="N14" s="73" t="s">
        <v>27</v>
      </c>
      <c r="O14" s="74" t="s">
        <v>28</v>
      </c>
    </row>
    <row r="15" spans="2:15" ht="15">
      <c r="B15" s="83"/>
      <c r="C15" s="92"/>
      <c r="D15" s="81" t="s">
        <v>49</v>
      </c>
      <c r="E15" s="99">
        <v>0</v>
      </c>
      <c r="F15" s="28"/>
      <c r="G15" s="29"/>
      <c r="H15" s="29"/>
      <c r="I15" s="33"/>
      <c r="J15" s="26">
        <f>SUM(J16:J16)</f>
        <v>0</v>
      </c>
      <c r="K15" s="26">
        <f>SUM(K16:K16)</f>
        <v>0</v>
      </c>
      <c r="L15" s="137">
        <f>SUM(L16:L16)</f>
        <v>0</v>
      </c>
      <c r="M15" s="54">
        <v>0</v>
      </c>
      <c r="N15" s="55">
        <f>L15+M15</f>
        <v>0</v>
      </c>
      <c r="O15" s="56">
        <f>E15-N15</f>
        <v>0</v>
      </c>
    </row>
    <row r="16" spans="2:15" ht="15">
      <c r="B16" s="82"/>
      <c r="C16" s="107">
        <v>1</v>
      </c>
      <c r="D16" s="104" t="s">
        <v>50</v>
      </c>
      <c r="E16" s="114">
        <v>0</v>
      </c>
      <c r="F16" s="30"/>
      <c r="G16" s="31"/>
      <c r="H16" s="88"/>
      <c r="I16" s="89"/>
      <c r="J16" s="27"/>
      <c r="K16" s="27"/>
      <c r="L16" s="122"/>
      <c r="M16" s="48" t="s">
        <v>24</v>
      </c>
      <c r="N16" s="52"/>
      <c r="O16" s="53"/>
    </row>
    <row r="17" spans="2:15" ht="15">
      <c r="B17" s="82"/>
      <c r="C17" s="92"/>
      <c r="D17" s="103" t="s">
        <v>51</v>
      </c>
      <c r="E17" s="99">
        <v>303690</v>
      </c>
      <c r="F17" s="101"/>
      <c r="G17" s="25"/>
      <c r="H17" s="25"/>
      <c r="I17" s="33"/>
      <c r="J17" s="26">
        <f>J27+J25+J18</f>
        <v>73849</v>
      </c>
      <c r="K17" s="26">
        <f>K27+K25+K18</f>
        <v>0</v>
      </c>
      <c r="L17" s="137">
        <f>L27+L25+L18</f>
        <v>73849</v>
      </c>
      <c r="M17" s="54">
        <v>0</v>
      </c>
      <c r="N17" s="55">
        <f>J17+M17</f>
        <v>73849</v>
      </c>
      <c r="O17" s="56">
        <f>E17-N17</f>
        <v>229841</v>
      </c>
    </row>
    <row r="18" spans="2:15" ht="15">
      <c r="B18" s="82"/>
      <c r="C18" s="93"/>
      <c r="D18" s="112" t="s">
        <v>52</v>
      </c>
      <c r="E18" s="110">
        <v>303690</v>
      </c>
      <c r="F18" s="109"/>
      <c r="G18" s="109"/>
      <c r="H18" s="109"/>
      <c r="I18" s="140"/>
      <c r="J18" s="111">
        <f>SUM(J19:J24)</f>
        <v>73849</v>
      </c>
      <c r="K18" s="111">
        <f>SUM(K19:K24)</f>
        <v>0</v>
      </c>
      <c r="L18" s="118">
        <f>SUM(L19:L24)</f>
        <v>73849</v>
      </c>
      <c r="M18" s="48" t="s">
        <v>24</v>
      </c>
      <c r="N18" s="49"/>
      <c r="O18" s="50"/>
    </row>
    <row r="19" spans="2:15" ht="25.5">
      <c r="B19" s="82"/>
      <c r="C19" s="92">
        <v>1</v>
      </c>
      <c r="D19" s="106" t="s">
        <v>63</v>
      </c>
      <c r="E19" s="114">
        <v>96800</v>
      </c>
      <c r="F19" s="102" t="s">
        <v>66</v>
      </c>
      <c r="G19" s="31" t="s">
        <v>67</v>
      </c>
      <c r="H19" s="88">
        <v>42719</v>
      </c>
      <c r="I19" s="89">
        <v>42732</v>
      </c>
      <c r="J19" s="27">
        <v>14600</v>
      </c>
      <c r="K19" s="27"/>
      <c r="L19" s="122">
        <v>14600</v>
      </c>
      <c r="M19" s="51"/>
      <c r="N19" s="52"/>
      <c r="O19" s="53"/>
    </row>
    <row r="20" spans="2:15" ht="15">
      <c r="B20" s="82"/>
      <c r="C20" s="92"/>
      <c r="D20" s="106"/>
      <c r="E20" s="114"/>
      <c r="F20" s="102" t="s">
        <v>66</v>
      </c>
      <c r="G20" s="31" t="s">
        <v>68</v>
      </c>
      <c r="H20" s="88">
        <v>42892</v>
      </c>
      <c r="I20" s="89">
        <v>42905</v>
      </c>
      <c r="J20" s="27">
        <v>20550</v>
      </c>
      <c r="K20" s="27"/>
      <c r="L20" s="122">
        <v>20550</v>
      </c>
      <c r="M20" s="51"/>
      <c r="N20" s="52"/>
      <c r="O20" s="53"/>
    </row>
    <row r="21" spans="2:15" ht="25.5">
      <c r="B21" s="82"/>
      <c r="C21" s="92">
        <v>2</v>
      </c>
      <c r="D21" s="106" t="s">
        <v>53</v>
      </c>
      <c r="E21" s="114">
        <v>157300</v>
      </c>
      <c r="F21" s="102"/>
      <c r="G21" s="31"/>
      <c r="H21" s="88"/>
      <c r="I21" s="89"/>
      <c r="J21" s="27"/>
      <c r="K21" s="27"/>
      <c r="L21" s="122"/>
      <c r="M21" s="51"/>
      <c r="N21" s="52"/>
      <c r="O21" s="53"/>
    </row>
    <row r="22" spans="2:15" ht="15">
      <c r="B22" s="82"/>
      <c r="C22" s="92">
        <v>3</v>
      </c>
      <c r="D22" s="106" t="s">
        <v>54</v>
      </c>
      <c r="E22" s="114">
        <v>32670</v>
      </c>
      <c r="F22" s="102" t="s">
        <v>70</v>
      </c>
      <c r="G22" s="31">
        <v>1512017</v>
      </c>
      <c r="H22" s="88">
        <v>42972</v>
      </c>
      <c r="I22" s="89">
        <v>42983</v>
      </c>
      <c r="J22" s="27">
        <v>32670</v>
      </c>
      <c r="K22" s="27"/>
      <c r="L22" s="122">
        <v>32670</v>
      </c>
      <c r="M22" s="51"/>
      <c r="N22" s="52"/>
      <c r="O22" s="53"/>
    </row>
    <row r="23" spans="2:15" ht="15">
      <c r="B23" s="82"/>
      <c r="C23" s="92">
        <v>4</v>
      </c>
      <c r="D23" s="106" t="s">
        <v>55</v>
      </c>
      <c r="E23" s="114">
        <v>10890</v>
      </c>
      <c r="F23" s="102"/>
      <c r="G23" s="31"/>
      <c r="H23" s="88"/>
      <c r="I23" s="89"/>
      <c r="J23" s="27"/>
      <c r="K23" s="27"/>
      <c r="L23" s="122"/>
      <c r="M23" s="51"/>
      <c r="N23" s="52"/>
      <c r="O23" s="53"/>
    </row>
    <row r="24" spans="2:15" ht="15">
      <c r="B24" s="82"/>
      <c r="C24" s="92">
        <v>5</v>
      </c>
      <c r="D24" s="106" t="s">
        <v>56</v>
      </c>
      <c r="E24" s="114">
        <v>6030</v>
      </c>
      <c r="F24" s="102" t="s">
        <v>70</v>
      </c>
      <c r="G24" s="31">
        <v>1512017</v>
      </c>
      <c r="H24" s="88">
        <v>42972</v>
      </c>
      <c r="I24" s="89">
        <v>42983</v>
      </c>
      <c r="J24" s="27">
        <v>6029</v>
      </c>
      <c r="K24" s="27"/>
      <c r="L24" s="122">
        <v>6029</v>
      </c>
      <c r="M24" s="51"/>
      <c r="N24" s="52"/>
      <c r="O24" s="53"/>
    </row>
    <row r="25" spans="2:15" ht="15">
      <c r="B25" s="82"/>
      <c r="C25" s="92"/>
      <c r="D25" s="112" t="s">
        <v>57</v>
      </c>
      <c r="E25" s="110">
        <v>0</v>
      </c>
      <c r="F25" s="110"/>
      <c r="G25" s="110"/>
      <c r="H25" s="110"/>
      <c r="I25" s="141"/>
      <c r="J25" s="111">
        <f>SUM(J26:J26)</f>
        <v>0</v>
      </c>
      <c r="K25" s="111">
        <f>SUM(K26:K26)</f>
        <v>0</v>
      </c>
      <c r="L25" s="118">
        <f>SUM(L26:L26)</f>
        <v>0</v>
      </c>
      <c r="M25" s="125"/>
      <c r="N25" s="120"/>
      <c r="O25" s="124"/>
    </row>
    <row r="26" spans="2:15" ht="15">
      <c r="B26" s="82"/>
      <c r="C26" s="92">
        <v>6</v>
      </c>
      <c r="D26" s="105"/>
      <c r="E26" s="114">
        <v>0</v>
      </c>
      <c r="F26" s="95"/>
      <c r="G26" s="96"/>
      <c r="H26" s="96"/>
      <c r="I26" s="97"/>
      <c r="J26" s="98"/>
      <c r="K26" s="98"/>
      <c r="L26" s="122"/>
      <c r="M26" s="51"/>
      <c r="N26" s="52"/>
      <c r="O26" s="53"/>
    </row>
    <row r="27" spans="2:15" ht="15">
      <c r="B27" s="82"/>
      <c r="C27" s="92"/>
      <c r="D27" s="112" t="s">
        <v>58</v>
      </c>
      <c r="E27" s="110">
        <v>0</v>
      </c>
      <c r="F27" s="113"/>
      <c r="G27" s="113"/>
      <c r="H27" s="113"/>
      <c r="I27" s="142"/>
      <c r="J27" s="111">
        <f>J15</f>
        <v>0</v>
      </c>
      <c r="K27" s="111">
        <f>K15</f>
        <v>0</v>
      </c>
      <c r="L27" s="118">
        <f>L15</f>
        <v>0</v>
      </c>
      <c r="M27" s="125"/>
      <c r="N27" s="120"/>
      <c r="O27" s="124"/>
    </row>
    <row r="28" spans="2:15" ht="15">
      <c r="B28" s="82"/>
      <c r="C28" s="108">
        <v>15</v>
      </c>
      <c r="D28" s="105"/>
      <c r="E28" s="114">
        <v>0</v>
      </c>
      <c r="F28" s="30"/>
      <c r="G28" s="31"/>
      <c r="H28" s="31"/>
      <c r="I28" s="32"/>
      <c r="J28" s="98"/>
      <c r="K28" s="98"/>
      <c r="L28" s="119"/>
      <c r="M28" s="130"/>
      <c r="N28" s="131"/>
      <c r="O28" s="132"/>
    </row>
    <row r="29" spans="2:15" ht="51">
      <c r="B29" s="82"/>
      <c r="C29" s="94"/>
      <c r="D29" s="103" t="s">
        <v>59</v>
      </c>
      <c r="E29" s="99">
        <v>226520</v>
      </c>
      <c r="F29" s="99"/>
      <c r="G29" s="99"/>
      <c r="H29" s="99"/>
      <c r="I29" s="143"/>
      <c r="J29" s="26">
        <f>SUM(J30:J43)</f>
        <v>50672</v>
      </c>
      <c r="K29" s="26">
        <f>SUM(K30:K43)</f>
        <v>0</v>
      </c>
      <c r="L29" s="137">
        <f>SUM(L30:L43)</f>
        <v>50672</v>
      </c>
      <c r="M29" s="127">
        <v>0</v>
      </c>
      <c r="N29" s="128">
        <f>L29+M29</f>
        <v>50672</v>
      </c>
      <c r="O29" s="129">
        <f>E29-N29</f>
        <v>175848</v>
      </c>
    </row>
    <row r="30" spans="2:15" ht="15">
      <c r="B30" s="82"/>
      <c r="C30" s="93">
        <v>1</v>
      </c>
      <c r="D30" s="105" t="s">
        <v>60</v>
      </c>
      <c r="E30" s="114">
        <v>0</v>
      </c>
      <c r="F30" s="95"/>
      <c r="G30" s="96"/>
      <c r="H30" s="96"/>
      <c r="I30" s="97"/>
      <c r="J30" s="98"/>
      <c r="K30" s="98"/>
      <c r="L30" s="119"/>
      <c r="M30" s="48" t="s">
        <v>24</v>
      </c>
      <c r="N30" s="52"/>
      <c r="O30" s="53"/>
    </row>
    <row r="31" spans="2:15" ht="15">
      <c r="B31" s="82"/>
      <c r="C31" s="92">
        <v>2</v>
      </c>
      <c r="D31" s="105" t="s">
        <v>61</v>
      </c>
      <c r="E31" s="114">
        <v>17000</v>
      </c>
      <c r="F31" s="95" t="s">
        <v>69</v>
      </c>
      <c r="G31" s="96" t="s">
        <v>82</v>
      </c>
      <c r="H31" s="117">
        <v>42907</v>
      </c>
      <c r="I31" s="133">
        <v>42908</v>
      </c>
      <c r="J31" s="98">
        <v>17000</v>
      </c>
      <c r="K31" s="98"/>
      <c r="L31" s="119">
        <v>17000</v>
      </c>
      <c r="M31" s="51"/>
      <c r="N31" s="52"/>
      <c r="O31" s="53"/>
    </row>
    <row r="32" spans="2:15" ht="15">
      <c r="B32" s="82"/>
      <c r="C32" s="92">
        <v>3</v>
      </c>
      <c r="D32" s="105" t="s">
        <v>62</v>
      </c>
      <c r="E32" s="114">
        <v>209520</v>
      </c>
      <c r="F32" s="95" t="s">
        <v>71</v>
      </c>
      <c r="G32" s="96" t="s">
        <v>72</v>
      </c>
      <c r="H32" s="117">
        <v>42683</v>
      </c>
      <c r="I32" s="133">
        <v>42685</v>
      </c>
      <c r="J32" s="98">
        <v>445</v>
      </c>
      <c r="K32" s="98"/>
      <c r="L32" s="119">
        <v>445</v>
      </c>
      <c r="M32" s="51"/>
      <c r="N32" s="52"/>
      <c r="O32" s="53"/>
    </row>
    <row r="33" spans="2:15" ht="15">
      <c r="B33" s="82"/>
      <c r="C33" s="92"/>
      <c r="D33" s="115"/>
      <c r="E33" s="41"/>
      <c r="F33" s="95" t="s">
        <v>71</v>
      </c>
      <c r="G33" s="96" t="s">
        <v>72</v>
      </c>
      <c r="H33" s="117">
        <v>42716</v>
      </c>
      <c r="I33" s="133">
        <v>42716</v>
      </c>
      <c r="J33" s="98">
        <v>1157</v>
      </c>
      <c r="K33" s="98"/>
      <c r="L33" s="119">
        <v>1157</v>
      </c>
      <c r="M33" s="51"/>
      <c r="N33" s="52"/>
      <c r="O33" s="53"/>
    </row>
    <row r="34" spans="2:15" ht="15">
      <c r="B34" s="82"/>
      <c r="C34" s="92"/>
      <c r="D34" s="115"/>
      <c r="E34" s="41"/>
      <c r="F34" s="95" t="s">
        <v>71</v>
      </c>
      <c r="G34" s="96" t="s">
        <v>72</v>
      </c>
      <c r="H34" s="117">
        <v>42744</v>
      </c>
      <c r="I34" s="133">
        <v>42747</v>
      </c>
      <c r="J34" s="98">
        <v>1602</v>
      </c>
      <c r="K34" s="98"/>
      <c r="L34" s="119">
        <v>1602</v>
      </c>
      <c r="M34" s="51"/>
      <c r="N34" s="52"/>
      <c r="O34" s="53"/>
    </row>
    <row r="35" spans="2:15" ht="15">
      <c r="B35" s="82"/>
      <c r="C35" s="92"/>
      <c r="D35" s="115"/>
      <c r="E35" s="41"/>
      <c r="F35" s="95" t="s">
        <v>71</v>
      </c>
      <c r="G35" s="96" t="s">
        <v>72</v>
      </c>
      <c r="H35" s="117">
        <v>42774</v>
      </c>
      <c r="I35" s="133">
        <v>42779</v>
      </c>
      <c r="J35" s="98">
        <v>1068</v>
      </c>
      <c r="K35" s="98"/>
      <c r="L35" s="119">
        <v>1068</v>
      </c>
      <c r="M35" s="51"/>
      <c r="N35" s="52"/>
      <c r="O35" s="53"/>
    </row>
    <row r="36" spans="2:15" ht="15">
      <c r="B36" s="82"/>
      <c r="C36" s="92"/>
      <c r="D36" s="115"/>
      <c r="E36" s="41"/>
      <c r="F36" s="95" t="s">
        <v>71</v>
      </c>
      <c r="G36" s="96" t="s">
        <v>72</v>
      </c>
      <c r="H36" s="117">
        <v>42802</v>
      </c>
      <c r="I36" s="133">
        <v>42807</v>
      </c>
      <c r="J36" s="98">
        <v>1691</v>
      </c>
      <c r="K36" s="98"/>
      <c r="L36" s="119">
        <v>1691</v>
      </c>
      <c r="M36" s="51"/>
      <c r="N36" s="52"/>
      <c r="O36" s="53"/>
    </row>
    <row r="37" spans="2:15" ht="15">
      <c r="B37" s="82"/>
      <c r="C37" s="92"/>
      <c r="D37" s="115"/>
      <c r="E37" s="41"/>
      <c r="F37" s="95" t="s">
        <v>71</v>
      </c>
      <c r="G37" s="96" t="s">
        <v>72</v>
      </c>
      <c r="H37" s="117">
        <v>42835</v>
      </c>
      <c r="I37" s="133">
        <v>42837</v>
      </c>
      <c r="J37" s="98">
        <v>2047</v>
      </c>
      <c r="K37" s="98"/>
      <c r="L37" s="119">
        <v>2047</v>
      </c>
      <c r="M37" s="51"/>
      <c r="N37" s="52"/>
      <c r="O37" s="53"/>
    </row>
    <row r="38" spans="2:15" ht="15">
      <c r="B38" s="82"/>
      <c r="C38" s="92"/>
      <c r="D38" s="115"/>
      <c r="E38" s="41"/>
      <c r="F38" s="95" t="s">
        <v>73</v>
      </c>
      <c r="G38" s="96" t="s">
        <v>72</v>
      </c>
      <c r="H38" s="117">
        <v>42865</v>
      </c>
      <c r="I38" s="133">
        <v>42867</v>
      </c>
      <c r="J38" s="98">
        <v>6261</v>
      </c>
      <c r="K38" s="98"/>
      <c r="L38" s="119">
        <v>6261</v>
      </c>
      <c r="M38" s="51"/>
      <c r="N38" s="52"/>
      <c r="O38" s="53"/>
    </row>
    <row r="39" spans="2:15" ht="15">
      <c r="B39" s="82"/>
      <c r="C39" s="92"/>
      <c r="D39" s="115"/>
      <c r="E39" s="41"/>
      <c r="F39" s="95" t="s">
        <v>73</v>
      </c>
      <c r="G39" s="96" t="s">
        <v>72</v>
      </c>
      <c r="H39" s="117">
        <v>42893</v>
      </c>
      <c r="I39" s="133">
        <v>42898</v>
      </c>
      <c r="J39" s="98">
        <v>5605</v>
      </c>
      <c r="K39" s="98"/>
      <c r="L39" s="119">
        <v>5605</v>
      </c>
      <c r="M39" s="51"/>
      <c r="N39" s="52"/>
      <c r="O39" s="53"/>
    </row>
    <row r="40" spans="2:15" ht="15">
      <c r="B40" s="82"/>
      <c r="C40" s="92"/>
      <c r="D40" s="115"/>
      <c r="E40" s="41"/>
      <c r="F40" s="95" t="s">
        <v>73</v>
      </c>
      <c r="G40" s="96" t="s">
        <v>72</v>
      </c>
      <c r="H40" s="117">
        <v>42927</v>
      </c>
      <c r="I40" s="133">
        <v>42929</v>
      </c>
      <c r="J40" s="98">
        <v>6497</v>
      </c>
      <c r="K40" s="98"/>
      <c r="L40" s="119">
        <v>6497</v>
      </c>
      <c r="M40" s="51"/>
      <c r="N40" s="52"/>
      <c r="O40" s="53"/>
    </row>
    <row r="41" spans="2:15" ht="15">
      <c r="B41" s="82"/>
      <c r="C41" s="92"/>
      <c r="D41" s="115"/>
      <c r="E41" s="41"/>
      <c r="F41" s="95" t="s">
        <v>73</v>
      </c>
      <c r="G41" s="96" t="s">
        <v>72</v>
      </c>
      <c r="H41" s="117">
        <v>42956</v>
      </c>
      <c r="I41" s="133">
        <v>42958</v>
      </c>
      <c r="J41" s="98">
        <v>1513</v>
      </c>
      <c r="K41" s="98"/>
      <c r="L41" s="119">
        <v>1513</v>
      </c>
      <c r="M41" s="51"/>
      <c r="N41" s="52"/>
      <c r="O41" s="53"/>
    </row>
    <row r="42" spans="2:15" ht="15">
      <c r="B42" s="82"/>
      <c r="C42" s="92"/>
      <c r="D42" s="115"/>
      <c r="E42" s="41"/>
      <c r="F42" s="95" t="s">
        <v>73</v>
      </c>
      <c r="G42" s="96" t="s">
        <v>72</v>
      </c>
      <c r="H42" s="117">
        <v>42989</v>
      </c>
      <c r="I42" s="133">
        <v>42990</v>
      </c>
      <c r="J42" s="98">
        <v>1958</v>
      </c>
      <c r="K42" s="98"/>
      <c r="L42" s="119">
        <v>1958</v>
      </c>
      <c r="M42" s="51"/>
      <c r="N42" s="52"/>
      <c r="O42" s="53"/>
    </row>
    <row r="43" spans="2:15" ht="15">
      <c r="B43" s="84"/>
      <c r="C43" s="108"/>
      <c r="D43" s="115"/>
      <c r="E43" s="41"/>
      <c r="F43" s="95" t="s">
        <v>73</v>
      </c>
      <c r="G43" s="96" t="s">
        <v>72</v>
      </c>
      <c r="H43" s="117">
        <v>43018</v>
      </c>
      <c r="I43" s="133">
        <v>43020</v>
      </c>
      <c r="J43" s="98">
        <v>3828</v>
      </c>
      <c r="K43" s="98"/>
      <c r="L43" s="119">
        <v>3828</v>
      </c>
      <c r="M43" s="51"/>
      <c r="N43" s="52"/>
      <c r="O43" s="53"/>
    </row>
    <row r="44" spans="4:15" ht="15.75" thickBot="1">
      <c r="D44" s="37" t="s">
        <v>1</v>
      </c>
      <c r="E44" s="42">
        <f>E29+E17+E15</f>
        <v>530210</v>
      </c>
      <c r="F44" s="38"/>
      <c r="G44" s="39"/>
      <c r="H44" s="39"/>
      <c r="I44" s="39"/>
      <c r="J44" s="40">
        <f>J29+J17+J15</f>
        <v>124521</v>
      </c>
      <c r="K44" s="40">
        <f>K29+K17+K15</f>
        <v>0</v>
      </c>
      <c r="L44" s="123">
        <f>L29+L17+L15</f>
        <v>124521</v>
      </c>
      <c r="M44" s="126">
        <f>M15+M17+M29</f>
        <v>0</v>
      </c>
      <c r="N44" s="75">
        <f>L44+M44</f>
        <v>124521</v>
      </c>
      <c r="O44" s="76">
        <f>E44-N44</f>
        <v>405689</v>
      </c>
    </row>
    <row r="45" spans="4:15" ht="15">
      <c r="D45" s="6"/>
      <c r="E45" s="6"/>
      <c r="F45" s="6"/>
      <c r="G45" s="6"/>
      <c r="H45" s="6"/>
      <c r="I45" s="6"/>
      <c r="J45" s="91"/>
      <c r="K45" s="91"/>
      <c r="L45" s="91"/>
      <c r="M45" s="8"/>
      <c r="N45" s="8"/>
      <c r="O45" s="21"/>
    </row>
    <row r="46" spans="4:15" ht="15">
      <c r="D46" s="6"/>
      <c r="E46" s="6"/>
      <c r="F46" s="6"/>
      <c r="G46" s="6"/>
      <c r="H46" s="6"/>
      <c r="I46" s="6"/>
      <c r="J46" s="91"/>
      <c r="K46" s="91"/>
      <c r="L46" s="91"/>
      <c r="M46" s="8"/>
      <c r="N46" s="8"/>
      <c r="O46" s="21"/>
    </row>
    <row r="47" spans="4:15" ht="15.75" thickBot="1">
      <c r="D47" s="6"/>
      <c r="E47" s="6"/>
      <c r="F47" s="6"/>
      <c r="G47" s="6"/>
      <c r="H47" s="6"/>
      <c r="I47" s="6"/>
      <c r="J47" s="34"/>
      <c r="K47" s="34"/>
      <c r="L47" s="91"/>
      <c r="M47" s="8"/>
      <c r="N47" s="8"/>
      <c r="O47" s="21"/>
    </row>
    <row r="48" spans="2:14" ht="16.5" customHeight="1" thickTop="1">
      <c r="B48" s="1"/>
      <c r="C48" s="1"/>
      <c r="D48" s="20" t="s">
        <v>19</v>
      </c>
      <c r="H48" s="169" t="s">
        <v>16</v>
      </c>
      <c r="I48" s="170"/>
      <c r="J48" s="165" t="s">
        <v>9</v>
      </c>
      <c r="K48" s="166"/>
      <c r="L48" s="77">
        <f>J44</f>
        <v>124521</v>
      </c>
      <c r="M48" s="6"/>
      <c r="N48" s="6"/>
    </row>
    <row r="49" spans="4:14" ht="16.5" customHeight="1" thickBot="1">
      <c r="D49" s="23" t="s">
        <v>20</v>
      </c>
      <c r="E49" s="3"/>
      <c r="F49" s="3"/>
      <c r="G49" s="3"/>
      <c r="H49" s="3"/>
      <c r="I49" s="3"/>
      <c r="J49" s="167" t="s">
        <v>5</v>
      </c>
      <c r="K49" s="168"/>
      <c r="L49" s="78">
        <f>L44</f>
        <v>124521</v>
      </c>
      <c r="M49" s="6"/>
      <c r="N49" s="6"/>
    </row>
    <row r="50" spans="4:14" ht="15.75" thickTop="1">
      <c r="D50" s="64" t="s">
        <v>42</v>
      </c>
      <c r="E50" s="65"/>
      <c r="F50" s="65"/>
      <c r="G50" s="3"/>
      <c r="H50" s="3"/>
      <c r="I50" s="3"/>
      <c r="J50" s="3"/>
      <c r="K50" s="11"/>
      <c r="L50" s="12"/>
      <c r="M50" s="6"/>
      <c r="N50" s="6"/>
    </row>
    <row r="51" spans="4:14" ht="15">
      <c r="D51" s="161" t="s">
        <v>41</v>
      </c>
      <c r="E51" s="161"/>
      <c r="F51" s="161"/>
      <c r="G51" s="161"/>
      <c r="H51" s="86"/>
      <c r="I51" s="85"/>
      <c r="J51" s="3"/>
      <c r="K51" s="11"/>
      <c r="L51" s="12"/>
      <c r="M51" s="6"/>
      <c r="N51" s="6"/>
    </row>
    <row r="52" spans="4:14" ht="15">
      <c r="D52" s="43"/>
      <c r="E52" s="44"/>
      <c r="F52" s="44"/>
      <c r="G52" s="3"/>
      <c r="H52" s="3"/>
      <c r="I52" s="3"/>
      <c r="J52" s="3"/>
      <c r="K52" s="11"/>
      <c r="L52" s="12"/>
      <c r="M52" s="6"/>
      <c r="N52" s="6"/>
    </row>
    <row r="53" spans="4:14" ht="59.25" customHeight="1">
      <c r="D53" s="174" t="s">
        <v>32</v>
      </c>
      <c r="E53" s="175"/>
      <c r="F53" s="175"/>
      <c r="G53" s="175"/>
      <c r="H53" s="175"/>
      <c r="I53" s="176"/>
      <c r="J53" s="45"/>
      <c r="K53" s="45"/>
      <c r="L53" s="12"/>
      <c r="M53" s="6"/>
      <c r="N53" s="6"/>
    </row>
    <row r="54" spans="5:14" ht="15">
      <c r="E54" s="46"/>
      <c r="F54" s="46"/>
      <c r="G54" s="46"/>
      <c r="H54" s="47"/>
      <c r="J54" s="148" t="s">
        <v>33</v>
      </c>
      <c r="K54" s="149"/>
      <c r="L54" s="149"/>
      <c r="M54" s="150"/>
      <c r="N54" s="6"/>
    </row>
    <row r="55" spans="5:14" ht="15">
      <c r="E55" s="46"/>
      <c r="F55" s="46"/>
      <c r="G55" s="46"/>
      <c r="H55" s="47"/>
      <c r="J55" s="151"/>
      <c r="K55" s="152"/>
      <c r="L55" s="152"/>
      <c r="M55" s="153"/>
      <c r="N55" s="6"/>
    </row>
    <row r="56" spans="4:14" ht="15">
      <c r="D56" s="146" t="s">
        <v>34</v>
      </c>
      <c r="E56" s="146"/>
      <c r="F56" s="134">
        <v>43026</v>
      </c>
      <c r="G56" s="46"/>
      <c r="H56" s="47"/>
      <c r="J56" s="151"/>
      <c r="K56" s="152"/>
      <c r="L56" s="152"/>
      <c r="M56" s="153"/>
      <c r="N56" s="6"/>
    </row>
    <row r="57" spans="4:14" ht="15">
      <c r="D57" s="146" t="s">
        <v>35</v>
      </c>
      <c r="E57" s="146"/>
      <c r="F57" s="46" t="s">
        <v>75</v>
      </c>
      <c r="G57" s="46"/>
      <c r="H57" s="47"/>
      <c r="J57" s="151"/>
      <c r="K57" s="152"/>
      <c r="L57" s="152"/>
      <c r="M57" s="153"/>
      <c r="N57" s="6"/>
    </row>
    <row r="58" spans="4:14" ht="15">
      <c r="D58" s="146" t="s">
        <v>36</v>
      </c>
      <c r="E58" s="147"/>
      <c r="F58" s="135">
        <v>564602587</v>
      </c>
      <c r="G58" s="46"/>
      <c r="H58" s="47"/>
      <c r="J58" s="154"/>
      <c r="K58" s="155"/>
      <c r="L58" s="155"/>
      <c r="M58" s="156"/>
      <c r="N58" s="6"/>
    </row>
    <row r="59" spans="4:14" ht="15">
      <c r="D59" s="146" t="s">
        <v>37</v>
      </c>
      <c r="E59" s="147"/>
      <c r="F59" s="136" t="s">
        <v>74</v>
      </c>
      <c r="G59" s="46"/>
      <c r="H59" s="47"/>
      <c r="J59" s="171" t="s">
        <v>38</v>
      </c>
      <c r="K59" s="172"/>
      <c r="L59" s="172"/>
      <c r="M59" s="173"/>
      <c r="N59" s="6"/>
    </row>
    <row r="60" spans="4:14" ht="15">
      <c r="D60" s="22"/>
      <c r="E60" s="3"/>
      <c r="F60" s="3"/>
      <c r="G60" s="3"/>
      <c r="H60" s="3"/>
      <c r="I60" s="3"/>
      <c r="J60" s="3"/>
      <c r="K60" s="11"/>
      <c r="L60" s="12"/>
      <c r="M60" s="6"/>
      <c r="N60" s="6"/>
    </row>
    <row r="61" spans="4:14" ht="15">
      <c r="D61" s="22"/>
      <c r="E61" s="3"/>
      <c r="F61" s="3"/>
      <c r="G61" s="3"/>
      <c r="H61" s="3"/>
      <c r="I61" s="3"/>
      <c r="J61" s="3"/>
      <c r="K61" s="11"/>
      <c r="L61" s="12"/>
      <c r="M61" s="6"/>
      <c r="N61" s="6"/>
    </row>
    <row r="62" spans="4:14" ht="15">
      <c r="D62" s="22"/>
      <c r="E62" s="3"/>
      <c r="F62" s="3"/>
      <c r="G62" s="3"/>
      <c r="H62" s="3"/>
      <c r="I62" s="3"/>
      <c r="J62" s="3"/>
      <c r="K62" s="11"/>
      <c r="L62" s="12"/>
      <c r="M62" s="6"/>
      <c r="N62" s="6"/>
    </row>
    <row r="63" spans="4:14" ht="15">
      <c r="D63" s="22"/>
      <c r="E63" s="3"/>
      <c r="F63" s="3"/>
      <c r="G63" s="3"/>
      <c r="H63" s="3"/>
      <c r="I63" s="3"/>
      <c r="J63" s="3"/>
      <c r="K63" s="11"/>
      <c r="L63" s="12"/>
      <c r="M63" s="6"/>
      <c r="N63" s="6"/>
    </row>
    <row r="64" spans="4:15" ht="15" customHeight="1">
      <c r="D64" s="162" t="s">
        <v>45</v>
      </c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</row>
    <row r="65" spans="4:14" ht="15">
      <c r="D65" s="3"/>
      <c r="E65" s="3"/>
      <c r="F65" s="3"/>
      <c r="G65" s="3"/>
      <c r="H65" s="3"/>
      <c r="I65" s="4"/>
      <c r="J65" s="4"/>
      <c r="K65" s="4"/>
      <c r="L65" s="4"/>
      <c r="M65" s="6"/>
      <c r="N65" s="6"/>
    </row>
    <row r="66" spans="4:14" ht="15">
      <c r="D66" s="3"/>
      <c r="E66" s="3"/>
      <c r="F66" s="3"/>
      <c r="G66" s="3"/>
      <c r="H66" s="3"/>
      <c r="I66" s="4"/>
      <c r="J66" s="4"/>
      <c r="K66" s="4"/>
      <c r="L66" s="4"/>
      <c r="M66" s="6"/>
      <c r="N66" s="6"/>
    </row>
    <row r="67" spans="4:14" ht="15">
      <c r="D67" s="3"/>
      <c r="E67" s="3"/>
      <c r="F67" s="3"/>
      <c r="G67" s="3"/>
      <c r="H67" s="3"/>
      <c r="I67" s="3"/>
      <c r="J67" s="3"/>
      <c r="K67" s="3"/>
      <c r="L67" s="3"/>
      <c r="M67" s="6"/>
      <c r="N67" s="6"/>
    </row>
    <row r="68" spans="4:15" ht="15">
      <c r="D68" s="65"/>
      <c r="E68" s="65"/>
      <c r="F68" s="65"/>
      <c r="G68" s="65"/>
      <c r="H68" s="65"/>
      <c r="I68" s="65"/>
      <c r="J68" s="65"/>
      <c r="K68" s="65"/>
      <c r="L68" s="65"/>
      <c r="M68" s="65" t="s">
        <v>46</v>
      </c>
      <c r="N68" s="65"/>
      <c r="O68" s="65"/>
    </row>
    <row r="69" spans="4:15" ht="15">
      <c r="D69" s="66" t="s">
        <v>48</v>
      </c>
      <c r="E69" s="66"/>
      <c r="F69" s="66"/>
      <c r="G69" s="66" t="s">
        <v>10</v>
      </c>
      <c r="H69" s="66"/>
      <c r="I69" s="139"/>
      <c r="J69" s="66"/>
      <c r="K69" s="66"/>
      <c r="L69" s="66"/>
      <c r="M69" s="66" t="s">
        <v>47</v>
      </c>
      <c r="N69" s="66"/>
      <c r="O69" s="66"/>
    </row>
    <row r="70" spans="4:14" ht="15">
      <c r="D70" s="6"/>
      <c r="E70" s="7"/>
      <c r="F70" s="6"/>
      <c r="G70" s="6"/>
      <c r="H70" s="6"/>
      <c r="I70" s="6"/>
      <c r="J70" s="6"/>
      <c r="K70" s="6"/>
      <c r="L70" s="6"/>
      <c r="M70" s="6"/>
      <c r="N70" s="6"/>
    </row>
    <row r="71" spans="4:14" ht="15">
      <c r="D71" s="6"/>
      <c r="E71" s="7"/>
      <c r="F71" s="6"/>
      <c r="G71" s="6"/>
      <c r="H71" s="6"/>
      <c r="I71" s="6"/>
      <c r="J71" s="8"/>
      <c r="K71" s="8"/>
      <c r="L71" s="6"/>
      <c r="M71" s="6"/>
      <c r="N71" s="6"/>
    </row>
    <row r="72" spans="4:14" ht="15">
      <c r="D72" s="6"/>
      <c r="E72" s="7"/>
      <c r="F72" s="6"/>
      <c r="G72" s="6"/>
      <c r="H72" s="6"/>
      <c r="I72" s="6"/>
      <c r="J72" s="6"/>
      <c r="K72" s="6"/>
      <c r="L72" s="6"/>
      <c r="M72" s="6"/>
      <c r="N72" s="6"/>
    </row>
    <row r="73" spans="4:14" ht="15">
      <c r="D73" s="6"/>
      <c r="E73" s="7"/>
      <c r="F73" s="6"/>
      <c r="G73" s="6"/>
      <c r="H73" s="6"/>
      <c r="I73" s="6"/>
      <c r="J73" s="6"/>
      <c r="K73" s="6"/>
      <c r="L73" s="6"/>
      <c r="M73" s="6"/>
      <c r="N73" s="6"/>
    </row>
    <row r="74" spans="4:14" ht="1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4:14" ht="1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4:14" ht="1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4:14" ht="1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4:14" ht="1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4:14" ht="1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4:14" ht="1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4:14" ht="1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</sheetData>
  <sheetProtection/>
  <protectedRanges>
    <protectedRange sqref="D15:D16" name="Oblast2_1_1"/>
    <protectedRange sqref="D17:D23" name="Oblast7_1"/>
    <protectedRange sqref="D24" name="Oblast2_1_2"/>
    <protectedRange sqref="D25:D32" name="Oblast7_1_3"/>
  </protectedRanges>
  <mergeCells count="16">
    <mergeCell ref="D64:O64"/>
    <mergeCell ref="F9:G9"/>
    <mergeCell ref="J48:K48"/>
    <mergeCell ref="J49:K49"/>
    <mergeCell ref="H48:I48"/>
    <mergeCell ref="J59:M59"/>
    <mergeCell ref="D59:E59"/>
    <mergeCell ref="D53:I53"/>
    <mergeCell ref="D56:E56"/>
    <mergeCell ref="D57:E57"/>
    <mergeCell ref="D58:E58"/>
    <mergeCell ref="J54:M58"/>
    <mergeCell ref="E2:O2"/>
    <mergeCell ref="L3:M3"/>
    <mergeCell ref="D51:G51"/>
    <mergeCell ref="L4:M4"/>
  </mergeCells>
  <hyperlinks>
    <hyperlink ref="F59" r:id="rId1" display="benesova.p@kr-vysocina.cz"/>
  </hyperlink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3" r:id="rId3"/>
  <headerFooter>
    <oddHeader>&amp;C&amp;G&amp;R&amp;"Arial,Tučné"RK-35-2017-42, př. 1
počet stran: 2</oddHeader>
    <oddFooter>&amp;R1/1 &amp;D 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Jakoubková Marie</cp:lastModifiedBy>
  <cp:lastPrinted>2017-10-26T09:34:35Z</cp:lastPrinted>
  <dcterms:created xsi:type="dcterms:W3CDTF">2009-04-30T09:22:48Z</dcterms:created>
  <dcterms:modified xsi:type="dcterms:W3CDTF">2017-10-26T09:34:42Z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