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RK-28-2017-15, př. 1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<sst xmlns="http://schemas.openxmlformats.org/spreadsheetml/2006/main" count="85" uniqueCount="57">
  <si>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počet stran: 1</t>
  </si>
  <si>
    <t>I. Návrh na úpravu příjmové části rozpočtu kraje</t>
  </si>
  <si>
    <t>/v Kč/</t>
  </si>
  <si>
    <t>Paragraf</t>
  </si>
  <si>
    <t>Rozpočtová položka/organizace</t>
  </si>
  <si>
    <t>Rozpočet</t>
  </si>
  <si>
    <t>Návrh na změnu</t>
  </si>
  <si>
    <t>(účelový znak 00055)</t>
  </si>
  <si>
    <t>schválený</t>
  </si>
  <si>
    <t>upravený</t>
  </si>
  <si>
    <t>4=2+3</t>
  </si>
  <si>
    <t>2212 - Silnice</t>
  </si>
  <si>
    <t>x</t>
  </si>
  <si>
    <t>pol. 2310 - příjmy z prodeje krátkodobého a drobného dl. majetku celkem</t>
  </si>
  <si>
    <t>pol. 3113 - příjmy z prodeje dl. movitého majetku celkem</t>
  </si>
  <si>
    <t xml:space="preserve">3522 - Ostatní nemocnice </t>
  </si>
  <si>
    <t>Zvýšení příjmů kraje celkem</t>
  </si>
  <si>
    <t>Česká zemědělská akademie v Humpolci, střední škola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</si>
  <si>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</si>
  <si>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</si>
  <si>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</si>
  <si>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>4350 - Domovy pro seniory</t>
  </si>
  <si>
    <t>Střední škola stavební Jihlava</t>
  </si>
  <si>
    <t>3127 - Střední školy</t>
  </si>
  <si>
    <t>Střední odborná škola a Střední odborné učiliště Třešť</t>
  </si>
  <si>
    <t>Střední průmyslová škola a Střední odborné učiliště Pelhřimov</t>
  </si>
  <si>
    <t>Střední škola průmyslová, technická a automobilní Jihlava</t>
  </si>
  <si>
    <t>3133 - Dětské domovy</t>
  </si>
  <si>
    <t>3122 - Střední odborné školy</t>
  </si>
  <si>
    <t>Vyšší odborná škola, Obchodní akademie a Střední odborné učiliště technické Chotěboř</t>
  </si>
  <si>
    <t>Hotelová škola Světlá a Střední odborná škola řemesel Velké Meziříčí</t>
  </si>
  <si>
    <t xml:space="preserve">Vyšší odborná škola a Střední průmyslová škola Žďár nad Sázavou </t>
  </si>
  <si>
    <t>Střední škola řemesel a služeb Moravské Budějovice</t>
  </si>
  <si>
    <t>Krajská správa a údržba silnic Vysočiny</t>
  </si>
  <si>
    <t>4357 - Domovy pro osoby se zdravotním postižením a domovy se zvláštním režimem</t>
  </si>
  <si>
    <t>Domov Jeřabina Pelhřimov</t>
  </si>
  <si>
    <t>Domov pro seniory Velké Meziříčí</t>
  </si>
  <si>
    <t xml:space="preserve">Nemocnice Jihlava </t>
  </si>
  <si>
    <t>Nemocnice Havlíčkův Brod</t>
  </si>
  <si>
    <t>Domov Lidmaň</t>
  </si>
  <si>
    <t>Domov pro seniory Mitrov</t>
  </si>
  <si>
    <t>Návrh na úpravu rozpočtu Kraje Vysočina na rok 2017</t>
  </si>
  <si>
    <t>Gymnázium Třebíč</t>
  </si>
  <si>
    <t>Gymnázium Velké Meziříčí</t>
  </si>
  <si>
    <t>Střední odborná škola Nové Město na Moravě</t>
  </si>
  <si>
    <t>Odborná akademie a Hotelová škola  Havlíčkův Brod</t>
  </si>
  <si>
    <t>Vyšší odborná škola a Střední škola veterinární, zemědělská a zdravotnická Třebíč</t>
  </si>
  <si>
    <t>3121 - Gymnázia</t>
  </si>
  <si>
    <t>Domov Kopretina Černovice</t>
  </si>
  <si>
    <t>Domov pro seniory Humpolec</t>
  </si>
  <si>
    <t>Odborné učiliště a Praktická škola, Černovice, Mariánské náměstí 72 (od 1.7.2017 je nástupnická organizace Střední odborná škola a Střední odborné učiliště Třešť)</t>
  </si>
  <si>
    <t>Gymnázium a Obchodní akademie Pelhřimov</t>
  </si>
  <si>
    <t>Gymnázium a Střední odborná škola Moravské Budějovice, Tyršova 365</t>
  </si>
  <si>
    <t>Dětský domov, Senožaty 199</t>
  </si>
  <si>
    <t>Dětský domov, Humpolec, Libická 928</t>
  </si>
  <si>
    <t>Rozpočet           po úpravě</t>
  </si>
  <si>
    <t>RK-28-2017-15,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</si>
</sst>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0"/>
    </font>
    <font>
      <sz val="9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9"/>
      <color theme="1"/>
      <name val="Arial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4" fontId="2" fillId="34" borderId="20" xfId="0" applyNumberFormat="1" applyFont="1" applyFill="1" applyBorder="1" applyAlignment="1">
      <alignment vertical="center" wrapText="1"/>
    </xf>
    <xf numFmtId="4" fontId="3" fillId="34" borderId="20" xfId="0" applyNumberFormat="1" applyFont="1" applyFill="1" applyBorder="1" applyAlignment="1">
      <alignment vertical="center" wrapText="1"/>
    </xf>
    <xf numFmtId="4" fontId="3" fillId="34" borderId="19" xfId="0" applyNumberFormat="1" applyFont="1" applyFill="1" applyBorder="1" applyAlignment="1">
      <alignment vertical="center" wrapText="1"/>
    </xf>
    <xf numFmtId="4" fontId="3" fillId="34" borderId="17" xfId="0" applyNumberFormat="1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4" fontId="3" fillId="34" borderId="18" xfId="0" applyNumberFormat="1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4" fontId="2" fillId="34" borderId="25" xfId="0" applyNumberFormat="1" applyFont="1" applyFill="1" applyBorder="1" applyAlignment="1">
      <alignment vertical="center"/>
    </xf>
    <xf numFmtId="4" fontId="2" fillId="34" borderId="26" xfId="0" applyNumberFormat="1" applyFont="1" applyFill="1" applyBorder="1" applyAlignment="1">
      <alignment vertical="center"/>
    </xf>
    <xf numFmtId="4" fontId="10" fillId="34" borderId="21" xfId="0" applyNumberFormat="1" applyFont="1" applyFill="1" applyBorder="1" applyAlignment="1">
      <alignment vertical="center"/>
    </xf>
    <xf numFmtId="0" fontId="9" fillId="34" borderId="21" xfId="0" applyFont="1" applyFill="1" applyBorder="1" applyAlignment="1">
      <alignment vertical="center" wrapText="1"/>
    </xf>
    <xf numFmtId="4" fontId="2" fillId="34" borderId="21" xfId="0" applyNumberFormat="1" applyFont="1" applyFill="1" applyBorder="1" applyAlignment="1">
      <alignment vertical="center"/>
    </xf>
    <xf numFmtId="164" fontId="2" fillId="34" borderId="14" xfId="0" applyNumberFormat="1" applyFont="1" applyFill="1" applyBorder="1" applyAlignment="1">
      <alignment horizontal="left" vertical="center" wrapText="1"/>
    </xf>
    <xf numFmtId="49" fontId="2" fillId="34" borderId="21" xfId="0" applyNumberFormat="1" applyFont="1" applyFill="1" applyBorder="1" applyAlignment="1" applyProtection="1">
      <alignment vertical="center"/>
      <protection locked="0"/>
    </xf>
    <xf numFmtId="4" fontId="2" fillId="34" borderId="23" xfId="0" applyNumberFormat="1" applyFont="1" applyFill="1" applyBorder="1" applyAlignment="1">
      <alignment vertical="center"/>
    </xf>
    <xf numFmtId="0" fontId="2" fillId="34" borderId="27" xfId="0" applyFont="1" applyFill="1" applyBorder="1" applyAlignment="1">
      <alignment horizontal="left" vertical="center" wrapText="1"/>
    </xf>
    <xf numFmtId="4" fontId="2" fillId="0" borderId="28" xfId="0" applyNumberFormat="1" applyFont="1" applyBorder="1" applyAlignment="1">
      <alignment vertical="center" wrapText="1"/>
    </xf>
    <xf numFmtId="4" fontId="2" fillId="34" borderId="19" xfId="0" applyNumberFormat="1" applyFont="1" applyFill="1" applyBorder="1" applyAlignment="1">
      <alignment vertical="center" wrapText="1"/>
    </xf>
    <xf numFmtId="4" fontId="3" fillId="34" borderId="19" xfId="0" applyNumberFormat="1" applyFont="1" applyFill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29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 wrapText="1"/>
    </xf>
    <xf numFmtId="4" fontId="3" fillId="34" borderId="28" xfId="0" applyNumberFormat="1" applyFont="1" applyFill="1" applyBorder="1" applyAlignment="1">
      <alignment vertical="center"/>
    </xf>
    <xf numFmtId="4" fontId="3" fillId="34" borderId="17" xfId="0" applyNumberFormat="1" applyFont="1" applyFill="1" applyBorder="1" applyAlignment="1">
      <alignment vertical="center"/>
    </xf>
    <xf numFmtId="4" fontId="3" fillId="34" borderId="21" xfId="0" applyNumberFormat="1" applyFont="1" applyFill="1" applyBorder="1" applyAlignment="1">
      <alignment vertical="center"/>
    </xf>
    <xf numFmtId="4" fontId="3" fillId="34" borderId="25" xfId="0" applyNumberFormat="1" applyFont="1" applyFill="1" applyBorder="1" applyAlignment="1">
      <alignment vertical="center"/>
    </xf>
    <xf numFmtId="4" fontId="3" fillId="34" borderId="26" xfId="0" applyNumberFormat="1" applyFont="1" applyFill="1" applyBorder="1" applyAlignment="1">
      <alignment vertical="center"/>
    </xf>
    <xf numFmtId="4" fontId="2" fillId="34" borderId="25" xfId="0" applyNumberFormat="1" applyFont="1" applyFill="1" applyBorder="1" applyAlignment="1">
      <alignment vertical="center"/>
    </xf>
    <xf numFmtId="4" fontId="2" fillId="34" borderId="26" xfId="0" applyNumberFormat="1" applyFont="1" applyFill="1" applyBorder="1" applyAlignment="1">
      <alignment vertical="center"/>
    </xf>
    <xf numFmtId="4" fontId="2" fillId="34" borderId="21" xfId="0" applyNumberFormat="1" applyFont="1" applyFill="1" applyBorder="1" applyAlignment="1">
      <alignment vertical="center"/>
    </xf>
    <xf numFmtId="0" fontId="12" fillId="34" borderId="30" xfId="0" applyFont="1" applyFill="1" applyBorder="1" applyAlignment="1">
      <alignment horizontal="left" vertical="center"/>
    </xf>
    <xf numFmtId="0" fontId="12" fillId="34" borderId="31" xfId="0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4" fontId="13" fillId="34" borderId="16" xfId="0" applyNumberFormat="1" applyFont="1" applyFill="1" applyBorder="1" applyAlignment="1">
      <alignment vertical="center"/>
    </xf>
    <xf numFmtId="4" fontId="13" fillId="34" borderId="23" xfId="0" applyNumberFormat="1" applyFont="1" applyFill="1" applyBorder="1" applyAlignment="1">
      <alignment vertical="center"/>
    </xf>
    <xf numFmtId="4" fontId="53" fillId="34" borderId="32" xfId="0" applyNumberFormat="1" applyFont="1" applyFill="1" applyBorder="1" applyAlignment="1">
      <alignment vertical="center"/>
    </xf>
    <xf numFmtId="4" fontId="13" fillId="34" borderId="32" xfId="0" applyNumberFormat="1" applyFont="1" applyFill="1" applyBorder="1" applyAlignment="1">
      <alignment vertical="center"/>
    </xf>
    <xf numFmtId="4" fontId="12" fillId="34" borderId="33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0" fillId="34" borderId="28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34" borderId="19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4" fontId="7" fillId="33" borderId="30" xfId="0" applyNumberFormat="1" applyFont="1" applyFill="1" applyBorder="1" applyAlignment="1">
      <alignment vertical="center" wrapText="1"/>
    </xf>
    <xf numFmtId="4" fontId="7" fillId="33" borderId="37" xfId="0" applyNumberFormat="1" applyFont="1" applyFill="1" applyBorder="1" applyAlignment="1">
      <alignment vertical="center" wrapText="1"/>
    </xf>
    <xf numFmtId="4" fontId="7" fillId="33" borderId="33" xfId="0" applyNumberFormat="1" applyFont="1" applyFill="1" applyBorder="1" applyAlignment="1">
      <alignment vertical="center" wrapText="1"/>
    </xf>
    <xf numFmtId="4" fontId="7" fillId="33" borderId="33" xfId="0" applyNumberFormat="1" applyFont="1" applyFill="1" applyBorder="1" applyAlignment="1">
      <alignment vertical="center" wrapText="1"/>
    </xf>
    <xf numFmtId="0" fontId="2" fillId="34" borderId="38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34" borderId="27" xfId="0" applyNumberFormat="1" applyFont="1" applyFill="1" applyBorder="1" applyAlignment="1">
      <alignment vertical="center" wrapText="1"/>
    </xf>
    <xf numFmtId="4" fontId="3" fillId="34" borderId="28" xfId="0" applyNumberFormat="1" applyFont="1" applyFill="1" applyBorder="1" applyAlignment="1">
      <alignment vertical="center" wrapText="1"/>
    </xf>
    <xf numFmtId="0" fontId="3" fillId="35" borderId="33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vertical="center" wrapText="1"/>
    </xf>
    <xf numFmtId="4" fontId="7" fillId="33" borderId="40" xfId="0" applyNumberFormat="1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4" fontId="2" fillId="0" borderId="41" xfId="0" applyNumberFormat="1" applyFont="1" applyBorder="1" applyAlignment="1">
      <alignment vertical="center" wrapText="1"/>
    </xf>
    <xf numFmtId="4" fontId="3" fillId="0" borderId="42" xfId="0" applyNumberFormat="1" applyFont="1" applyBorder="1" applyAlignment="1">
      <alignment vertical="center" wrapText="1"/>
    </xf>
    <xf numFmtId="4" fontId="7" fillId="33" borderId="43" xfId="0" applyNumberFormat="1" applyFont="1" applyFill="1" applyBorder="1" applyAlignment="1">
      <alignment vertical="center" wrapText="1"/>
    </xf>
    <xf numFmtId="0" fontId="3" fillId="35" borderId="33" xfId="0" applyFont="1" applyFill="1" applyBorder="1" applyAlignment="1" applyProtection="1">
      <alignment vertical="center" wrapText="1"/>
      <protection locked="0"/>
    </xf>
    <xf numFmtId="4" fontId="7" fillId="33" borderId="44" xfId="0" applyNumberFormat="1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3" fillId="36" borderId="33" xfId="0" applyFont="1" applyFill="1" applyBorder="1" applyAlignment="1">
      <alignment horizontal="left" vertical="center" wrapText="1"/>
    </xf>
    <xf numFmtId="0" fontId="3" fillId="36" borderId="33" xfId="0" applyFont="1" applyFill="1" applyBorder="1" applyAlignment="1">
      <alignment vertical="center" wrapText="1"/>
    </xf>
    <xf numFmtId="4" fontId="54" fillId="36" borderId="31" xfId="0" applyNumberFormat="1" applyFont="1" applyFill="1" applyBorder="1" applyAlignment="1">
      <alignment vertical="center" wrapText="1"/>
    </xf>
    <xf numFmtId="4" fontId="54" fillId="36" borderId="37" xfId="0" applyNumberFormat="1" applyFont="1" applyFill="1" applyBorder="1" applyAlignment="1">
      <alignment vertical="center" wrapText="1"/>
    </xf>
    <xf numFmtId="4" fontId="54" fillId="36" borderId="30" xfId="0" applyNumberFormat="1" applyFont="1" applyFill="1" applyBorder="1" applyAlignment="1">
      <alignment vertical="center" wrapText="1"/>
    </xf>
    <xf numFmtId="4" fontId="54" fillId="36" borderId="33" xfId="0" applyNumberFormat="1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34" borderId="14" xfId="0" applyNumberFormat="1" applyFont="1" applyFill="1" applyBorder="1" applyAlignment="1">
      <alignment vertical="center" wrapText="1"/>
    </xf>
    <xf numFmtId="4" fontId="3" fillId="34" borderId="20" xfId="0" applyNumberFormat="1" applyFont="1" applyFill="1" applyBorder="1" applyAlignment="1">
      <alignment vertical="center"/>
    </xf>
    <xf numFmtId="0" fontId="3" fillId="36" borderId="30" xfId="0" applyFont="1" applyFill="1" applyBorder="1" applyAlignment="1">
      <alignment horizontal="left"/>
    </xf>
    <xf numFmtId="0" fontId="3" fillId="36" borderId="33" xfId="0" applyFont="1" applyFill="1" applyBorder="1" applyAlignment="1">
      <alignment vertical="center"/>
    </xf>
    <xf numFmtId="4" fontId="7" fillId="36" borderId="31" xfId="0" applyNumberFormat="1" applyFont="1" applyFill="1" applyBorder="1" applyAlignment="1">
      <alignment vertical="center"/>
    </xf>
    <xf numFmtId="4" fontId="7" fillId="36" borderId="30" xfId="0" applyNumberFormat="1" applyFont="1" applyFill="1" applyBorder="1" applyAlignment="1">
      <alignment vertical="center"/>
    </xf>
    <xf numFmtId="4" fontId="7" fillId="36" borderId="33" xfId="0" applyNumberFormat="1" applyFont="1" applyFill="1" applyBorder="1" applyAlignment="1">
      <alignment vertical="center"/>
    </xf>
    <xf numFmtId="0" fontId="2" fillId="34" borderId="29" xfId="0" applyFont="1" applyFill="1" applyBorder="1" applyAlignment="1" applyProtection="1">
      <alignment vertical="center" wrapText="1"/>
      <protection locked="0"/>
    </xf>
    <xf numFmtId="4" fontId="2" fillId="34" borderId="0" xfId="0" applyNumberFormat="1" applyFont="1" applyFill="1" applyBorder="1" applyAlignment="1">
      <alignment vertical="center"/>
    </xf>
    <xf numFmtId="4" fontId="2" fillId="34" borderId="39" xfId="0" applyNumberFormat="1" applyFont="1" applyFill="1" applyBorder="1" applyAlignment="1">
      <alignment vertical="center"/>
    </xf>
    <xf numFmtId="4" fontId="8" fillId="34" borderId="29" xfId="0" applyNumberFormat="1" applyFont="1" applyFill="1" applyBorder="1" applyAlignment="1">
      <alignment vertical="center"/>
    </xf>
    <xf numFmtId="4" fontId="3" fillId="34" borderId="28" xfId="0" applyNumberFormat="1" applyFont="1" applyFill="1" applyBorder="1" applyAlignment="1">
      <alignment vertical="center"/>
    </xf>
    <xf numFmtId="4" fontId="3" fillId="34" borderId="17" xfId="0" applyNumberFormat="1" applyFont="1" applyFill="1" applyBorder="1" applyAlignment="1">
      <alignment vertical="center"/>
    </xf>
    <xf numFmtId="4" fontId="3" fillId="34" borderId="20" xfId="0" applyNumberFormat="1" applyFont="1" applyFill="1" applyBorder="1" applyAlignment="1">
      <alignment vertical="center"/>
    </xf>
    <xf numFmtId="0" fontId="3" fillId="36" borderId="30" xfId="0" applyFont="1" applyFill="1" applyBorder="1" applyAlignment="1">
      <alignment horizontal="left"/>
    </xf>
    <xf numFmtId="0" fontId="3" fillId="36" borderId="33" xfId="0" applyFont="1" applyFill="1" applyBorder="1" applyAlignment="1">
      <alignment vertical="center"/>
    </xf>
    <xf numFmtId="4" fontId="7" fillId="36" borderId="31" xfId="0" applyNumberFormat="1" applyFont="1" applyFill="1" applyBorder="1" applyAlignment="1">
      <alignment vertical="center"/>
    </xf>
    <xf numFmtId="4" fontId="7" fillId="36" borderId="37" xfId="0" applyNumberFormat="1" applyFont="1" applyFill="1" applyBorder="1" applyAlignment="1">
      <alignment vertical="center"/>
    </xf>
    <xf numFmtId="4" fontId="7" fillId="36" borderId="33" xfId="0" applyNumberFormat="1" applyFont="1" applyFill="1" applyBorder="1" applyAlignment="1">
      <alignment vertical="center"/>
    </xf>
    <xf numFmtId="4" fontId="54" fillId="36" borderId="33" xfId="0" applyNumberFormat="1" applyFont="1" applyFill="1" applyBorder="1" applyAlignment="1">
      <alignment vertical="center"/>
    </xf>
    <xf numFmtId="4" fontId="3" fillId="34" borderId="45" xfId="0" applyNumberFormat="1" applyFont="1" applyFill="1" applyBorder="1" applyAlignment="1">
      <alignment vertical="center"/>
    </xf>
    <xf numFmtId="4" fontId="7" fillId="36" borderId="46" xfId="0" applyNumberFormat="1" applyFont="1" applyFill="1" applyBorder="1" applyAlignment="1">
      <alignment vertical="center"/>
    </xf>
    <xf numFmtId="4" fontId="54" fillId="36" borderId="33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" fontId="10" fillId="0" borderId="29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/>
    </xf>
    <xf numFmtId="0" fontId="2" fillId="34" borderId="2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37.28125" style="1" customWidth="1"/>
    <col min="2" max="2" width="67.8515625" style="1" customWidth="1"/>
    <col min="3" max="3" width="10.7109375" style="1" customWidth="1"/>
    <col min="4" max="4" width="10.140625" style="1" customWidth="1"/>
    <col min="5" max="5" width="16.421875" style="1" customWidth="1"/>
    <col min="6" max="6" width="15.421875" style="4" customWidth="1"/>
    <col min="7" max="7" width="8.8515625" style="0" customWidth="1"/>
    <col min="8" max="8" width="13.7109375" style="0" customWidth="1"/>
    <col min="9" max="16" width="8.8515625" style="0" customWidth="1"/>
    <col min="17" max="16384" width="9.140625" style="1" customWidth="1"/>
  </cols>
  <sheetData>
    <row r="1" spans="5:6" ht="14.25" customHeight="1">
      <c r="E1" s="148" t="s">
        <v>56</v>
      </c>
      <c r="F1" s="148"/>
    </row>
    <row r="2" spans="5:6" ht="14.25" customHeight="1">
      <c r="E2" s="19"/>
      <c r="F2" s="19" t="s">
        <v>0</v>
      </c>
    </row>
    <row r="3" spans="1:16" s="5" customFormat="1" ht="12.75" customHeight="1">
      <c r="A3" s="149" t="s">
        <v>41</v>
      </c>
      <c r="B3" s="149"/>
      <c r="C3" s="149"/>
      <c r="D3" s="149"/>
      <c r="E3" s="149"/>
      <c r="F3" s="149"/>
      <c r="G3"/>
      <c r="H3"/>
      <c r="I3"/>
      <c r="J3"/>
      <c r="K3"/>
      <c r="L3"/>
      <c r="M3"/>
      <c r="N3"/>
      <c r="O3"/>
      <c r="P3"/>
    </row>
    <row r="4" ht="12.75" customHeight="1"/>
    <row r="5" spans="1:6" ht="12.75" customHeight="1">
      <c r="A5" s="6" t="s">
        <v>1</v>
      </c>
      <c r="B5" s="2"/>
      <c r="C5" s="3"/>
      <c r="D5" s="3"/>
      <c r="E5" s="3"/>
      <c r="F5" s="7"/>
    </row>
    <row r="6" spans="1:6" ht="12.75" customHeight="1" thickBot="1">
      <c r="A6" s="8"/>
      <c r="B6" s="8"/>
      <c r="C6" s="8"/>
      <c r="D6" s="8"/>
      <c r="E6" s="8"/>
      <c r="F6" s="9" t="s">
        <v>2</v>
      </c>
    </row>
    <row r="7" spans="1:6" ht="12.75" customHeight="1">
      <c r="A7" s="150" t="s">
        <v>3</v>
      </c>
      <c r="B7" s="10" t="s">
        <v>4</v>
      </c>
      <c r="C7" s="152" t="s">
        <v>5</v>
      </c>
      <c r="D7" s="153"/>
      <c r="E7" s="154" t="s">
        <v>6</v>
      </c>
      <c r="F7" s="146" t="s">
        <v>55</v>
      </c>
    </row>
    <row r="8" spans="1:6" ht="12.75" customHeight="1" thickBot="1">
      <c r="A8" s="151"/>
      <c r="B8" s="44" t="s">
        <v>7</v>
      </c>
      <c r="C8" s="11" t="s">
        <v>8</v>
      </c>
      <c r="D8" s="12" t="s">
        <v>9</v>
      </c>
      <c r="E8" s="155"/>
      <c r="F8" s="147"/>
    </row>
    <row r="9" spans="1:16" s="13" customFormat="1" ht="10.5" customHeight="1" thickBot="1">
      <c r="A9" s="83"/>
      <c r="B9" s="83"/>
      <c r="C9" s="84">
        <v>1</v>
      </c>
      <c r="D9" s="85">
        <v>2</v>
      </c>
      <c r="E9" s="18">
        <v>3</v>
      </c>
      <c r="F9" s="86" t="s">
        <v>10</v>
      </c>
      <c r="G9"/>
      <c r="H9"/>
      <c r="I9"/>
      <c r="J9"/>
      <c r="K9"/>
      <c r="L9"/>
      <c r="M9"/>
      <c r="N9"/>
      <c r="O9"/>
      <c r="P9"/>
    </row>
    <row r="10" spans="1:16" s="13" customFormat="1" ht="15" customHeight="1" thickBot="1">
      <c r="A10" s="88" t="s">
        <v>11</v>
      </c>
      <c r="B10" s="89" t="s">
        <v>12</v>
      </c>
      <c r="C10" s="90">
        <f>SUM(C13+C11)</f>
        <v>0</v>
      </c>
      <c r="D10" s="91">
        <f>SUM(D13+D11)</f>
        <v>0</v>
      </c>
      <c r="E10" s="92">
        <f>E11+E13</f>
        <v>750350.4199999999</v>
      </c>
      <c r="F10" s="93">
        <f>SUM(E10+D10)</f>
        <v>750350.4199999999</v>
      </c>
      <c r="G10"/>
      <c r="H10"/>
      <c r="I10"/>
      <c r="J10"/>
      <c r="K10"/>
      <c r="L10"/>
      <c r="M10"/>
      <c r="N10"/>
      <c r="O10"/>
      <c r="P10"/>
    </row>
    <row r="11" spans="1:16" s="13" customFormat="1" ht="15" customHeight="1">
      <c r="A11" s="14"/>
      <c r="B11" s="87" t="s">
        <v>13</v>
      </c>
      <c r="C11" s="39">
        <f>SUM(C12:C12)</f>
        <v>0</v>
      </c>
      <c r="D11" s="37">
        <f>SUM(D12:D12)</f>
        <v>0</v>
      </c>
      <c r="E11" s="35">
        <f>SUM(E12)</f>
        <v>747044.82</v>
      </c>
      <c r="F11" s="60">
        <f>SUM(E11+D11)</f>
        <v>747044.82</v>
      </c>
      <c r="G11"/>
      <c r="H11"/>
      <c r="I11"/>
      <c r="J11"/>
      <c r="K11"/>
      <c r="L11"/>
      <c r="M11"/>
      <c r="N11"/>
      <c r="O11"/>
      <c r="P11"/>
    </row>
    <row r="12" spans="1:16" s="13" customFormat="1" ht="15" customHeight="1">
      <c r="A12" s="14"/>
      <c r="B12" s="41" t="s">
        <v>33</v>
      </c>
      <c r="C12" s="22">
        <v>0</v>
      </c>
      <c r="D12" s="23">
        <v>0</v>
      </c>
      <c r="E12" s="34">
        <v>747044.82</v>
      </c>
      <c r="F12" s="61">
        <f>SUM(C12+E12)</f>
        <v>747044.82</v>
      </c>
      <c r="G12"/>
      <c r="H12"/>
      <c r="I12"/>
      <c r="J12"/>
      <c r="K12"/>
      <c r="L12"/>
      <c r="M12"/>
      <c r="N12"/>
      <c r="O12"/>
      <c r="P12"/>
    </row>
    <row r="13" spans="1:16" s="13" customFormat="1" ht="15" customHeight="1">
      <c r="A13" s="14"/>
      <c r="B13" s="20" t="s">
        <v>14</v>
      </c>
      <c r="C13" s="24">
        <f>SUM(C14:C14)</f>
        <v>0</v>
      </c>
      <c r="D13" s="21">
        <f>SUM(D14:D14)</f>
        <v>0</v>
      </c>
      <c r="E13" s="35">
        <f>SUM(E14:E14)</f>
        <v>3305.6</v>
      </c>
      <c r="F13" s="31">
        <f>SUM(E13+D13)</f>
        <v>3305.6</v>
      </c>
      <c r="G13"/>
      <c r="H13"/>
      <c r="I13"/>
      <c r="J13"/>
      <c r="K13"/>
      <c r="L13"/>
      <c r="M13"/>
      <c r="N13"/>
      <c r="O13"/>
      <c r="P13"/>
    </row>
    <row r="14" spans="1:16" s="13" customFormat="1" ht="15" customHeight="1" thickBot="1">
      <c r="A14" s="14"/>
      <c r="B14" s="94" t="s">
        <v>33</v>
      </c>
      <c r="C14" s="95">
        <v>0</v>
      </c>
      <c r="D14" s="96">
        <v>0</v>
      </c>
      <c r="E14" s="97">
        <v>3305.6</v>
      </c>
      <c r="F14" s="62">
        <f>SUM(C14+E14)</f>
        <v>3305.6</v>
      </c>
      <c r="G14"/>
      <c r="H14"/>
      <c r="I14"/>
      <c r="J14"/>
      <c r="K14"/>
      <c r="L14"/>
      <c r="M14"/>
      <c r="N14"/>
      <c r="O14"/>
      <c r="P14"/>
    </row>
    <row r="15" spans="1:16" ht="37.5" customHeight="1" thickBot="1">
      <c r="A15" s="99" t="s">
        <v>34</v>
      </c>
      <c r="B15" s="100" t="s">
        <v>12</v>
      </c>
      <c r="C15" s="90">
        <f>SUM(C16+C19)</f>
        <v>0</v>
      </c>
      <c r="D15" s="101">
        <f>SUM(D16+D19)</f>
        <v>0</v>
      </c>
      <c r="E15" s="92">
        <f>E16+E19</f>
        <v>122557.5</v>
      </c>
      <c r="F15" s="93">
        <f>SUM(D15:E15)</f>
        <v>122557.5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customHeight="1">
      <c r="A16" s="14"/>
      <c r="B16" s="40" t="s">
        <v>13</v>
      </c>
      <c r="C16" s="36">
        <f>SUM(C17:C17)</f>
        <v>0</v>
      </c>
      <c r="D16" s="37">
        <f>SUM(D17:D17)</f>
        <v>0</v>
      </c>
      <c r="E16" s="98">
        <f>E17+E18</f>
        <v>6738</v>
      </c>
      <c r="F16" s="74">
        <f>SUM(D16:E16)</f>
        <v>6738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customHeight="1">
      <c r="A17" s="14"/>
      <c r="B17" s="42" t="s">
        <v>35</v>
      </c>
      <c r="C17" s="25">
        <v>0</v>
      </c>
      <c r="D17" s="23">
        <v>0</v>
      </c>
      <c r="E17" s="34">
        <v>5430</v>
      </c>
      <c r="F17" s="62">
        <f>SUM(C17+E17)</f>
        <v>5430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customHeight="1">
      <c r="A18" s="33"/>
      <c r="B18" s="42" t="s">
        <v>48</v>
      </c>
      <c r="C18" s="25">
        <v>0</v>
      </c>
      <c r="D18" s="23">
        <v>0</v>
      </c>
      <c r="E18" s="34">
        <v>1308</v>
      </c>
      <c r="F18" s="62">
        <f>E18</f>
        <v>1308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customHeight="1">
      <c r="A19" s="14"/>
      <c r="B19" s="28" t="s">
        <v>14</v>
      </c>
      <c r="C19" s="29">
        <f>C20</f>
        <v>0</v>
      </c>
      <c r="D19" s="30">
        <f>D20</f>
        <v>0</v>
      </c>
      <c r="E19" s="31">
        <f>E20+E21+E22</f>
        <v>115819.5</v>
      </c>
      <c r="F19" s="63">
        <f>SUM(C19+E19)</f>
        <v>115819.5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14"/>
      <c r="B20" s="42" t="s">
        <v>35</v>
      </c>
      <c r="C20" s="25">
        <v>0</v>
      </c>
      <c r="D20" s="23">
        <v>0</v>
      </c>
      <c r="E20" s="34">
        <v>110304.5</v>
      </c>
      <c r="F20" s="62">
        <f>SUM(C20+E20)</f>
        <v>110304.5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customHeight="1">
      <c r="A21" s="14"/>
      <c r="B21" s="42" t="s">
        <v>39</v>
      </c>
      <c r="C21" s="25">
        <v>0</v>
      </c>
      <c r="D21" s="23">
        <v>0</v>
      </c>
      <c r="E21" s="34">
        <v>4500</v>
      </c>
      <c r="F21" s="62">
        <f>E21</f>
        <v>4500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customHeight="1" thickBot="1">
      <c r="A22" s="14"/>
      <c r="B22" s="102" t="s">
        <v>48</v>
      </c>
      <c r="C22" s="95">
        <v>0</v>
      </c>
      <c r="D22" s="103">
        <v>0</v>
      </c>
      <c r="E22" s="97">
        <v>1015</v>
      </c>
      <c r="F22" s="62">
        <f>E22</f>
        <v>1015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customHeight="1" thickBot="1">
      <c r="A23" s="99" t="s">
        <v>21</v>
      </c>
      <c r="B23" s="100" t="s">
        <v>12</v>
      </c>
      <c r="C23" s="90">
        <f>SUM(C24+C28)</f>
        <v>0</v>
      </c>
      <c r="D23" s="105">
        <f>SUM(D24+D28)</f>
        <v>0</v>
      </c>
      <c r="E23" s="92">
        <f>E24+E28</f>
        <v>20329</v>
      </c>
      <c r="F23" s="93">
        <f>SUM(D23:E23)</f>
        <v>20329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customHeight="1">
      <c r="A24" s="14"/>
      <c r="B24" s="27" t="s">
        <v>13</v>
      </c>
      <c r="C24" s="29">
        <f>C25</f>
        <v>0</v>
      </c>
      <c r="D24" s="104">
        <f>D25</f>
        <v>0</v>
      </c>
      <c r="E24" s="74">
        <f>E25+E26+E27</f>
        <v>5329</v>
      </c>
      <c r="F24" s="60">
        <f>SUM(C24+E24)</f>
        <v>5329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>
      <c r="A25" s="14"/>
      <c r="B25" s="42" t="s">
        <v>40</v>
      </c>
      <c r="C25" s="25">
        <v>0</v>
      </c>
      <c r="D25" s="23">
        <v>0</v>
      </c>
      <c r="E25" s="34">
        <v>4312</v>
      </c>
      <c r="F25" s="62">
        <f>SUM(C25+E25)</f>
        <v>4312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customHeight="1">
      <c r="A26" s="14"/>
      <c r="B26" s="42" t="s">
        <v>49</v>
      </c>
      <c r="C26" s="25">
        <v>0</v>
      </c>
      <c r="D26" s="23">
        <v>0</v>
      </c>
      <c r="E26" s="34">
        <v>400</v>
      </c>
      <c r="F26" s="62">
        <f>SUM(C26+E26)</f>
        <v>400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customHeight="1">
      <c r="A27" s="14"/>
      <c r="B27" s="43" t="s">
        <v>36</v>
      </c>
      <c r="C27" s="25">
        <v>0</v>
      </c>
      <c r="D27" s="23">
        <v>0</v>
      </c>
      <c r="E27" s="34">
        <v>617</v>
      </c>
      <c r="F27" s="62">
        <f>E27</f>
        <v>617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14"/>
      <c r="B28" s="28" t="s">
        <v>14</v>
      </c>
      <c r="C28" s="24">
        <f>SUM(C29:C30)</f>
        <v>0</v>
      </c>
      <c r="D28" s="32">
        <f>SUM(D29:D30)</f>
        <v>0</v>
      </c>
      <c r="E28" s="26">
        <f>SUM(E29:E29)</f>
        <v>15000</v>
      </c>
      <c r="F28" s="63">
        <f>SUM(D28:E28)</f>
        <v>15000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 customHeight="1" thickBot="1">
      <c r="A29" s="14"/>
      <c r="B29" s="102" t="s">
        <v>49</v>
      </c>
      <c r="C29" s="95">
        <v>0</v>
      </c>
      <c r="D29" s="96">
        <v>0</v>
      </c>
      <c r="E29" s="97">
        <v>15000</v>
      </c>
      <c r="F29" s="62">
        <f>SUM(C29+E29)</f>
        <v>15000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customHeight="1" thickBot="1">
      <c r="A30" s="88" t="s">
        <v>15</v>
      </c>
      <c r="B30" s="106" t="s">
        <v>12</v>
      </c>
      <c r="C30" s="107">
        <f>SUM(C31)</f>
        <v>0</v>
      </c>
      <c r="D30" s="91">
        <f>SUM(D33:D33)</f>
        <v>0</v>
      </c>
      <c r="E30" s="92">
        <f>E31</f>
        <v>1537</v>
      </c>
      <c r="F30" s="93">
        <f>SUM(D30:E30)</f>
        <v>1537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 customHeight="1">
      <c r="A31" s="14"/>
      <c r="B31" s="40" t="s">
        <v>13</v>
      </c>
      <c r="C31" s="36">
        <f>SUM(C33:C33)</f>
        <v>0</v>
      </c>
      <c r="D31" s="37">
        <f>SUM(D33)</f>
        <v>0</v>
      </c>
      <c r="E31" s="35">
        <f>E32+E33</f>
        <v>1537</v>
      </c>
      <c r="F31" s="74">
        <f>SUM(D31:E31)</f>
        <v>1537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customHeight="1">
      <c r="A32" s="14"/>
      <c r="B32" s="42" t="s">
        <v>37</v>
      </c>
      <c r="C32" s="25">
        <v>0</v>
      </c>
      <c r="D32" s="23">
        <v>0</v>
      </c>
      <c r="E32" s="34">
        <v>447</v>
      </c>
      <c r="F32" s="61">
        <f>SUM(D32:E32)</f>
        <v>447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 customHeight="1" thickBot="1">
      <c r="A33" s="14"/>
      <c r="B33" s="102" t="s">
        <v>38</v>
      </c>
      <c r="C33" s="95">
        <v>0</v>
      </c>
      <c r="D33" s="96">
        <v>0</v>
      </c>
      <c r="E33" s="97">
        <v>1090</v>
      </c>
      <c r="F33" s="62">
        <f>SUM(C33+E33)</f>
        <v>1090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customHeight="1" thickBot="1">
      <c r="A34" s="110" t="s">
        <v>47</v>
      </c>
      <c r="B34" s="111" t="s">
        <v>12</v>
      </c>
      <c r="C34" s="112">
        <v>0</v>
      </c>
      <c r="D34" s="113">
        <v>0</v>
      </c>
      <c r="E34" s="114">
        <f>E35</f>
        <v>74935</v>
      </c>
      <c r="F34" s="115">
        <f>SUM(C34+E34)</f>
        <v>74935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customHeight="1">
      <c r="A35" s="14"/>
      <c r="B35" s="108" t="s">
        <v>13</v>
      </c>
      <c r="C35" s="75">
        <v>0</v>
      </c>
      <c r="D35" s="109">
        <v>0</v>
      </c>
      <c r="E35" s="59">
        <f>E36+E37</f>
        <v>74935</v>
      </c>
      <c r="F35" s="74">
        <f>D35+E35</f>
        <v>74935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customHeight="1">
      <c r="A36" s="14"/>
      <c r="B36" s="43" t="s">
        <v>42</v>
      </c>
      <c r="C36" s="57">
        <v>0</v>
      </c>
      <c r="D36" s="23">
        <v>0</v>
      </c>
      <c r="E36" s="58">
        <v>27800</v>
      </c>
      <c r="F36" s="61">
        <f>SUM(D36:E36)</f>
        <v>27800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 customHeight="1" thickBot="1">
      <c r="A37" s="14"/>
      <c r="B37" s="102" t="s">
        <v>43</v>
      </c>
      <c r="C37" s="116">
        <v>0</v>
      </c>
      <c r="D37" s="96">
        <v>0</v>
      </c>
      <c r="E37" s="117">
        <v>47135</v>
      </c>
      <c r="F37" s="62">
        <f>SUM(D37:E37)</f>
        <v>47135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 thickBot="1">
      <c r="A38" s="119" t="s">
        <v>28</v>
      </c>
      <c r="B38" s="120" t="s">
        <v>12</v>
      </c>
      <c r="C38" s="121">
        <f>SUM(C39)</f>
        <v>0</v>
      </c>
      <c r="D38" s="122">
        <f>SUM(D39)</f>
        <v>0</v>
      </c>
      <c r="E38" s="122">
        <f>SUM(E39)</f>
        <v>16000</v>
      </c>
      <c r="F38" s="123">
        <f>SUM(F39)</f>
        <v>16000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customHeight="1">
      <c r="A39" s="45"/>
      <c r="B39" s="40" t="s">
        <v>14</v>
      </c>
      <c r="C39" s="64">
        <v>0</v>
      </c>
      <c r="D39" s="65">
        <v>0</v>
      </c>
      <c r="E39" s="118">
        <f>SUM(E40:E40)</f>
        <v>16000</v>
      </c>
      <c r="F39" s="118">
        <f>SUM(F40:F40)</f>
        <v>16000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4" customHeight="1" thickBot="1">
      <c r="A40" s="45"/>
      <c r="B40" s="124" t="s">
        <v>46</v>
      </c>
      <c r="C40" s="125">
        <v>0</v>
      </c>
      <c r="D40" s="126">
        <v>0</v>
      </c>
      <c r="E40" s="127">
        <v>16000</v>
      </c>
      <c r="F40" s="62">
        <f>SUM(D40:E40)</f>
        <v>16000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 thickBot="1">
      <c r="A41" s="131" t="s">
        <v>23</v>
      </c>
      <c r="B41" s="132" t="s">
        <v>12</v>
      </c>
      <c r="C41" s="133">
        <v>0</v>
      </c>
      <c r="D41" s="134">
        <v>0</v>
      </c>
      <c r="E41" s="135">
        <f>SUM(E42+E58)</f>
        <v>519577.73</v>
      </c>
      <c r="F41" s="136">
        <f>F42+F58</f>
        <v>519577.73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customHeight="1">
      <c r="A42" s="38"/>
      <c r="B42" s="40" t="s">
        <v>13</v>
      </c>
      <c r="C42" s="128">
        <v>0</v>
      </c>
      <c r="D42" s="129">
        <v>0</v>
      </c>
      <c r="E42" s="130">
        <f>E43+E44+E45+E46+E47+E48+E49+E50+E51+E52+E53+E54+E55+E56+E57</f>
        <v>284920.63</v>
      </c>
      <c r="F42" s="130">
        <f>F43+F44+F45+F46+F47+F48+F49+F50+F51+F52+F53+F54+F55+F56+F57</f>
        <v>284920.63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6.25" customHeight="1">
      <c r="A43" s="38"/>
      <c r="B43" s="47" t="s">
        <v>29</v>
      </c>
      <c r="C43" s="48">
        <v>0</v>
      </c>
      <c r="D43" s="49">
        <v>0</v>
      </c>
      <c r="E43" s="50">
        <v>4129</v>
      </c>
      <c r="F43" s="61">
        <f>SUM(D43:E43)</f>
        <v>4129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customHeight="1">
      <c r="A44" s="38"/>
      <c r="B44" s="47" t="s">
        <v>17</v>
      </c>
      <c r="C44" s="48">
        <v>0</v>
      </c>
      <c r="D44" s="49">
        <v>0</v>
      </c>
      <c r="E44" s="50">
        <v>9228</v>
      </c>
      <c r="F44" s="61">
        <f aca="true" t="shared" si="0" ref="F44:F66">SUM(D44:E44)</f>
        <v>9228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customHeight="1">
      <c r="A45" s="38"/>
      <c r="B45" s="47" t="s">
        <v>22</v>
      </c>
      <c r="C45" s="48">
        <v>0</v>
      </c>
      <c r="D45" s="49">
        <v>0</v>
      </c>
      <c r="E45" s="50">
        <v>550</v>
      </c>
      <c r="F45" s="61">
        <f t="shared" si="0"/>
        <v>550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customHeight="1">
      <c r="A46" s="38"/>
      <c r="B46" s="47" t="s">
        <v>19</v>
      </c>
      <c r="C46" s="48">
        <v>0</v>
      </c>
      <c r="D46" s="49">
        <v>0</v>
      </c>
      <c r="E46" s="50">
        <v>124603.23</v>
      </c>
      <c r="F46" s="61">
        <f t="shared" si="0"/>
        <v>124603.23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customHeight="1">
      <c r="A47" s="38"/>
      <c r="B47" s="47" t="s">
        <v>51</v>
      </c>
      <c r="C47" s="48">
        <v>0</v>
      </c>
      <c r="D47" s="49">
        <v>0</v>
      </c>
      <c r="E47" s="50">
        <v>8320</v>
      </c>
      <c r="F47" s="61">
        <f t="shared" si="0"/>
        <v>8320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customHeight="1">
      <c r="A48" s="38"/>
      <c r="B48" s="47" t="s">
        <v>44</v>
      </c>
      <c r="C48" s="48">
        <v>0</v>
      </c>
      <c r="D48" s="49">
        <v>0</v>
      </c>
      <c r="E48" s="50">
        <v>5920</v>
      </c>
      <c r="F48" s="61">
        <f t="shared" si="0"/>
        <v>5920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>
      <c r="A49" s="38"/>
      <c r="B49" s="47" t="s">
        <v>30</v>
      </c>
      <c r="C49" s="48">
        <v>0</v>
      </c>
      <c r="D49" s="49">
        <v>0</v>
      </c>
      <c r="E49" s="50">
        <v>28050</v>
      </c>
      <c r="F49" s="61">
        <f t="shared" si="0"/>
        <v>28050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>
      <c r="A50" s="38"/>
      <c r="B50" s="47" t="s">
        <v>31</v>
      </c>
      <c r="C50" s="48">
        <v>0</v>
      </c>
      <c r="D50" s="49">
        <v>0</v>
      </c>
      <c r="E50" s="50">
        <v>23000</v>
      </c>
      <c r="F50" s="61">
        <f t="shared" si="0"/>
        <v>23000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7" customHeight="1">
      <c r="A51" s="38"/>
      <c r="B51" s="47" t="s">
        <v>20</v>
      </c>
      <c r="C51" s="48">
        <v>0</v>
      </c>
      <c r="D51" s="49">
        <v>0</v>
      </c>
      <c r="E51" s="50">
        <v>2366.4</v>
      </c>
      <c r="F51" s="61">
        <f t="shared" si="0"/>
        <v>2366.4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>
      <c r="A52" s="38"/>
      <c r="B52" s="47" t="s">
        <v>24</v>
      </c>
      <c r="C52" s="48">
        <v>0</v>
      </c>
      <c r="D52" s="49">
        <v>0</v>
      </c>
      <c r="E52" s="50">
        <v>8820</v>
      </c>
      <c r="F52" s="61">
        <f t="shared" si="0"/>
        <v>8820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38"/>
      <c r="B53" s="47" t="s">
        <v>18</v>
      </c>
      <c r="C53" s="48">
        <v>0</v>
      </c>
      <c r="D53" s="49">
        <v>0</v>
      </c>
      <c r="E53" s="50">
        <v>10800</v>
      </c>
      <c r="F53" s="61">
        <f t="shared" si="0"/>
        <v>10800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38"/>
      <c r="B54" s="47" t="s">
        <v>25</v>
      </c>
      <c r="C54" s="48">
        <v>0</v>
      </c>
      <c r="D54" s="49">
        <v>0</v>
      </c>
      <c r="E54" s="50">
        <v>15610</v>
      </c>
      <c r="F54" s="61">
        <f t="shared" si="0"/>
        <v>15610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6" ht="15" customHeight="1">
      <c r="A55" s="38"/>
      <c r="B55" s="47" t="s">
        <v>32</v>
      </c>
      <c r="C55" s="48">
        <v>0</v>
      </c>
      <c r="D55" s="49">
        <v>0</v>
      </c>
      <c r="E55" s="50">
        <v>36410</v>
      </c>
      <c r="F55" s="61">
        <f t="shared" si="0"/>
        <v>36410</v>
      </c>
    </row>
    <row r="56" spans="1:6" ht="42" customHeight="1">
      <c r="A56" s="38"/>
      <c r="B56" s="145" t="s">
        <v>50</v>
      </c>
      <c r="C56" s="48">
        <v>0</v>
      </c>
      <c r="D56" s="49">
        <v>0</v>
      </c>
      <c r="E56" s="50">
        <v>614</v>
      </c>
      <c r="F56" s="61">
        <f t="shared" si="0"/>
        <v>614</v>
      </c>
    </row>
    <row r="57" spans="1:6" ht="15" customHeight="1">
      <c r="A57" s="38"/>
      <c r="B57" s="51" t="s">
        <v>26</v>
      </c>
      <c r="C57" s="48">
        <v>0</v>
      </c>
      <c r="D57" s="49">
        <v>0</v>
      </c>
      <c r="E57" s="52">
        <v>6500</v>
      </c>
      <c r="F57" s="61">
        <f t="shared" si="0"/>
        <v>6500</v>
      </c>
    </row>
    <row r="58" spans="1:6" ht="15" customHeight="1">
      <c r="A58" s="53"/>
      <c r="B58" s="46" t="s">
        <v>14</v>
      </c>
      <c r="C58" s="67">
        <v>0</v>
      </c>
      <c r="D58" s="68">
        <v>0</v>
      </c>
      <c r="E58" s="66">
        <f>E59+E60+E61+E62+E63+E64+E65+E66+E67</f>
        <v>234657.1</v>
      </c>
      <c r="F58" s="31">
        <f t="shared" si="0"/>
        <v>234657.1</v>
      </c>
    </row>
    <row r="59" spans="1:8" ht="15" customHeight="1">
      <c r="A59" s="53"/>
      <c r="B59" s="47" t="s">
        <v>18</v>
      </c>
      <c r="C59" s="69">
        <v>0</v>
      </c>
      <c r="D59" s="70">
        <v>0</v>
      </c>
      <c r="E59" s="144">
        <v>58360</v>
      </c>
      <c r="F59" s="61">
        <f t="shared" si="0"/>
        <v>58360</v>
      </c>
      <c r="H59" s="81"/>
    </row>
    <row r="60" spans="1:6" ht="15" customHeight="1">
      <c r="A60" s="53"/>
      <c r="B60" s="47" t="s">
        <v>52</v>
      </c>
      <c r="C60" s="69">
        <v>0</v>
      </c>
      <c r="D60" s="70">
        <v>0</v>
      </c>
      <c r="E60" s="71">
        <v>3000</v>
      </c>
      <c r="F60" s="61">
        <f t="shared" si="0"/>
        <v>3000</v>
      </c>
    </row>
    <row r="61" spans="1:6" ht="15" customHeight="1">
      <c r="A61" s="53"/>
      <c r="B61" s="47" t="s">
        <v>45</v>
      </c>
      <c r="C61" s="69">
        <v>0</v>
      </c>
      <c r="D61" s="70">
        <v>0</v>
      </c>
      <c r="E61" s="71">
        <v>22000</v>
      </c>
      <c r="F61" s="61">
        <f t="shared" si="0"/>
        <v>22000</v>
      </c>
    </row>
    <row r="62" spans="1:6" ht="25.5" customHeight="1">
      <c r="A62" s="53"/>
      <c r="B62" s="47" t="s">
        <v>29</v>
      </c>
      <c r="C62" s="48">
        <v>0</v>
      </c>
      <c r="D62" s="49">
        <v>0</v>
      </c>
      <c r="E62" s="52">
        <v>25811.5</v>
      </c>
      <c r="F62" s="61">
        <f t="shared" si="0"/>
        <v>25811.5</v>
      </c>
    </row>
    <row r="63" spans="1:6" ht="15" customHeight="1">
      <c r="A63" s="53"/>
      <c r="B63" s="47" t="s">
        <v>22</v>
      </c>
      <c r="C63" s="48">
        <v>0</v>
      </c>
      <c r="D63" s="49">
        <v>0</v>
      </c>
      <c r="E63" s="52">
        <v>4000</v>
      </c>
      <c r="F63" s="61">
        <f t="shared" si="0"/>
        <v>4000</v>
      </c>
    </row>
    <row r="64" spans="1:6" ht="25.5" customHeight="1">
      <c r="A64" s="38"/>
      <c r="B64" s="47" t="s">
        <v>20</v>
      </c>
      <c r="C64" s="48">
        <v>0</v>
      </c>
      <c r="D64" s="49">
        <v>0</v>
      </c>
      <c r="E64" s="50">
        <v>55924.79</v>
      </c>
      <c r="F64" s="61">
        <f t="shared" si="0"/>
        <v>55924.79</v>
      </c>
    </row>
    <row r="65" spans="1:6" ht="15" customHeight="1">
      <c r="A65" s="38"/>
      <c r="B65" s="47" t="s">
        <v>31</v>
      </c>
      <c r="C65" s="48">
        <v>0</v>
      </c>
      <c r="D65" s="49">
        <v>0</v>
      </c>
      <c r="E65" s="52">
        <v>23200</v>
      </c>
      <c r="F65" s="61">
        <f t="shared" si="0"/>
        <v>23200</v>
      </c>
    </row>
    <row r="66" spans="1:6" ht="15" customHeight="1">
      <c r="A66" s="38"/>
      <c r="B66" s="47" t="s">
        <v>30</v>
      </c>
      <c r="C66" s="48">
        <v>0</v>
      </c>
      <c r="D66" s="49">
        <v>0</v>
      </c>
      <c r="E66" s="50">
        <v>40378.81</v>
      </c>
      <c r="F66" s="61">
        <f t="shared" si="0"/>
        <v>40378.81</v>
      </c>
    </row>
    <row r="67" spans="1:6" ht="42" customHeight="1" thickBot="1">
      <c r="A67" s="38"/>
      <c r="B67" s="145" t="s">
        <v>50</v>
      </c>
      <c r="C67" s="140">
        <v>0</v>
      </c>
      <c r="D67" s="141">
        <v>0</v>
      </c>
      <c r="E67" s="142">
        <v>1982</v>
      </c>
      <c r="F67" s="143">
        <f>SUM(D67:E67)</f>
        <v>1982</v>
      </c>
    </row>
    <row r="68" spans="1:6" ht="15" customHeight="1" thickBot="1">
      <c r="A68" s="131" t="s">
        <v>27</v>
      </c>
      <c r="B68" s="132" t="s">
        <v>12</v>
      </c>
      <c r="C68" s="138">
        <f>SUM(C69)</f>
        <v>0</v>
      </c>
      <c r="D68" s="134">
        <f>SUM(D69)</f>
        <v>0</v>
      </c>
      <c r="E68" s="134">
        <f>SUM(E69)</f>
        <v>104700</v>
      </c>
      <c r="F68" s="139">
        <f>SUM(F69)</f>
        <v>104700</v>
      </c>
    </row>
    <row r="69" spans="1:6" ht="15" customHeight="1">
      <c r="A69" s="38"/>
      <c r="B69" s="40" t="s">
        <v>14</v>
      </c>
      <c r="C69" s="137">
        <v>0</v>
      </c>
      <c r="D69" s="129">
        <v>0</v>
      </c>
      <c r="E69" s="130">
        <f>E70+E71</f>
        <v>104700</v>
      </c>
      <c r="F69" s="74">
        <f>SUM(D69:E69)</f>
        <v>104700</v>
      </c>
    </row>
    <row r="70" spans="1:6" ht="15" customHeight="1">
      <c r="A70" s="38"/>
      <c r="B70" s="54" t="s">
        <v>53</v>
      </c>
      <c r="C70" s="48">
        <v>0</v>
      </c>
      <c r="D70" s="55">
        <v>0</v>
      </c>
      <c r="E70" s="52">
        <v>60000</v>
      </c>
      <c r="F70" s="61">
        <f>SUM(D70:E70)</f>
        <v>60000</v>
      </c>
    </row>
    <row r="71" spans="1:6" ht="14.25" customHeight="1" thickBot="1">
      <c r="A71" s="56"/>
      <c r="B71" s="82" t="s">
        <v>54</v>
      </c>
      <c r="C71" s="76">
        <v>0</v>
      </c>
      <c r="D71" s="77">
        <v>0</v>
      </c>
      <c r="E71" s="78">
        <v>44700</v>
      </c>
      <c r="F71" s="79">
        <f>SUM(D71:E71)</f>
        <v>44700</v>
      </c>
    </row>
    <row r="72" spans="1:6" ht="24" customHeight="1" thickBot="1">
      <c r="A72" s="72" t="s">
        <v>16</v>
      </c>
      <c r="B72" s="73"/>
      <c r="C72" s="80">
        <f>C68+C41+C38+C34+C30+C23+C15+C10</f>
        <v>0</v>
      </c>
      <c r="D72" s="80">
        <f>D68+D41+D38+D34+D30+D23+D15+D10</f>
        <v>0</v>
      </c>
      <c r="E72" s="80">
        <f>E68+E41+E38+E34+E30+E23+E15+E10</f>
        <v>1609986.65</v>
      </c>
      <c r="F72" s="80">
        <f>F10+F15+F23+F30+F34+F38+F41+F68</f>
        <v>1609986.65</v>
      </c>
    </row>
    <row r="73" ht="12.75" customHeight="1"/>
    <row r="74" spans="5:6" ht="12.75" customHeight="1">
      <c r="E74" s="15"/>
      <c r="F74" s="16"/>
    </row>
    <row r="75" spans="1:5" ht="12.75" customHeight="1">
      <c r="A75" s="3"/>
      <c r="E75" s="15"/>
    </row>
    <row r="76" ht="12.75" customHeight="1">
      <c r="A76" s="3"/>
    </row>
    <row r="77" ht="12.75" customHeight="1"/>
    <row r="78" ht="12.75" customHeight="1">
      <c r="E78" s="17"/>
    </row>
  </sheetData>
  <sheetProtection/>
  <mergeCells count="6">
    <mergeCell ref="F7:F8"/>
    <mergeCell ref="E1:F1"/>
    <mergeCell ref="A3:F3"/>
    <mergeCell ref="A7:A8"/>
    <mergeCell ref="C7:D7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2017-08-22T07:43:08Z</cp:lastPrinted>
  <dcterms:created xsi:type="dcterms:W3CDTF">2013-07-30T09:11:37Z</dcterms:created>
  <dcterms:modified xsi:type="dcterms:W3CDTF">2017-08-31T07:03:21Z</dcterms:modified>
  <cp:category/>
  <cp:version/>
  <cp:contentType/>
  <cp:contentStatus/>
</cp:coreProperties>
</file>