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720" windowHeight="69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<sst xmlns="http://schemas.openxmlformats.org/spreadsheetml/2006/main" count="30" uniqueCount="30">
  <si>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Základní stipendium</t>
  </si>
  <si>
    <t>Počet žádostí o motivační stipendium</t>
  </si>
  <si>
    <t>Vyplaceno</t>
  </si>
  <si>
    <t>Motivační stipendia I. pololetí školního roku 2013/2014</t>
  </si>
  <si>
    <t>Motivační stipendia II. pololetí školního roku 2013/2014</t>
  </si>
  <si>
    <t>Motivační stipendia I. pololetí školního roku 2014/2015</t>
  </si>
  <si>
    <t>Motivační stipendia II. pololetí školního roku 2014/2015</t>
  </si>
  <si>
    <t>Motivační stipendia II. pololetí školního roku 2015/2016</t>
  </si>
  <si>
    <t>Od školního roku 2016/2017 - 22 oborů - přidány obory: Montér suchých staveb, Autolakýrník a Karosář.</t>
  </si>
  <si>
    <t>Celkem</t>
  </si>
  <si>
    <t xml:space="preserve">Motivační stipendia II. pololetí školního roku 2012/2013 </t>
  </si>
  <si>
    <t>z toho: prospěchové stipendium</t>
  </si>
  <si>
    <t xml:space="preserve">Výplata motivačního stipendia za jednotlivá pololetí </t>
  </si>
  <si>
    <t>% z celkové částky poskytnutých stipendií</t>
  </si>
  <si>
    <t>Dosažení na motivační stipendia z předložených žádosti v %</t>
  </si>
  <si>
    <t>Dosažení na stipendium základní z celkového počtu žáků  %</t>
  </si>
  <si>
    <t>z toho: dosažení na stipendium prospěchové z celkového počtu žáků  %</t>
  </si>
  <si>
    <t>z toho: prospěchové stipendium v %</t>
  </si>
  <si>
    <t>počet stran: 1</t>
  </si>
  <si>
    <t>Počet žáků ve středních školách v podporovaných oborech</t>
  </si>
  <si>
    <t>Počet žáků ve středních školách v oborech H</t>
  </si>
  <si>
    <t>Motivační stipendia I. pololetí školního roku 2010/2011 - 1. ročníky</t>
  </si>
  <si>
    <t xml:space="preserve">Motivační stipendia II. pololetí školního roku 2010/2011 </t>
  </si>
  <si>
    <t>Motivační stipendia I. pololetí školního roku 2012/2013 - všechny ročníky</t>
  </si>
  <si>
    <t>Motivační stipendia I. pololetí školního roku 2016/2017 - přísnější pravidla 1. a 2. ročník</t>
  </si>
  <si>
    <r>
      <rPr>
        <b/>
        <sz val="11"/>
        <rFont val="Arial"/>
        <family val="2"/>
      </rPr>
      <t>Motivační stipendia I. pololetí školního roku 2011/2012</t>
    </r>
    <r>
      <rPr>
        <sz val="11"/>
        <rFont val="Arial"/>
        <family val="2"/>
      </rPr>
      <t xml:space="preserve"> - 1. a 2. ročníky</t>
    </r>
  </si>
  <si>
    <r>
      <rPr>
        <b/>
        <sz val="11"/>
        <rFont val="Arial"/>
        <family val="2"/>
      </rPr>
      <t>Motivační stipendia II. pololetí školního roku 2011/2012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</si>
  <si>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Motivační stipendia I. pololetí školního roku 2015/2016</t>
    </r>
    <r>
      <rPr>
        <sz val="11"/>
        <rFont val="Arial"/>
        <family val="2"/>
      </rPr>
      <t xml:space="preserve"> - přísnější pravidla od 1. ročníků</t>
    </r>
  </si>
  <si>
    <t>Od školního roku 2014/2015 - 19 oborů - přidán obor Zemědělec - farmář.</t>
  </si>
  <si>
    <t>RK-10-2017-62, př.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</si>
</sst>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5" fillId="5" borderId="0" applyNumberFormat="0" applyBorder="0" applyAlignment="0" applyProtection="0"/>
    <xf numFmtId="0" fontId="6" fillId="38" borderId="1" applyNumberFormat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9" borderId="7" applyNumberFormat="0" applyAlignment="0" applyProtection="0"/>
    <xf numFmtId="0" fontId="27" fillId="40" borderId="0" applyNumberFormat="0" applyBorder="0" applyAlignment="0" applyProtection="0"/>
    <xf numFmtId="0" fontId="5" fillId="5" borderId="0" applyNumberFormat="0" applyBorder="0" applyAlignment="0" applyProtection="0"/>
    <xf numFmtId="0" fontId="13" fillId="13" borderId="1" applyNumberFormat="0" applyAlignment="0" applyProtection="0"/>
    <xf numFmtId="0" fontId="28" fillId="41" borderId="8" applyNumberFormat="0" applyAlignment="0" applyProtection="0"/>
    <xf numFmtId="0" fontId="12" fillId="39" borderId="7" applyNumberFormat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9" fillId="0" borderId="4" applyNumberFormat="0" applyFill="0" applyAlignment="0" applyProtection="0"/>
    <xf numFmtId="0" fontId="30" fillId="0" borderId="11" applyNumberFormat="0" applyFill="0" applyAlignment="0" applyProtection="0"/>
    <xf numFmtId="0" fontId="10" fillId="0" borderId="5" applyNumberFormat="0" applyFill="0" applyAlignment="0" applyProtection="0"/>
    <xf numFmtId="0" fontId="31" fillId="0" borderId="12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33" fillId="43" borderId="0" applyNumberFormat="0" applyBorder="0" applyAlignment="0" applyProtection="0"/>
    <xf numFmtId="0" fontId="15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4" borderId="13" applyNumberFormat="0" applyFont="0" applyAlignment="0" applyProtection="0"/>
    <xf numFmtId="0" fontId="16" fillId="38" borderId="14" applyNumberFormat="0" applyAlignment="0" applyProtection="0"/>
    <xf numFmtId="0" fontId="0" fillId="45" borderId="15" applyNumberFormat="0" applyFont="0" applyAlignment="0" applyProtection="0"/>
    <xf numFmtId="0" fontId="2" fillId="44" borderId="13" applyNumberFormat="0" applyFont="0" applyAlignment="0" applyProtection="0"/>
    <xf numFmtId="0" fontId="2" fillId="44" borderId="13" applyNumberFormat="0" applyFont="0" applyAlignment="0" applyProtection="0"/>
    <xf numFmtId="9" fontId="0" fillId="0" borderId="0" applyFont="0" applyFill="0" applyBorder="0" applyAlignment="0" applyProtection="0"/>
    <xf numFmtId="0" fontId="34" fillId="0" borderId="16" applyNumberFormat="0" applyFill="0" applyAlignment="0" applyProtection="0"/>
    <xf numFmtId="0" fontId="14" fillId="0" borderId="9" applyNumberFormat="0" applyFill="0" applyAlignment="0" applyProtection="0"/>
    <xf numFmtId="0" fontId="35" fillId="46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7" fillId="47" borderId="17" applyNumberFormat="0" applyAlignment="0" applyProtection="0"/>
    <xf numFmtId="0" fontId="13" fillId="13" borderId="1" applyNumberFormat="0" applyAlignment="0" applyProtection="0"/>
    <xf numFmtId="0" fontId="38" fillId="48" borderId="17" applyNumberFormat="0" applyAlignment="0" applyProtection="0"/>
    <xf numFmtId="0" fontId="6" fillId="38" borderId="1" applyNumberFormat="0" applyAlignment="0" applyProtection="0"/>
    <xf numFmtId="0" fontId="39" fillId="48" borderId="18" applyNumberFormat="0" applyAlignment="0" applyProtection="0"/>
    <xf numFmtId="0" fontId="16" fillId="38" borderId="14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" fillId="34" borderId="0" applyNumberFormat="0" applyBorder="0" applyAlignment="0" applyProtection="0"/>
    <xf numFmtId="0" fontId="25" fillId="50" borderId="0" applyNumberFormat="0" applyBorder="0" applyAlignment="0" applyProtection="0"/>
    <xf numFmtId="0" fontId="4" fillId="35" borderId="0" applyNumberFormat="0" applyBorder="0" applyAlignment="0" applyProtection="0"/>
    <xf numFmtId="0" fontId="25" fillId="51" borderId="0" applyNumberFormat="0" applyBorder="0" applyAlignment="0" applyProtection="0"/>
    <xf numFmtId="0" fontId="4" fillId="36" borderId="0" applyNumberFormat="0" applyBorder="0" applyAlignment="0" applyProtection="0"/>
    <xf numFmtId="0" fontId="25" fillId="52" borderId="0" applyNumberFormat="0" applyBorder="0" applyAlignment="0" applyProtection="0"/>
    <xf numFmtId="0" fontId="4" fillId="29" borderId="0" applyNumberFormat="0" applyBorder="0" applyAlignment="0" applyProtection="0"/>
    <xf numFmtId="0" fontId="25" fillId="53" borderId="0" applyNumberFormat="0" applyBorder="0" applyAlignment="0" applyProtection="0"/>
    <xf numFmtId="0" fontId="4" fillId="31" borderId="0" applyNumberFormat="0" applyBorder="0" applyAlignment="0" applyProtection="0"/>
    <xf numFmtId="0" fontId="25" fillId="54" borderId="0" applyNumberFormat="0" applyBorder="0" applyAlignment="0" applyProtection="0"/>
    <xf numFmtId="0" fontId="4" fillId="37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0" fontId="2" fillId="0" borderId="0" xfId="109" applyFont="1" applyFill="1" applyBorder="1" applyAlignment="1">
      <alignment wrapText="1"/>
      <protection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0" fontId="3" fillId="0" borderId="19" xfId="112" applyFont="1" applyBorder="1" applyAlignment="1">
      <alignment horizontal="center" vertical="center" wrapText="1"/>
      <protection/>
    </xf>
    <xf numFmtId="0" fontId="3" fillId="0" borderId="19" xfId="112" applyFont="1" applyFill="1" applyBorder="1" applyAlignment="1">
      <alignment horizontal="center" vertical="center" wrapText="1"/>
      <protection/>
    </xf>
    <xf numFmtId="0" fontId="3" fillId="0" borderId="20" xfId="112" applyFont="1" applyFill="1" applyBorder="1" applyAlignment="1">
      <alignment horizontal="center" vertical="center" wrapText="1"/>
      <protection/>
    </xf>
    <xf numFmtId="0" fontId="41" fillId="8" borderId="21" xfId="21" applyFont="1" applyBorder="1" applyAlignment="1">
      <alignment vertical="top" wrapText="1"/>
    </xf>
    <xf numFmtId="0" fontId="41" fillId="8" borderId="22" xfId="21" applyFont="1" applyBorder="1" applyAlignment="1">
      <alignment horizontal="center" wrapText="1"/>
    </xf>
    <xf numFmtId="0" fontId="41" fillId="8" borderId="22" xfId="21" applyFont="1" applyBorder="1" applyAlignment="1">
      <alignment horizontal="center"/>
    </xf>
    <xf numFmtId="0" fontId="41" fillId="8" borderId="23" xfId="21" applyFont="1" applyBorder="1" applyAlignment="1">
      <alignment horizontal="center"/>
    </xf>
    <xf numFmtId="3" fontId="41" fillId="8" borderId="23" xfId="21" applyNumberFormat="1" applyFont="1" applyBorder="1" applyAlignment="1">
      <alignment horizontal="center"/>
    </xf>
    <xf numFmtId="164" fontId="41" fillId="8" borderId="23" xfId="21" applyNumberFormat="1" applyFont="1" applyBorder="1" applyAlignment="1">
      <alignment horizontal="center" wrapText="1"/>
    </xf>
    <xf numFmtId="164" fontId="41" fillId="8" borderId="23" xfId="21" applyNumberFormat="1" applyFont="1" applyBorder="1" applyAlignment="1">
      <alignment horizontal="center"/>
    </xf>
    <xf numFmtId="10" fontId="41" fillId="8" borderId="23" xfId="21" applyNumberFormat="1" applyFont="1" applyBorder="1" applyAlignment="1">
      <alignment horizontal="center"/>
    </xf>
    <xf numFmtId="10" fontId="41" fillId="8" borderId="24" xfId="21" applyNumberFormat="1" applyFont="1" applyBorder="1" applyAlignment="1">
      <alignment horizontal="center"/>
    </xf>
    <xf numFmtId="0" fontId="41" fillId="8" borderId="25" xfId="21" applyFont="1" applyBorder="1" applyAlignment="1">
      <alignment vertical="center" wrapText="1"/>
    </xf>
    <xf numFmtId="0" fontId="42" fillId="8" borderId="25" xfId="2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3" fontId="41" fillId="0" borderId="23" xfId="0" applyNumberFormat="1" applyFont="1" applyBorder="1" applyAlignment="1">
      <alignment horizontal="center"/>
    </xf>
    <xf numFmtId="164" fontId="41" fillId="0" borderId="23" xfId="0" applyNumberFormat="1" applyFont="1" applyBorder="1" applyAlignment="1">
      <alignment horizontal="center" wrapText="1"/>
    </xf>
    <xf numFmtId="164" fontId="41" fillId="0" borderId="23" xfId="0" applyNumberFormat="1" applyFont="1" applyBorder="1" applyAlignment="1">
      <alignment horizontal="center"/>
    </xf>
    <xf numFmtId="10" fontId="41" fillId="0" borderId="23" xfId="0" applyNumberFormat="1" applyFont="1" applyBorder="1" applyAlignment="1">
      <alignment horizontal="center"/>
    </xf>
    <xf numFmtId="10" fontId="41" fillId="0" borderId="24" xfId="0" applyNumberFormat="1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1" fillId="8" borderId="26" xfId="21" applyFont="1" applyBorder="1" applyAlignment="1">
      <alignment vertical="top" wrapText="1"/>
    </xf>
    <xf numFmtId="0" fontId="41" fillId="0" borderId="23" xfId="0" applyFont="1" applyFill="1" applyBorder="1" applyAlignment="1">
      <alignment horizontal="center"/>
    </xf>
    <xf numFmtId="0" fontId="41" fillId="8" borderId="26" xfId="21" applyFont="1" applyBorder="1" applyAlignment="1">
      <alignment horizontal="center" wrapText="1"/>
    </xf>
    <xf numFmtId="0" fontId="41" fillId="8" borderId="27" xfId="21" applyFont="1" applyBorder="1" applyAlignment="1">
      <alignment horizontal="center" wrapText="1"/>
    </xf>
    <xf numFmtId="0" fontId="43" fillId="0" borderId="28" xfId="0" applyFont="1" applyBorder="1" applyAlignment="1">
      <alignment/>
    </xf>
    <xf numFmtId="3" fontId="43" fillId="0" borderId="29" xfId="0" applyNumberFormat="1" applyFont="1" applyBorder="1" applyAlignment="1">
      <alignment horizontal="center"/>
    </xf>
    <xf numFmtId="164" fontId="43" fillId="0" borderId="29" xfId="0" applyNumberFormat="1" applyFont="1" applyBorder="1" applyAlignment="1">
      <alignment horizontal="center"/>
    </xf>
    <xf numFmtId="164" fontId="43" fillId="0" borderId="29" xfId="0" applyNumberFormat="1" applyFont="1" applyBorder="1" applyAlignment="1">
      <alignment horizontal="center" wrapText="1"/>
    </xf>
    <xf numFmtId="10" fontId="43" fillId="0" borderId="29" xfId="0" applyNumberFormat="1" applyFont="1" applyBorder="1" applyAlignment="1">
      <alignment horizontal="center" wrapText="1"/>
    </xf>
    <xf numFmtId="172" fontId="43" fillId="0" borderId="30" xfId="0" applyNumberFormat="1" applyFont="1" applyBorder="1" applyAlignment="1">
      <alignment horizontal="center"/>
    </xf>
    <xf numFmtId="0" fontId="43" fillId="0" borderId="31" xfId="0" applyFont="1" applyBorder="1" applyAlignment="1">
      <alignment horizontal="center" vertical="center" wrapText="1"/>
    </xf>
    <xf numFmtId="0" fontId="20" fillId="0" borderId="21" xfId="115" applyFont="1" applyBorder="1" applyAlignment="1">
      <alignment vertical="top" wrapText="1"/>
      <protection/>
    </xf>
    <xf numFmtId="0" fontId="20" fillId="0" borderId="22" xfId="115" applyFont="1" applyBorder="1" applyAlignment="1">
      <alignment horizontal="center" wrapText="1"/>
      <protection/>
    </xf>
    <xf numFmtId="0" fontId="20" fillId="0" borderId="26" xfId="115" applyFont="1" applyBorder="1" applyAlignment="1">
      <alignment horizontal="center" wrapText="1"/>
      <protection/>
    </xf>
    <xf numFmtId="0" fontId="21" fillId="0" borderId="21" xfId="110" applyFont="1" applyBorder="1" applyAlignment="1">
      <alignment vertical="top" wrapText="1"/>
      <protection/>
    </xf>
    <xf numFmtId="0" fontId="20" fillId="0" borderId="22" xfId="110" applyFont="1" applyBorder="1" applyAlignment="1">
      <alignment horizontal="center" wrapText="1"/>
      <protection/>
    </xf>
    <xf numFmtId="0" fontId="20" fillId="0" borderId="26" xfId="110" applyFont="1" applyBorder="1" applyAlignment="1">
      <alignment horizontal="center" wrapText="1"/>
      <protection/>
    </xf>
    <xf numFmtId="0" fontId="20" fillId="0" borderId="21" xfId="109" applyFont="1" applyBorder="1" applyAlignment="1">
      <alignment vertical="top" wrapText="1"/>
      <protection/>
    </xf>
    <xf numFmtId="0" fontId="20" fillId="0" borderId="22" xfId="109" applyFont="1" applyBorder="1" applyAlignment="1">
      <alignment horizontal="center" wrapText="1"/>
      <protection/>
    </xf>
    <xf numFmtId="0" fontId="21" fillId="0" borderId="21" xfId="109" applyFont="1" applyBorder="1" applyAlignment="1">
      <alignment vertical="top" wrapText="1"/>
      <protection/>
    </xf>
    <xf numFmtId="0" fontId="20" fillId="0" borderId="26" xfId="109" applyFont="1" applyBorder="1" applyAlignment="1">
      <alignment horizontal="center" wrapText="1"/>
      <protection/>
    </xf>
    <xf numFmtId="0" fontId="2" fillId="0" borderId="0" xfId="109" applyFont="1" applyFill="1" applyBorder="1" applyAlignment="1">
      <alignment wrapText="1"/>
      <protection/>
    </xf>
    <xf numFmtId="0" fontId="43" fillId="0" borderId="0" xfId="0" applyFont="1" applyAlignment="1">
      <alignment horizontal="right"/>
    </xf>
    <xf numFmtId="0" fontId="43" fillId="0" borderId="32" xfId="0" applyFont="1" applyBorder="1" applyAlignment="1">
      <alignment horizontal="right"/>
    </xf>
  </cellXfs>
  <cellStyles count="14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Comma [0]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Check Cell" xfId="87"/>
    <cellStyle name="Chybně" xfId="88"/>
    <cellStyle name="Chybně 2" xfId="89"/>
    <cellStyle name="Input" xfId="90"/>
    <cellStyle name="Kontrolní buňka" xfId="91"/>
    <cellStyle name="Kontrolní buňka 2" xfId="92"/>
    <cellStyle name="Linked Cell" xfId="93"/>
    <cellStyle name="Currency" xfId="94"/>
    <cellStyle name="Currency [0]" xfId="95"/>
    <cellStyle name="Nadpis 1" xfId="96"/>
    <cellStyle name="Nadpis 1 2" xfId="97"/>
    <cellStyle name="Nadpis 2" xfId="98"/>
    <cellStyle name="Nadpis 2 2" xfId="99"/>
    <cellStyle name="Nadpis 3" xfId="100"/>
    <cellStyle name="Nadpis 3 2" xfId="101"/>
    <cellStyle name="Nadpis 4" xfId="102"/>
    <cellStyle name="Nadpis 4 2" xfId="103"/>
    <cellStyle name="Název" xfId="104"/>
    <cellStyle name="Název 2" xfId="105"/>
    <cellStyle name="Neutral" xfId="106"/>
    <cellStyle name="Neutrální" xfId="107"/>
    <cellStyle name="Neutrální 2" xfId="108"/>
    <cellStyle name="Normální 10" xfId="109"/>
    <cellStyle name="Normální 11" xfId="110"/>
    <cellStyle name="normální 2" xfId="111"/>
    <cellStyle name="Normální 3" xfId="112"/>
    <cellStyle name="Normální 4" xfId="113"/>
    <cellStyle name="Normální 5" xfId="114"/>
    <cellStyle name="Normální 6" xfId="115"/>
    <cellStyle name="Normální 7" xfId="116"/>
    <cellStyle name="Normální 8" xfId="117"/>
    <cellStyle name="Normální 9" xfId="118"/>
    <cellStyle name="Note" xfId="119"/>
    <cellStyle name="Output" xfId="120"/>
    <cellStyle name="Poznámka" xfId="121"/>
    <cellStyle name="Poznámka 2" xfId="122"/>
    <cellStyle name="Poznámka 3" xfId="123"/>
    <cellStyle name="Percent" xfId="124"/>
    <cellStyle name="Propojená buňka" xfId="125"/>
    <cellStyle name="Propojená buňka 2" xfId="126"/>
    <cellStyle name="Správně" xfId="127"/>
    <cellStyle name="Správně 2" xfId="128"/>
    <cellStyle name="Text upozornění" xfId="129"/>
    <cellStyle name="Text upozornění 2" xfId="130"/>
    <cellStyle name="Title" xfId="131"/>
    <cellStyle name="Total" xfId="132"/>
    <cellStyle name="Vstup" xfId="133"/>
    <cellStyle name="Vstup 2" xfId="134"/>
    <cellStyle name="Výpočet" xfId="135"/>
    <cellStyle name="Výpočet 2" xfId="136"/>
    <cellStyle name="Výstup" xfId="137"/>
    <cellStyle name="Výstup 2" xfId="138"/>
    <cellStyle name="Vysvětlující text" xfId="139"/>
    <cellStyle name="Vysvětlující text 2" xfId="140"/>
    <cellStyle name="Warning Text" xfId="141"/>
    <cellStyle name="Zvýraznění 1" xfId="142"/>
    <cellStyle name="Zvýraznění 1 2" xfId="143"/>
    <cellStyle name="Zvýraznění 2" xfId="144"/>
    <cellStyle name="Zvýraznění 2 2" xfId="145"/>
    <cellStyle name="Zvýraznění 3" xfId="146"/>
    <cellStyle name="Zvýraznění 3 2" xfId="147"/>
    <cellStyle name="Zvýraznění 4" xfId="148"/>
    <cellStyle name="Zvýraznění 4 2" xfId="149"/>
    <cellStyle name="Zvýraznění 5" xfId="150"/>
    <cellStyle name="Zvýraznění 5 2" xfId="151"/>
    <cellStyle name="Zvýraznění 6" xfId="152"/>
    <cellStyle name="Zvýraznění 6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90" zoomScaleNormal="90" zoomScalePageLayoutView="0" workbookViewId="0" topLeftCell="A1">
      <selection activeCell="K1" sqref="K1:L1"/>
    </sheetView>
  </sheetViews>
  <sheetFormatPr defaultColWidth="9.140625" defaultRowHeight="15"/>
  <cols>
    <col min="1" max="1" width="51.421875" style="0" customWidth="1"/>
    <col min="2" max="2" width="17.7109375" style="0" customWidth="1"/>
    <col min="3" max="3" width="15.421875" style="0" customWidth="1"/>
    <col min="4" max="4" width="13.28125" style="0" customWidth="1"/>
    <col min="5" max="5" width="11.8515625" style="0" customWidth="1"/>
    <col min="6" max="7" width="13.7109375" style="0" customWidth="1"/>
    <col min="8" max="10" width="13.57421875" style="0" customWidth="1"/>
    <col min="11" max="11" width="14.28125" style="0" customWidth="1"/>
    <col min="12" max="12" width="15.8515625" style="0" customWidth="1"/>
    <col min="15" max="15" width="9.8515625" style="0" bestFit="1" customWidth="1"/>
  </cols>
  <sheetData>
    <row r="1" spans="11:12" ht="15">
      <c r="K1" s="49" t="s">
        <v>29</v>
      </c>
      <c r="L1" s="49"/>
    </row>
    <row r="2" spans="11:12" ht="15.75" thickBot="1">
      <c r="K2" s="50" t="s">
        <v>18</v>
      </c>
      <c r="L2" s="50"/>
    </row>
    <row r="3" spans="1:12" ht="102" customHeight="1">
      <c r="A3" s="37" t="s">
        <v>12</v>
      </c>
      <c r="B3" s="5" t="s">
        <v>20</v>
      </c>
      <c r="C3" s="5" t="s">
        <v>19</v>
      </c>
      <c r="D3" s="5" t="s">
        <v>1</v>
      </c>
      <c r="E3" s="6" t="s">
        <v>0</v>
      </c>
      <c r="F3" s="5" t="s">
        <v>11</v>
      </c>
      <c r="G3" s="6" t="s">
        <v>2</v>
      </c>
      <c r="H3" s="6" t="s">
        <v>14</v>
      </c>
      <c r="I3" s="6" t="s">
        <v>17</v>
      </c>
      <c r="J3" s="6" t="s">
        <v>15</v>
      </c>
      <c r="K3" s="6" t="s">
        <v>16</v>
      </c>
      <c r="L3" s="7" t="s">
        <v>13</v>
      </c>
    </row>
    <row r="4" spans="1:12" ht="27.75" customHeight="1">
      <c r="A4" s="8" t="s">
        <v>21</v>
      </c>
      <c r="B4" s="9">
        <v>5241</v>
      </c>
      <c r="C4" s="10">
        <v>427</v>
      </c>
      <c r="D4" s="11">
        <v>356</v>
      </c>
      <c r="E4" s="11">
        <v>191</v>
      </c>
      <c r="F4" s="11">
        <v>25</v>
      </c>
      <c r="G4" s="12">
        <v>527000</v>
      </c>
      <c r="H4" s="13">
        <f aca="true" t="shared" si="0" ref="H4:I8">E4/D4</f>
        <v>0.5365168539325843</v>
      </c>
      <c r="I4" s="14">
        <f>F4/E4</f>
        <v>0.13089005235602094</v>
      </c>
      <c r="J4" s="13">
        <f>E4/$C$4</f>
        <v>0.44730679156908665</v>
      </c>
      <c r="K4" s="15">
        <f>F4/$C$4</f>
        <v>0.0585480093676815</v>
      </c>
      <c r="L4" s="16">
        <f aca="true" t="shared" si="1" ref="L4:L16">(G4/$G$17)</f>
        <v>0.03229364544396103</v>
      </c>
    </row>
    <row r="5" spans="1:12" ht="27.75" customHeight="1">
      <c r="A5" s="8" t="s">
        <v>22</v>
      </c>
      <c r="B5" s="17"/>
      <c r="C5" s="18"/>
      <c r="D5" s="11">
        <v>356</v>
      </c>
      <c r="E5" s="11">
        <v>179</v>
      </c>
      <c r="F5" s="11">
        <v>30</v>
      </c>
      <c r="G5" s="12">
        <v>509500</v>
      </c>
      <c r="H5" s="13">
        <f t="shared" si="0"/>
        <v>0.5028089887640449</v>
      </c>
      <c r="I5" s="14">
        <f t="shared" si="0"/>
        <v>0.16759776536312848</v>
      </c>
      <c r="J5" s="13">
        <f>E5/C4</f>
        <v>0.41920374707259955</v>
      </c>
      <c r="K5" s="15">
        <f>F5/$C$4</f>
        <v>0.0702576112412178</v>
      </c>
      <c r="L5" s="16">
        <f t="shared" si="1"/>
        <v>0.031221275813468962</v>
      </c>
    </row>
    <row r="6" spans="1:12" ht="27.75" customHeight="1">
      <c r="A6" s="38" t="s">
        <v>25</v>
      </c>
      <c r="B6" s="39">
        <v>5026</v>
      </c>
      <c r="C6" s="19">
        <v>861</v>
      </c>
      <c r="D6" s="20">
        <v>744</v>
      </c>
      <c r="E6" s="20">
        <v>370</v>
      </c>
      <c r="F6" s="20">
        <v>45</v>
      </c>
      <c r="G6" s="21">
        <v>1031000</v>
      </c>
      <c r="H6" s="22">
        <f t="shared" si="0"/>
        <v>0.49731182795698925</v>
      </c>
      <c r="I6" s="23">
        <f t="shared" si="0"/>
        <v>0.12162162162162163</v>
      </c>
      <c r="J6" s="22">
        <f aca="true" t="shared" si="2" ref="J6:J16">E6/C6</f>
        <v>0.429732868757259</v>
      </c>
      <c r="K6" s="24">
        <f aca="true" t="shared" si="3" ref="K6:K16">F6/C6</f>
        <v>0.05226480836236934</v>
      </c>
      <c r="L6" s="25">
        <f t="shared" si="1"/>
        <v>0.06317789080213249</v>
      </c>
    </row>
    <row r="7" spans="1:12" ht="27.75" customHeight="1">
      <c r="A7" s="38" t="s">
        <v>26</v>
      </c>
      <c r="B7" s="40"/>
      <c r="C7" s="26">
        <f>C6</f>
        <v>861</v>
      </c>
      <c r="D7" s="20">
        <v>744</v>
      </c>
      <c r="E7" s="20">
        <v>348</v>
      </c>
      <c r="F7" s="20">
        <v>54</v>
      </c>
      <c r="G7" s="21">
        <v>964500</v>
      </c>
      <c r="H7" s="22">
        <f t="shared" si="0"/>
        <v>0.46774193548387094</v>
      </c>
      <c r="I7" s="23">
        <f t="shared" si="0"/>
        <v>0.15517241379310345</v>
      </c>
      <c r="J7" s="22">
        <f t="shared" si="2"/>
        <v>0.40418118466898956</v>
      </c>
      <c r="K7" s="24">
        <f t="shared" si="3"/>
        <v>0.0627177700348432</v>
      </c>
      <c r="L7" s="25">
        <f t="shared" si="1"/>
        <v>0.05910288620626264</v>
      </c>
    </row>
    <row r="8" spans="1:12" ht="27.75" customHeight="1">
      <c r="A8" s="8" t="s">
        <v>23</v>
      </c>
      <c r="B8" s="9">
        <v>4821</v>
      </c>
      <c r="C8" s="10">
        <v>1354</v>
      </c>
      <c r="D8" s="11">
        <v>1145</v>
      </c>
      <c r="E8" s="11">
        <v>568</v>
      </c>
      <c r="F8" s="11">
        <v>80</v>
      </c>
      <c r="G8" s="12">
        <v>1583500</v>
      </c>
      <c r="H8" s="13">
        <f t="shared" si="0"/>
        <v>0.4960698689956332</v>
      </c>
      <c r="I8" s="14">
        <f t="shared" si="0"/>
        <v>0.14084507042253522</v>
      </c>
      <c r="J8" s="13">
        <f>E8/$C$8</f>
        <v>0.4194977843426883</v>
      </c>
      <c r="K8" s="15">
        <f>F8/$C$8</f>
        <v>0.059084194977843424</v>
      </c>
      <c r="L8" s="16">
        <f t="shared" si="1"/>
        <v>0.09703413199338194</v>
      </c>
    </row>
    <row r="9" spans="1:12" ht="27.75" customHeight="1">
      <c r="A9" s="8" t="s">
        <v>10</v>
      </c>
      <c r="B9" s="27"/>
      <c r="C9" s="18"/>
      <c r="D9" s="11">
        <v>1145</v>
      </c>
      <c r="E9" s="11">
        <v>568</v>
      </c>
      <c r="F9" s="11">
        <v>96</v>
      </c>
      <c r="G9" s="12">
        <v>1593500</v>
      </c>
      <c r="H9" s="13">
        <v>0.4960698689956332</v>
      </c>
      <c r="I9" s="13">
        <v>0.169</v>
      </c>
      <c r="J9" s="13">
        <f>E9/$C$8</f>
        <v>0.4194977843426883</v>
      </c>
      <c r="K9" s="15">
        <f>F9/$C$8</f>
        <v>0.07090103397341212</v>
      </c>
      <c r="L9" s="16">
        <f t="shared" si="1"/>
        <v>0.09764691463937741</v>
      </c>
    </row>
    <row r="10" spans="1:12" ht="27.75" customHeight="1">
      <c r="A10" s="41" t="s">
        <v>3</v>
      </c>
      <c r="B10" s="42">
        <v>4653</v>
      </c>
      <c r="C10" s="19">
        <v>1399</v>
      </c>
      <c r="D10" s="28">
        <v>1211</v>
      </c>
      <c r="E10" s="28">
        <v>618</v>
      </c>
      <c r="F10" s="28">
        <v>93</v>
      </c>
      <c r="G10" s="21">
        <v>1681500</v>
      </c>
      <c r="H10" s="22">
        <f aca="true" t="shared" si="4" ref="H10:H17">E10/D10</f>
        <v>0.5103220478943022</v>
      </c>
      <c r="I10" s="23">
        <f aca="true" t="shared" si="5" ref="I10:I17">F10/E10</f>
        <v>0.15048543689320387</v>
      </c>
      <c r="J10" s="22">
        <f t="shared" si="2"/>
        <v>0.44174410293066474</v>
      </c>
      <c r="K10" s="24">
        <f t="shared" si="3"/>
        <v>0.06647605432451752</v>
      </c>
      <c r="L10" s="25">
        <f t="shared" si="1"/>
        <v>0.1030394019241375</v>
      </c>
    </row>
    <row r="11" spans="1:12" ht="27.75" customHeight="1">
      <c r="A11" s="41" t="s">
        <v>4</v>
      </c>
      <c r="B11" s="43"/>
      <c r="C11" s="26">
        <f>C10</f>
        <v>1399</v>
      </c>
      <c r="D11" s="20">
        <v>1211</v>
      </c>
      <c r="E11" s="20">
        <v>586</v>
      </c>
      <c r="F11" s="20">
        <v>97</v>
      </c>
      <c r="G11" s="21">
        <v>1609500</v>
      </c>
      <c r="H11" s="22">
        <f t="shared" si="4"/>
        <v>0.4838976052848885</v>
      </c>
      <c r="I11" s="23">
        <f t="shared" si="5"/>
        <v>0.16552901023890784</v>
      </c>
      <c r="J11" s="22">
        <f t="shared" si="2"/>
        <v>0.41887062187276625</v>
      </c>
      <c r="K11" s="24">
        <f t="shared" si="3"/>
        <v>0.06933523945675482</v>
      </c>
      <c r="L11" s="25">
        <f t="shared" si="1"/>
        <v>0.09862736687297016</v>
      </c>
    </row>
    <row r="12" spans="1:12" ht="27.75" customHeight="1">
      <c r="A12" s="8" t="s">
        <v>5</v>
      </c>
      <c r="B12" s="9">
        <v>4407</v>
      </c>
      <c r="C12" s="10">
        <v>1312</v>
      </c>
      <c r="D12" s="11">
        <v>1107</v>
      </c>
      <c r="E12" s="11">
        <v>527</v>
      </c>
      <c r="F12" s="11">
        <v>63</v>
      </c>
      <c r="G12" s="12">
        <v>1463500</v>
      </c>
      <c r="H12" s="13">
        <f t="shared" si="4"/>
        <v>0.4760614272809395</v>
      </c>
      <c r="I12" s="14">
        <f t="shared" si="5"/>
        <v>0.11954459203036052</v>
      </c>
      <c r="J12" s="13">
        <f>E12/$C$12</f>
        <v>0.4016768292682927</v>
      </c>
      <c r="K12" s="15">
        <f>F12/$C$12</f>
        <v>0.04801829268292683</v>
      </c>
      <c r="L12" s="16">
        <f t="shared" si="1"/>
        <v>0.08968074024143637</v>
      </c>
    </row>
    <row r="13" spans="1:12" ht="27.75" customHeight="1">
      <c r="A13" s="8" t="s">
        <v>6</v>
      </c>
      <c r="B13" s="29"/>
      <c r="C13" s="18"/>
      <c r="D13" s="11">
        <v>1107</v>
      </c>
      <c r="E13" s="11">
        <v>547</v>
      </c>
      <c r="F13" s="11">
        <v>95</v>
      </c>
      <c r="G13" s="12">
        <v>1558000</v>
      </c>
      <c r="H13" s="13">
        <f t="shared" si="4"/>
        <v>0.4941282746160795</v>
      </c>
      <c r="I13" s="14">
        <f t="shared" si="5"/>
        <v>0.1736745886654479</v>
      </c>
      <c r="J13" s="13">
        <f>E13/$C$12</f>
        <v>0.4169207317073171</v>
      </c>
      <c r="K13" s="15">
        <f>F13/$C$12</f>
        <v>0.07240853658536585</v>
      </c>
      <c r="L13" s="16">
        <f t="shared" si="1"/>
        <v>0.09547153624609352</v>
      </c>
    </row>
    <row r="14" spans="1:12" ht="27.75" customHeight="1">
      <c r="A14" s="44" t="s">
        <v>27</v>
      </c>
      <c r="B14" s="45">
        <v>4383</v>
      </c>
      <c r="C14" s="19">
        <v>1331</v>
      </c>
      <c r="D14" s="28">
        <v>1079</v>
      </c>
      <c r="E14" s="28">
        <v>467</v>
      </c>
      <c r="F14" s="28">
        <v>83</v>
      </c>
      <c r="G14" s="21">
        <v>1335000</v>
      </c>
      <c r="H14" s="22">
        <f t="shared" si="4"/>
        <v>0.432808155699722</v>
      </c>
      <c r="I14" s="23">
        <f t="shared" si="5"/>
        <v>0.1777301927194861</v>
      </c>
      <c r="J14" s="22">
        <f t="shared" si="2"/>
        <v>0.35086401202103684</v>
      </c>
      <c r="K14" s="24">
        <f t="shared" si="3"/>
        <v>0.06235912847483095</v>
      </c>
      <c r="L14" s="25">
        <f t="shared" si="1"/>
        <v>0.08180648324039463</v>
      </c>
    </row>
    <row r="15" spans="1:12" ht="27.75" customHeight="1">
      <c r="A15" s="46" t="s">
        <v>7</v>
      </c>
      <c r="B15" s="47"/>
      <c r="C15" s="26">
        <f>C14</f>
        <v>1331</v>
      </c>
      <c r="D15" s="20">
        <v>1079</v>
      </c>
      <c r="E15" s="20">
        <v>459</v>
      </c>
      <c r="F15" s="20">
        <v>108</v>
      </c>
      <c r="G15" s="21">
        <v>1336500</v>
      </c>
      <c r="H15" s="22">
        <f t="shared" si="4"/>
        <v>0.42539388322520855</v>
      </c>
      <c r="I15" s="23">
        <f t="shared" si="5"/>
        <v>0.23529411764705882</v>
      </c>
      <c r="J15" s="22">
        <f t="shared" si="2"/>
        <v>0.34485349361382417</v>
      </c>
      <c r="K15" s="24">
        <f t="shared" si="3"/>
        <v>0.0811419984973704</v>
      </c>
      <c r="L15" s="25">
        <f t="shared" si="1"/>
        <v>0.08189840063729395</v>
      </c>
    </row>
    <row r="16" spans="1:12" ht="27.75" customHeight="1">
      <c r="A16" s="8" t="s">
        <v>24</v>
      </c>
      <c r="B16" s="30">
        <v>4267</v>
      </c>
      <c r="C16" s="11">
        <v>1405</v>
      </c>
      <c r="D16" s="11">
        <v>1139</v>
      </c>
      <c r="E16" s="11">
        <v>381</v>
      </c>
      <c r="F16" s="11">
        <v>88</v>
      </c>
      <c r="G16" s="12">
        <v>1126000</v>
      </c>
      <c r="H16" s="13">
        <f t="shared" si="4"/>
        <v>0.334503950834065</v>
      </c>
      <c r="I16" s="14">
        <f t="shared" si="5"/>
        <v>0.23097112860892388</v>
      </c>
      <c r="J16" s="13">
        <f t="shared" si="2"/>
        <v>0.2711743772241993</v>
      </c>
      <c r="K16" s="15">
        <f t="shared" si="3"/>
        <v>0.06263345195729537</v>
      </c>
      <c r="L16" s="16">
        <f t="shared" si="1"/>
        <v>0.0689993259390894</v>
      </c>
    </row>
    <row r="17" spans="1:12" ht="27.75" customHeight="1" thickBot="1">
      <c r="A17" s="31" t="s">
        <v>9</v>
      </c>
      <c r="B17" s="32">
        <f aca="true" t="shared" si="6" ref="B17:G17">SUM(B4:B16)</f>
        <v>32798</v>
      </c>
      <c r="C17" s="32">
        <f t="shared" si="6"/>
        <v>11680</v>
      </c>
      <c r="D17" s="32">
        <f t="shared" si="6"/>
        <v>12423</v>
      </c>
      <c r="E17" s="32">
        <f t="shared" si="6"/>
        <v>5809</v>
      </c>
      <c r="F17" s="32">
        <f t="shared" si="6"/>
        <v>957</v>
      </c>
      <c r="G17" s="32">
        <f t="shared" si="6"/>
        <v>16319000</v>
      </c>
      <c r="H17" s="33">
        <f t="shared" si="4"/>
        <v>0.4676004185784432</v>
      </c>
      <c r="I17" s="33">
        <f t="shared" si="5"/>
        <v>0.1647443621965915</v>
      </c>
      <c r="J17" s="34">
        <f>AVERAGE(J4:J16)</f>
        <v>0.39888648687626255</v>
      </c>
      <c r="K17" s="35">
        <f>AVERAGE(K4:K16)</f>
        <v>0.06431893307203301</v>
      </c>
      <c r="L17" s="36">
        <f>(G17/$G$17)*100</f>
        <v>100</v>
      </c>
    </row>
    <row r="18" spans="1:11" ht="15">
      <c r="A18" s="3"/>
      <c r="B18" s="3"/>
      <c r="C18" s="1"/>
      <c r="D18" s="1"/>
      <c r="E18" s="1"/>
      <c r="F18" s="1"/>
      <c r="G18" s="1"/>
      <c r="H18" s="4"/>
      <c r="I18" s="4"/>
      <c r="J18" s="4"/>
      <c r="K18" s="4"/>
    </row>
    <row r="19" spans="1:2" ht="26.25" customHeight="1">
      <c r="A19" s="48" t="s">
        <v>28</v>
      </c>
      <c r="B19" s="2"/>
    </row>
    <row r="20" spans="1:2" ht="26.25">
      <c r="A20" s="2" t="s">
        <v>8</v>
      </c>
      <c r="B20" s="2"/>
    </row>
  </sheetData>
  <sheetProtection/>
  <mergeCells count="2">
    <mergeCell ref="K1:L1"/>
    <mergeCell ref="K2:L2"/>
  </mergeCells>
  <printOptions/>
  <pageMargins left="0" right="0" top="0.5905511811023623" bottom="0.5905511811023623" header="0.31496062992125984" footer="0.31496062992125984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Hloušková Zdeňka</dc:creator>
  <cp:keywords/>
  <dc:description/>
  <cp:lastModifiedBy>Pospíchalová Petra</cp:lastModifiedBy>
  <cp:lastPrinted>2017-03-09T13:25:04Z</cp:lastPrinted>
  <dcterms:created xsi:type="dcterms:W3CDTF">2017-03-01T06:15:32Z</dcterms:created>
  <dcterms:modified xsi:type="dcterms:W3CDTF">2017-03-09T13:25:09Z</dcterms:modified>
  <cp:category/>
  <cp:version/>
  <cp:contentType/>
  <cp:contentStatus/>
</cp:coreProperties>
</file>