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815" activeTab="0"/>
  </bookViews>
  <sheets>
    <sheet name="RK-05-2017-15, př. 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<sst xmlns="http://schemas.openxmlformats.org/spreadsheetml/2006/main" count="34" uniqueCount="34">
  <si>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Adosa</t>
  </si>
  <si>
    <t>BDS-BUS</t>
  </si>
  <si>
    <t>BK Bus</t>
  </si>
  <si>
    <t>Comett Plus</t>
  </si>
  <si>
    <t>ČAD Blansko</t>
  </si>
  <si>
    <t>ČSAD Benešov</t>
  </si>
  <si>
    <t>ČSAD JH</t>
  </si>
  <si>
    <t>ČSAD Tišnov</t>
  </si>
  <si>
    <t>DPMJ</t>
  </si>
  <si>
    <t>ICOM</t>
  </si>
  <si>
    <t>Jaromír Herna</t>
  </si>
  <si>
    <t>Josef Štefl - Tour</t>
  </si>
  <si>
    <t>Oldřich Řezanina</t>
  </si>
  <si>
    <t>Tourbus</t>
  </si>
  <si>
    <t>TRADO-BUS</t>
  </si>
  <si>
    <t>TREDOS</t>
  </si>
  <si>
    <t>Václav Seifert</t>
  </si>
  <si>
    <t>ARRIVA VČ</t>
  </si>
  <si>
    <t>ZDAR</t>
  </si>
  <si>
    <t>Zlatovánek</t>
  </si>
  <si>
    <t>PSOTA</t>
  </si>
  <si>
    <t>dle ICOMu</t>
  </si>
  <si>
    <t>podíl dle km na závazku kraje v %</t>
  </si>
  <si>
    <t>km koncernu za rok</t>
  </si>
  <si>
    <t>Dle součtu ICOM, Arriva a ZDAR</t>
  </si>
  <si>
    <t>dle ZDARu</t>
  </si>
  <si>
    <t>dle Arriva</t>
  </si>
  <si>
    <t>Celkem</t>
  </si>
  <si>
    <t>doloženo za společnost v Kč</t>
  </si>
  <si>
    <t>přepočet dle km na celý závazek v Kč</t>
  </si>
  <si>
    <t>počet stran: 1</t>
  </si>
  <si>
    <t>Počet km celkem</t>
  </si>
  <si>
    <t>Navýšení prokazatelné ztráty</t>
  </si>
  <si>
    <t>RK-05-2017-15,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</si>
</sst>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0\ _K_č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7" fillId="0" borderId="0" xfId="0" applyFont="1" applyAlignment="1">
      <alignment/>
    </xf>
    <xf numFmtId="3" fontId="37" fillId="33" borderId="10" xfId="0" applyNumberFormat="1" applyFont="1" applyFill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166" fontId="37" fillId="0" borderId="0" xfId="0" applyNumberFormat="1" applyFont="1" applyAlignment="1">
      <alignment horizontal="right"/>
    </xf>
    <xf numFmtId="166" fontId="37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2" max="2" width="19.28125" style="0" bestFit="1" customWidth="1"/>
    <col min="3" max="3" width="11.28125" style="0" bestFit="1" customWidth="1"/>
    <col min="4" max="4" width="6.8515625" style="0" customWidth="1"/>
    <col min="5" max="5" width="36.140625" style="0" customWidth="1"/>
    <col min="6" max="6" width="17.00390625" style="0" customWidth="1"/>
    <col min="7" max="7" width="17.57421875" style="0" bestFit="1" customWidth="1"/>
    <col min="8" max="8" width="18.7109375" style="0" customWidth="1"/>
    <col min="9" max="9" width="29.140625" style="0" bestFit="1" customWidth="1"/>
  </cols>
  <sheetData>
    <row r="1" spans="2:9" ht="15">
      <c r="B1" s="2"/>
      <c r="C1" s="2"/>
      <c r="D1" s="2"/>
      <c r="E1" s="2"/>
      <c r="F1" s="2"/>
      <c r="G1" s="2"/>
      <c r="H1" s="2"/>
      <c r="I1" s="9" t="s">
        <v>33</v>
      </c>
    </row>
    <row r="2" spans="2:9" ht="15">
      <c r="B2" s="10" t="s">
        <v>31</v>
      </c>
      <c r="C2" s="2"/>
      <c r="D2" s="2"/>
      <c r="E2" s="2"/>
      <c r="F2" s="2"/>
      <c r="G2" s="2"/>
      <c r="H2" s="2"/>
      <c r="I2" s="9" t="s">
        <v>30</v>
      </c>
    </row>
    <row r="3" spans="2:8" ht="15">
      <c r="B3" s="2"/>
      <c r="C3" s="2"/>
      <c r="D3" s="2"/>
      <c r="E3" s="2"/>
      <c r="F3" s="2"/>
      <c r="G3" s="2"/>
      <c r="H3" s="2"/>
    </row>
    <row r="4" spans="2:9" ht="15">
      <c r="B4" s="1" t="s">
        <v>0</v>
      </c>
      <c r="C4" s="3">
        <v>6978.8</v>
      </c>
      <c r="D4" s="2"/>
      <c r="E4" s="2"/>
      <c r="F4" s="2"/>
      <c r="G4" s="2"/>
      <c r="H4" s="2"/>
      <c r="I4" s="2"/>
    </row>
    <row r="5" spans="2:9" ht="15">
      <c r="B5" s="1" t="s">
        <v>1</v>
      </c>
      <c r="C5" s="3">
        <v>196273.6</v>
      </c>
      <c r="D5" s="2"/>
      <c r="E5" s="2"/>
      <c r="F5" s="2"/>
      <c r="G5" s="2"/>
      <c r="H5" s="2"/>
      <c r="I5" s="2"/>
    </row>
    <row r="6" spans="2:9" ht="15">
      <c r="B6" s="1" t="s">
        <v>2</v>
      </c>
      <c r="C6" s="3">
        <v>64299.4</v>
      </c>
      <c r="D6" s="2"/>
      <c r="E6" s="2"/>
      <c r="F6" s="2"/>
      <c r="G6" s="2"/>
      <c r="H6" s="2"/>
      <c r="I6" s="2"/>
    </row>
    <row r="7" spans="2:9" ht="15">
      <c r="B7" s="1" t="s">
        <v>3</v>
      </c>
      <c r="C7" s="3">
        <v>33492</v>
      </c>
      <c r="D7" s="2"/>
      <c r="E7" s="2"/>
      <c r="F7" s="2"/>
      <c r="G7" s="2"/>
      <c r="H7" s="2"/>
      <c r="I7" s="2"/>
    </row>
    <row r="8" spans="2:9" ht="15">
      <c r="B8" s="1" t="s">
        <v>4</v>
      </c>
      <c r="C8" s="3">
        <v>40651</v>
      </c>
      <c r="D8" s="2"/>
      <c r="E8" s="2"/>
      <c r="F8" s="2"/>
      <c r="G8" s="2"/>
      <c r="H8" s="2"/>
      <c r="I8" s="2"/>
    </row>
    <row r="9" spans="2:9" ht="15">
      <c r="B9" s="1" t="s">
        <v>5</v>
      </c>
      <c r="C9" s="3">
        <v>37124.740000000005</v>
      </c>
      <c r="D9" s="2"/>
      <c r="E9" s="2"/>
      <c r="F9" s="2"/>
      <c r="G9" s="2"/>
      <c r="H9" s="2"/>
      <c r="I9" s="2"/>
    </row>
    <row r="10" spans="2:9" ht="15">
      <c r="B10" s="1" t="s">
        <v>6</v>
      </c>
      <c r="C10" s="3">
        <v>316022</v>
      </c>
      <c r="D10" s="2"/>
      <c r="E10" s="2"/>
      <c r="F10" s="2"/>
      <c r="G10" s="2"/>
      <c r="H10" s="2"/>
      <c r="I10" s="2"/>
    </row>
    <row r="11" spans="2:9" ht="15">
      <c r="B11" s="1" t="s">
        <v>7</v>
      </c>
      <c r="C11" s="4">
        <v>3956.4000000000005</v>
      </c>
      <c r="D11" s="2"/>
      <c r="E11" s="2"/>
      <c r="F11" s="2"/>
      <c r="G11" s="2"/>
      <c r="H11" s="2"/>
      <c r="I11" s="2"/>
    </row>
    <row r="12" spans="2:9" ht="15">
      <c r="B12" s="1" t="s">
        <v>8</v>
      </c>
      <c r="C12" s="3">
        <v>30640</v>
      </c>
      <c r="D12" s="2"/>
      <c r="E12" s="2"/>
      <c r="F12" s="2"/>
      <c r="G12" s="2"/>
      <c r="H12" s="2"/>
      <c r="I12" s="2"/>
    </row>
    <row r="13" spans="2:9" ht="15">
      <c r="B13" s="1" t="s">
        <v>9</v>
      </c>
      <c r="C13" s="3">
        <v>5626072</v>
      </c>
      <c r="D13" s="2"/>
      <c r="E13" s="2"/>
      <c r="F13" s="2"/>
      <c r="G13" s="2"/>
      <c r="H13" s="2"/>
      <c r="I13" s="2"/>
    </row>
    <row r="14" spans="2:9" ht="15">
      <c r="B14" s="1" t="s">
        <v>10</v>
      </c>
      <c r="C14" s="3">
        <v>24794</v>
      </c>
      <c r="D14" s="2"/>
      <c r="E14" s="2"/>
      <c r="F14" s="2"/>
      <c r="G14" s="2"/>
      <c r="H14" s="2"/>
      <c r="I14" s="2"/>
    </row>
    <row r="15" spans="2:9" ht="15">
      <c r="B15" s="1" t="s">
        <v>11</v>
      </c>
      <c r="C15" s="3">
        <v>41071</v>
      </c>
      <c r="D15" s="2"/>
      <c r="E15" s="2"/>
      <c r="F15" s="2"/>
      <c r="G15" s="2"/>
      <c r="H15" s="2"/>
      <c r="I15" s="2"/>
    </row>
    <row r="16" spans="2:9" ht="15">
      <c r="B16" s="1" t="s">
        <v>12</v>
      </c>
      <c r="C16" s="3">
        <v>51501</v>
      </c>
      <c r="D16" s="2"/>
      <c r="E16" s="10" t="s">
        <v>32</v>
      </c>
      <c r="F16" s="2"/>
      <c r="G16" s="2"/>
      <c r="H16" s="2"/>
      <c r="I16" s="2"/>
    </row>
    <row r="17" spans="2:9" ht="15">
      <c r="B17" s="1" t="s">
        <v>13</v>
      </c>
      <c r="C17" s="3">
        <v>140897</v>
      </c>
      <c r="D17" s="2"/>
      <c r="E17" s="2"/>
      <c r="F17" s="2"/>
      <c r="G17" s="2"/>
      <c r="H17" s="2"/>
      <c r="I17" s="2"/>
    </row>
    <row r="18" spans="2:9" ht="15">
      <c r="B18" s="1" t="s">
        <v>14</v>
      </c>
      <c r="C18" s="3">
        <v>2940174</v>
      </c>
      <c r="D18" s="2"/>
      <c r="E18" s="2"/>
      <c r="F18" s="2"/>
      <c r="G18" s="2"/>
      <c r="H18" s="2"/>
      <c r="I18" s="2"/>
    </row>
    <row r="19" spans="2:9" ht="15">
      <c r="B19" s="1" t="s">
        <v>15</v>
      </c>
      <c r="C19" s="3">
        <v>105854.74999999997</v>
      </c>
      <c r="D19" s="2"/>
      <c r="E19" s="2"/>
      <c r="F19" s="2" t="s">
        <v>21</v>
      </c>
      <c r="G19" s="2" t="s">
        <v>25</v>
      </c>
      <c r="H19" s="2" t="s">
        <v>26</v>
      </c>
      <c r="I19" s="2" t="s">
        <v>24</v>
      </c>
    </row>
    <row r="20" spans="2:9" ht="15">
      <c r="B20" s="1" t="s">
        <v>16</v>
      </c>
      <c r="C20" s="3">
        <v>13544</v>
      </c>
      <c r="D20" s="2"/>
      <c r="E20" s="2" t="s">
        <v>23</v>
      </c>
      <c r="F20" s="5">
        <f>C9+C10+C13+C18</f>
        <v>8919392.74</v>
      </c>
      <c r="G20" s="5">
        <f>C22</f>
        <v>3921815.2</v>
      </c>
      <c r="H20" s="5">
        <f>C21</f>
        <v>2435862</v>
      </c>
      <c r="I20" s="5">
        <f>C9+C10+C13+C18+C21+C22</f>
        <v>15277069.940000001</v>
      </c>
    </row>
    <row r="21" spans="2:9" ht="15">
      <c r="B21" s="1" t="s">
        <v>17</v>
      </c>
      <c r="C21" s="3">
        <v>2435862</v>
      </c>
      <c r="D21" s="2"/>
      <c r="E21" s="2" t="s">
        <v>22</v>
      </c>
      <c r="F21" s="2">
        <f>F20/(C25/100)</f>
        <v>55.348102363721026</v>
      </c>
      <c r="G21" s="2">
        <f>G20/(C25/100)</f>
        <v>24.33630130084361</v>
      </c>
      <c r="H21" s="2">
        <f>H20/(C25/100)</f>
        <v>15.115416850665353</v>
      </c>
      <c r="I21" s="2">
        <f>I20/(C25/100)</f>
        <v>94.79982051523</v>
      </c>
    </row>
    <row r="22" spans="2:9" ht="15">
      <c r="B22" s="1" t="s">
        <v>18</v>
      </c>
      <c r="C22" s="3">
        <v>3921815.2</v>
      </c>
      <c r="D22" s="2"/>
      <c r="E22" s="2"/>
      <c r="F22" s="2"/>
      <c r="G22" s="2"/>
      <c r="H22" s="2"/>
      <c r="I22" s="2"/>
    </row>
    <row r="23" spans="2:9" ht="15">
      <c r="B23" s="1" t="s">
        <v>19</v>
      </c>
      <c r="C23" s="3">
        <v>67843</v>
      </c>
      <c r="D23" s="2"/>
      <c r="E23" s="2" t="s">
        <v>28</v>
      </c>
      <c r="F23" s="5">
        <v>17342164</v>
      </c>
      <c r="G23" s="5">
        <v>9516716</v>
      </c>
      <c r="H23" s="5">
        <v>6229009</v>
      </c>
      <c r="I23" s="5">
        <f>F23+G23+H23</f>
        <v>33087889</v>
      </c>
    </row>
    <row r="24" spans="2:9" ht="15">
      <c r="B24" s="1" t="s">
        <v>20</v>
      </c>
      <c r="C24" s="3">
        <v>16217.300000000001</v>
      </c>
      <c r="D24" s="2"/>
      <c r="E24" s="2"/>
      <c r="F24" s="2"/>
      <c r="G24" s="2"/>
      <c r="H24" s="2"/>
      <c r="I24" s="2"/>
    </row>
    <row r="25" spans="2:9" ht="15">
      <c r="B25" s="1" t="s">
        <v>27</v>
      </c>
      <c r="C25" s="3">
        <v>16115083.190000003</v>
      </c>
      <c r="D25" s="2"/>
      <c r="E25" s="2" t="s">
        <v>29</v>
      </c>
      <c r="F25" s="6">
        <f>(F23/F21)*100</f>
        <v>31332897.171497706</v>
      </c>
      <c r="G25" s="7">
        <f>(G23/G21)*100</f>
        <v>39105022.091709994</v>
      </c>
      <c r="H25" s="7">
        <f>(H23/H21)*100</f>
        <v>41209640.8689239</v>
      </c>
      <c r="I25" s="8">
        <f>(I23/I21)*100</f>
        <v>34902902.57952998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Bartoš Pavel Ing.</dc:creator>
  <cp:keywords/>
  <dc:description/>
  <cp:lastModifiedBy>Jakoubková Marie</cp:lastModifiedBy>
  <cp:lastPrinted>2017-01-26T10:22:44Z</cp:lastPrinted>
  <dcterms:created xsi:type="dcterms:W3CDTF">2016-10-26T10:39:44Z</dcterms:created>
  <dcterms:modified xsi:type="dcterms:W3CDTF">2017-01-26T10:22:47Z</dcterms:modified>
  <cp:category/>
  <cp:version/>
  <cp:contentType/>
  <cp:contentStatus/>
</cp:coreProperties>
</file>