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10" windowHeight="12090" activeTab="0"/>
  </bookViews>
  <sheets>
    <sheet name="RK-41-2016-71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<sst xmlns="http://schemas.openxmlformats.org/spreadsheetml/2006/main" count="42" uniqueCount="42">
  <si>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Domov pro seniory Náměšť nad Oslavou</t>
  </si>
  <si>
    <t>ÚSP Nové Syrovice</t>
  </si>
  <si>
    <t>Domov důchodců Proseč-Obořiště</t>
  </si>
  <si>
    <t>Domov důchodců Onšov</t>
  </si>
  <si>
    <t>Domov ve Věži</t>
  </si>
  <si>
    <t>Domov pro seniory Třebíč, Koutkova - Kubešova</t>
  </si>
  <si>
    <t>Domov bez zámku Náměšť nad Oslavou</t>
  </si>
  <si>
    <t xml:space="preserve">Domov Kamélie Křižanov </t>
  </si>
  <si>
    <t>Domov ve Zboží</t>
  </si>
  <si>
    <t>Domov Lidmaň</t>
  </si>
  <si>
    <t>Domov Kopretina Černovice</t>
  </si>
  <si>
    <t>Domov Háj</t>
  </si>
  <si>
    <t>Domov důchodců Proseč u Pošné</t>
  </si>
  <si>
    <t>Domov pro seniory Velké Meziříčí</t>
  </si>
  <si>
    <t xml:space="preserve">Domov Jeřabina Pelhřimov </t>
  </si>
  <si>
    <t>Domov Ždírec</t>
  </si>
  <si>
    <t>Domov pro seniory Třebíč - Manž. Curieových</t>
  </si>
  <si>
    <t>Domov pro seniory Havlíčkův Brod</t>
  </si>
  <si>
    <t>Domov pro seniory Humpolec</t>
  </si>
  <si>
    <t>Denní stacionář</t>
  </si>
  <si>
    <t>Poradenství</t>
  </si>
  <si>
    <t>počet stran: 1</t>
  </si>
  <si>
    <t>v Kč</t>
  </si>
  <si>
    <t>Psychocentrum - manželská a rodinná poradna Kraje Vysočina</t>
  </si>
  <si>
    <t>Odborné sociální poradenství</t>
  </si>
  <si>
    <t>Intervenční centrum</t>
  </si>
  <si>
    <t>Sociálně terapeutické dílny</t>
  </si>
  <si>
    <t>Týdenní stacionář</t>
  </si>
  <si>
    <t>Domov pro seniory</t>
  </si>
  <si>
    <t>Domov se zvláštním režimem</t>
  </si>
  <si>
    <t>Domov pro osoby se zdravotním postižením</t>
  </si>
  <si>
    <t>Chráněné bydlení</t>
  </si>
  <si>
    <t>Odlehčovací služba</t>
  </si>
  <si>
    <t>Příspěvek na provoz, který není určen na základní činnosti sociální služby</t>
  </si>
  <si>
    <t>Paragraf</t>
  </si>
  <si>
    <t>Položka</t>
  </si>
  <si>
    <t xml:space="preserve">Příspěvek na provoz  (UZ 00000, UZ 00055) </t>
  </si>
  <si>
    <t>Příspěvek na provoz  (UZ 00000, UZ 00055) dle jednotlivé sociální služby</t>
  </si>
  <si>
    <t>Domov pro seniory Mitrov</t>
  </si>
  <si>
    <t>Příspěvek na provoz (UZ 00000, UZ 00055), ORJ 5100</t>
  </si>
  <si>
    <t>Příspěvková organizace</t>
  </si>
  <si>
    <t>RK-41-2016-71,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</si>
</sst>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\ _K_č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/>
    </xf>
    <xf numFmtId="3" fontId="39" fillId="0" borderId="17" xfId="0" applyNumberFormat="1" applyFont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0" fontId="39" fillId="0" borderId="0" xfId="0" applyFont="1" applyAlignment="1">
      <alignment horizontal="right"/>
    </xf>
    <xf numFmtId="3" fontId="39" fillId="0" borderId="13" xfId="0" applyNumberFormat="1" applyFont="1" applyBorder="1" applyAlignment="1">
      <alignment horizontal="right"/>
    </xf>
    <xf numFmtId="3" fontId="39" fillId="0" borderId="18" xfId="0" applyNumberFormat="1" applyFont="1" applyBorder="1" applyAlignment="1">
      <alignment/>
    </xf>
    <xf numFmtId="3" fontId="4" fillId="0" borderId="13" xfId="48" applyNumberFormat="1" applyFont="1" applyBorder="1" applyAlignment="1">
      <alignment horizontal="right"/>
      <protection/>
    </xf>
    <xf numFmtId="3" fontId="39" fillId="0" borderId="17" xfId="0" applyNumberFormat="1" applyFont="1" applyFill="1" applyBorder="1" applyAlignment="1">
      <alignment horizontal="right"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3" fontId="39" fillId="0" borderId="15" xfId="0" applyNumberFormat="1" applyFont="1" applyBorder="1" applyAlignment="1">
      <alignment horizontal="right"/>
    </xf>
    <xf numFmtId="3" fontId="39" fillId="0" borderId="21" xfId="0" applyNumberFormat="1" applyFont="1" applyBorder="1" applyAlignment="1">
      <alignment/>
    </xf>
    <xf numFmtId="3" fontId="39" fillId="0" borderId="22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3" fontId="39" fillId="0" borderId="24" xfId="0" applyNumberFormat="1" applyFont="1" applyBorder="1" applyAlignment="1">
      <alignment/>
    </xf>
    <xf numFmtId="0" fontId="39" fillId="33" borderId="25" xfId="0" applyFont="1" applyFill="1" applyBorder="1" applyAlignment="1">
      <alignment horizontal="left"/>
    </xf>
    <xf numFmtId="3" fontId="39" fillId="0" borderId="26" xfId="0" applyNumberFormat="1" applyFont="1" applyBorder="1" applyAlignment="1">
      <alignment/>
    </xf>
    <xf numFmtId="3" fontId="39" fillId="0" borderId="27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39" fillId="0" borderId="28" xfId="0" applyNumberFormat="1" applyFont="1" applyBorder="1" applyAlignment="1">
      <alignment horizontal="right"/>
    </xf>
    <xf numFmtId="3" fontId="39" fillId="0" borderId="28" xfId="0" applyNumberFormat="1" applyFont="1" applyFill="1" applyBorder="1" applyAlignment="1">
      <alignment/>
    </xf>
    <xf numFmtId="3" fontId="39" fillId="0" borderId="29" xfId="0" applyNumberFormat="1" applyFont="1" applyBorder="1" applyAlignment="1">
      <alignment/>
    </xf>
    <xf numFmtId="3" fontId="39" fillId="0" borderId="30" xfId="0" applyNumberFormat="1" applyFont="1" applyBorder="1" applyAlignment="1">
      <alignment/>
    </xf>
    <xf numFmtId="3" fontId="39" fillId="0" borderId="31" xfId="0" applyNumberFormat="1" applyFont="1" applyBorder="1" applyAlignment="1">
      <alignment/>
    </xf>
    <xf numFmtId="3" fontId="39" fillId="0" borderId="32" xfId="0" applyNumberFormat="1" applyFont="1" applyBorder="1" applyAlignment="1">
      <alignment/>
    </xf>
    <xf numFmtId="3" fontId="39" fillId="0" borderId="32" xfId="0" applyNumberFormat="1" applyFont="1" applyBorder="1" applyAlignment="1">
      <alignment horizontal="right"/>
    </xf>
    <xf numFmtId="3" fontId="39" fillId="0" borderId="32" xfId="0" applyNumberFormat="1" applyFont="1" applyFill="1" applyBorder="1" applyAlignment="1">
      <alignment/>
    </xf>
    <xf numFmtId="3" fontId="39" fillId="0" borderId="33" xfId="0" applyNumberFormat="1" applyFont="1" applyBorder="1" applyAlignment="1">
      <alignment/>
    </xf>
    <xf numFmtId="3" fontId="39" fillId="0" borderId="34" xfId="0" applyNumberFormat="1" applyFont="1" applyBorder="1" applyAlignment="1">
      <alignment/>
    </xf>
    <xf numFmtId="0" fontId="39" fillId="0" borderId="35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3" fontId="39" fillId="0" borderId="35" xfId="0" applyNumberFormat="1" applyFont="1" applyFill="1" applyBorder="1" applyAlignment="1">
      <alignment/>
    </xf>
    <xf numFmtId="3" fontId="39" fillId="0" borderId="37" xfId="0" applyNumberFormat="1" applyFont="1" applyBorder="1" applyAlignment="1">
      <alignment/>
    </xf>
    <xf numFmtId="3" fontId="39" fillId="0" borderId="38" xfId="0" applyNumberFormat="1" applyFont="1" applyBorder="1" applyAlignment="1">
      <alignment/>
    </xf>
    <xf numFmtId="3" fontId="39" fillId="0" borderId="38" xfId="0" applyNumberFormat="1" applyFont="1" applyBorder="1" applyAlignment="1">
      <alignment horizontal="right"/>
    </xf>
    <xf numFmtId="3" fontId="39" fillId="0" borderId="38" xfId="0" applyNumberFormat="1" applyFont="1" applyFill="1" applyBorder="1" applyAlignment="1">
      <alignment/>
    </xf>
    <xf numFmtId="3" fontId="39" fillId="0" borderId="39" xfId="0" applyNumberFormat="1" applyFont="1" applyBorder="1" applyAlignment="1">
      <alignment/>
    </xf>
    <xf numFmtId="3" fontId="39" fillId="0" borderId="40" xfId="0" applyNumberFormat="1" applyFont="1" applyBorder="1" applyAlignment="1">
      <alignment/>
    </xf>
    <xf numFmtId="3" fontId="39" fillId="0" borderId="41" xfId="0" applyNumberFormat="1" applyFont="1" applyFill="1" applyBorder="1" applyAlignment="1">
      <alignment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49" fontId="39" fillId="33" borderId="42" xfId="48" applyNumberFormat="1" applyFont="1" applyFill="1" applyBorder="1">
      <alignment/>
      <protection/>
    </xf>
    <xf numFmtId="49" fontId="39" fillId="33" borderId="25" xfId="48" applyNumberFormat="1" applyFont="1" applyFill="1" applyBorder="1">
      <alignment/>
      <protection/>
    </xf>
    <xf numFmtId="49" fontId="39" fillId="33" borderId="43" xfId="48" applyNumberFormat="1" applyFont="1" applyFill="1" applyBorder="1">
      <alignment/>
      <protection/>
    </xf>
    <xf numFmtId="49" fontId="39" fillId="33" borderId="44" xfId="48" applyNumberFormat="1" applyFont="1" applyFill="1" applyBorder="1">
      <alignment/>
      <protection/>
    </xf>
    <xf numFmtId="49" fontId="39" fillId="33" borderId="45" xfId="48" applyNumberFormat="1" applyFont="1" applyFill="1" applyBorder="1">
      <alignment/>
      <protection/>
    </xf>
    <xf numFmtId="49" fontId="39" fillId="33" borderId="46" xfId="48" applyNumberFormat="1" applyFont="1" applyFill="1" applyBorder="1" applyAlignment="1">
      <alignment wrapText="1"/>
      <protection/>
    </xf>
    <xf numFmtId="3" fontId="39" fillId="0" borderId="0" xfId="0" applyNumberFormat="1" applyFont="1" applyAlignment="1">
      <alignment/>
    </xf>
    <xf numFmtId="0" fontId="39" fillId="0" borderId="2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3" borderId="52" xfId="0" applyFont="1" applyFill="1" applyBorder="1" applyAlignment="1">
      <alignment horizontal="center" vertical="center" wrapText="1"/>
    </xf>
    <xf numFmtId="0" fontId="39" fillId="33" borderId="53" xfId="0" applyFont="1" applyFill="1" applyBorder="1" applyAlignment="1">
      <alignment horizontal="center" vertical="center"/>
    </xf>
    <xf numFmtId="0" fontId="39" fillId="33" borderId="54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47" xfId="0" applyFont="1" applyFill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0.71875" style="1" customWidth="1"/>
    <col min="2" max="2" width="8.8515625" style="1" customWidth="1"/>
    <col min="3" max="3" width="9.57421875" style="1" customWidth="1"/>
    <col min="4" max="4" width="45.8515625" style="1" customWidth="1"/>
    <col min="5" max="16" width="12.57421875" style="1" customWidth="1"/>
    <col min="17" max="17" width="14.8515625" style="1" customWidth="1"/>
    <col min="18" max="18" width="9.140625" style="1" customWidth="1"/>
    <col min="19" max="16384" width="9.140625" style="1" customWidth="1"/>
  </cols>
  <sheetData>
    <row r="1" ht="15">
      <c r="P1" s="93" t="s">
        <v>41</v>
      </c>
    </row>
    <row r="2" ht="15">
      <c r="P2" s="93" t="s">
        <v>21</v>
      </c>
    </row>
    <row r="3" spans="2:17" ht="15" thickBot="1">
      <c r="B3" s="1" t="s">
        <v>39</v>
      </c>
      <c r="N3" s="18"/>
      <c r="O3" s="18"/>
      <c r="Q3" s="18" t="s">
        <v>22</v>
      </c>
    </row>
    <row r="4" spans="2:17" ht="14.25">
      <c r="B4" s="72" t="s">
        <v>34</v>
      </c>
      <c r="C4" s="88" t="s">
        <v>35</v>
      </c>
      <c r="D4" s="75" t="s">
        <v>40</v>
      </c>
      <c r="E4" s="72" t="s">
        <v>36</v>
      </c>
      <c r="F4" s="78" t="s">
        <v>37</v>
      </c>
      <c r="G4" s="79"/>
      <c r="H4" s="79"/>
      <c r="I4" s="79"/>
      <c r="J4" s="79"/>
      <c r="K4" s="79"/>
      <c r="L4" s="79"/>
      <c r="M4" s="79"/>
      <c r="N4" s="79"/>
      <c r="O4" s="79"/>
      <c r="P4" s="80"/>
      <c r="Q4" s="81"/>
    </row>
    <row r="5" spans="2:17" ht="15" customHeight="1">
      <c r="B5" s="86"/>
      <c r="C5" s="89"/>
      <c r="D5" s="76"/>
      <c r="E5" s="73"/>
      <c r="F5" s="82"/>
      <c r="G5" s="83"/>
      <c r="H5" s="83"/>
      <c r="I5" s="83"/>
      <c r="J5" s="83"/>
      <c r="K5" s="83"/>
      <c r="L5" s="83"/>
      <c r="M5" s="83"/>
      <c r="N5" s="83"/>
      <c r="O5" s="83"/>
      <c r="P5" s="84"/>
      <c r="Q5" s="85"/>
    </row>
    <row r="6" spans="2:18" ht="87.75" customHeight="1" thickBot="1">
      <c r="B6" s="87"/>
      <c r="C6" s="90"/>
      <c r="D6" s="77"/>
      <c r="E6" s="74"/>
      <c r="F6" s="54" t="s">
        <v>28</v>
      </c>
      <c r="G6" s="55" t="s">
        <v>29</v>
      </c>
      <c r="H6" s="55" t="s">
        <v>30</v>
      </c>
      <c r="I6" s="55" t="s">
        <v>31</v>
      </c>
      <c r="J6" s="55" t="s">
        <v>32</v>
      </c>
      <c r="K6" s="55" t="s">
        <v>27</v>
      </c>
      <c r="L6" s="55" t="s">
        <v>19</v>
      </c>
      <c r="M6" s="55" t="s">
        <v>20</v>
      </c>
      <c r="N6" s="55" t="s">
        <v>24</v>
      </c>
      <c r="O6" s="55" t="s">
        <v>25</v>
      </c>
      <c r="P6" s="55" t="s">
        <v>26</v>
      </c>
      <c r="Q6" s="56" t="s">
        <v>33</v>
      </c>
      <c r="R6" s="11"/>
    </row>
    <row r="7" spans="2:17" ht="14.25">
      <c r="B7" s="91">
        <v>4357</v>
      </c>
      <c r="C7" s="67">
        <v>5331</v>
      </c>
      <c r="D7" s="57" t="s">
        <v>9</v>
      </c>
      <c r="E7" s="2">
        <f aca="true" t="shared" si="0" ref="E7:E19">SUM(F7:Q7)</f>
        <v>2102000</v>
      </c>
      <c r="F7" s="6"/>
      <c r="G7" s="7"/>
      <c r="H7" s="25">
        <v>2028000</v>
      </c>
      <c r="I7" s="16">
        <v>0</v>
      </c>
      <c r="J7" s="16"/>
      <c r="K7" s="16"/>
      <c r="L7" s="16"/>
      <c r="M7" s="7"/>
      <c r="N7" s="27"/>
      <c r="O7" s="27"/>
      <c r="P7" s="27"/>
      <c r="Q7" s="26">
        <v>74000</v>
      </c>
    </row>
    <row r="8" spans="2:17" ht="14.25">
      <c r="B8" s="65"/>
      <c r="C8" s="68"/>
      <c r="D8" s="58" t="s">
        <v>4</v>
      </c>
      <c r="E8" s="3">
        <f t="shared" si="0"/>
        <v>1745000</v>
      </c>
      <c r="F8" s="8"/>
      <c r="G8" s="5">
        <f>1745000-Q8</f>
        <v>1354641</v>
      </c>
      <c r="H8" s="19"/>
      <c r="I8" s="10"/>
      <c r="J8" s="10"/>
      <c r="K8" s="10"/>
      <c r="L8" s="10"/>
      <c r="M8" s="5"/>
      <c r="N8" s="28"/>
      <c r="O8" s="28"/>
      <c r="P8" s="28"/>
      <c r="Q8" s="20">
        <v>390359</v>
      </c>
    </row>
    <row r="9" spans="2:17" ht="14.25">
      <c r="B9" s="65"/>
      <c r="C9" s="68"/>
      <c r="D9" s="58" t="s">
        <v>10</v>
      </c>
      <c r="E9" s="3">
        <f t="shared" si="0"/>
        <v>4298928</v>
      </c>
      <c r="F9" s="8"/>
      <c r="G9" s="5"/>
      <c r="H9" s="19">
        <v>2823928</v>
      </c>
      <c r="I9" s="10">
        <v>145000</v>
      </c>
      <c r="J9" s="10">
        <v>110000</v>
      </c>
      <c r="K9" s="10">
        <v>770000</v>
      </c>
      <c r="L9" s="10">
        <v>150000</v>
      </c>
      <c r="M9" s="5"/>
      <c r="N9" s="28"/>
      <c r="O9" s="28"/>
      <c r="P9" s="28">
        <v>300000</v>
      </c>
      <c r="Q9" s="20"/>
    </row>
    <row r="10" spans="2:17" ht="14.25">
      <c r="B10" s="65"/>
      <c r="C10" s="68"/>
      <c r="D10" s="58" t="s">
        <v>6</v>
      </c>
      <c r="E10" s="3">
        <f t="shared" si="0"/>
        <v>2852000</v>
      </c>
      <c r="F10" s="8"/>
      <c r="G10" s="5"/>
      <c r="H10" s="19">
        <v>928457</v>
      </c>
      <c r="I10" s="10">
        <v>1118715</v>
      </c>
      <c r="J10" s="10">
        <v>308307</v>
      </c>
      <c r="K10" s="10"/>
      <c r="L10" s="10">
        <v>421965</v>
      </c>
      <c r="M10" s="5"/>
      <c r="N10" s="28"/>
      <c r="O10" s="28"/>
      <c r="P10" s="28">
        <v>74556</v>
      </c>
      <c r="Q10" s="20"/>
    </row>
    <row r="11" spans="2:17" ht="14.25">
      <c r="B11" s="65"/>
      <c r="C11" s="68"/>
      <c r="D11" s="58" t="s">
        <v>11</v>
      </c>
      <c r="E11" s="3">
        <f t="shared" si="0"/>
        <v>3083000</v>
      </c>
      <c r="F11" s="8"/>
      <c r="G11" s="5"/>
      <c r="H11" s="19">
        <v>3083000</v>
      </c>
      <c r="I11" s="10"/>
      <c r="J11" s="10"/>
      <c r="K11" s="10"/>
      <c r="L11" s="10"/>
      <c r="M11" s="5"/>
      <c r="N11" s="28"/>
      <c r="O11" s="28"/>
      <c r="P11" s="28"/>
      <c r="Q11" s="20"/>
    </row>
    <row r="12" spans="2:17" ht="14.25">
      <c r="B12" s="65"/>
      <c r="C12" s="68"/>
      <c r="D12" s="58" t="s">
        <v>14</v>
      </c>
      <c r="E12" s="3">
        <f t="shared" si="0"/>
        <v>3414120</v>
      </c>
      <c r="F12" s="8"/>
      <c r="G12" s="5">
        <v>350000</v>
      </c>
      <c r="H12" s="21">
        <v>275000</v>
      </c>
      <c r="I12" s="10">
        <v>936120</v>
      </c>
      <c r="J12" s="10"/>
      <c r="K12" s="10"/>
      <c r="L12" s="10">
        <v>380000</v>
      </c>
      <c r="M12" s="5"/>
      <c r="N12" s="28"/>
      <c r="O12" s="28"/>
      <c r="P12" s="28">
        <v>260000</v>
      </c>
      <c r="Q12" s="20">
        <v>1213000</v>
      </c>
    </row>
    <row r="13" spans="2:17" ht="14.25">
      <c r="B13" s="65"/>
      <c r="C13" s="68"/>
      <c r="D13" s="30" t="s">
        <v>7</v>
      </c>
      <c r="E13" s="3">
        <f t="shared" si="0"/>
        <v>2854000</v>
      </c>
      <c r="F13" s="8"/>
      <c r="G13" s="5">
        <v>150000</v>
      </c>
      <c r="H13" s="19">
        <v>2184000</v>
      </c>
      <c r="I13" s="10">
        <v>520000</v>
      </c>
      <c r="J13" s="10"/>
      <c r="K13" s="10"/>
      <c r="L13" s="10"/>
      <c r="M13" s="5"/>
      <c r="N13" s="28"/>
      <c r="O13" s="28"/>
      <c r="P13" s="28"/>
      <c r="Q13" s="20"/>
    </row>
    <row r="14" spans="2:17" ht="14.25">
      <c r="B14" s="65"/>
      <c r="C14" s="68"/>
      <c r="D14" s="58" t="s">
        <v>1</v>
      </c>
      <c r="E14" s="3">
        <f t="shared" si="0"/>
        <v>2976000</v>
      </c>
      <c r="F14" s="8"/>
      <c r="G14" s="5">
        <v>2976000</v>
      </c>
      <c r="H14" s="19"/>
      <c r="I14" s="10"/>
      <c r="J14" s="10"/>
      <c r="K14" s="10"/>
      <c r="L14" s="10"/>
      <c r="M14" s="5"/>
      <c r="N14" s="28"/>
      <c r="O14" s="28"/>
      <c r="P14" s="28"/>
      <c r="Q14" s="20"/>
    </row>
    <row r="15" spans="2:17" ht="15" thickBot="1">
      <c r="B15" s="92"/>
      <c r="C15" s="69"/>
      <c r="D15" s="59" t="s">
        <v>8</v>
      </c>
      <c r="E15" s="4">
        <f>SUM(F15:Q15)</f>
        <v>5207300</v>
      </c>
      <c r="F15" s="24"/>
      <c r="G15" s="15"/>
      <c r="H15" s="22">
        <f>5170000+37300</f>
        <v>5207300</v>
      </c>
      <c r="I15" s="17"/>
      <c r="J15" s="17"/>
      <c r="K15" s="17"/>
      <c r="L15" s="17"/>
      <c r="M15" s="15"/>
      <c r="N15" s="29"/>
      <c r="O15" s="29"/>
      <c r="P15" s="29"/>
      <c r="Q15" s="23"/>
    </row>
    <row r="16" spans="2:17" ht="14.25">
      <c r="B16" s="64">
        <v>4350</v>
      </c>
      <c r="C16" s="70">
        <v>5331</v>
      </c>
      <c r="D16" s="60" t="s">
        <v>2</v>
      </c>
      <c r="E16" s="31">
        <f t="shared" si="0"/>
        <v>1680915</v>
      </c>
      <c r="F16" s="32">
        <f>1679100+1815</f>
        <v>1680915</v>
      </c>
      <c r="G16" s="33"/>
      <c r="H16" s="34"/>
      <c r="I16" s="35"/>
      <c r="J16" s="35"/>
      <c r="K16" s="35"/>
      <c r="L16" s="35"/>
      <c r="M16" s="33"/>
      <c r="N16" s="36"/>
      <c r="O16" s="36"/>
      <c r="P16" s="36"/>
      <c r="Q16" s="37"/>
    </row>
    <row r="17" spans="2:17" ht="14.25">
      <c r="B17" s="65"/>
      <c r="C17" s="68"/>
      <c r="D17" s="58" t="s">
        <v>3</v>
      </c>
      <c r="E17" s="3">
        <f t="shared" si="0"/>
        <v>1163000</v>
      </c>
      <c r="F17" s="8">
        <v>1163000</v>
      </c>
      <c r="G17" s="5"/>
      <c r="H17" s="19"/>
      <c r="I17" s="10"/>
      <c r="J17" s="10"/>
      <c r="K17" s="10"/>
      <c r="L17" s="10"/>
      <c r="M17" s="5"/>
      <c r="N17" s="28"/>
      <c r="O17" s="28"/>
      <c r="P17" s="28"/>
      <c r="Q17" s="20"/>
    </row>
    <row r="18" spans="2:17" ht="14.25">
      <c r="B18" s="65"/>
      <c r="C18" s="68"/>
      <c r="D18" s="58" t="s">
        <v>12</v>
      </c>
      <c r="E18" s="3">
        <f t="shared" si="0"/>
        <v>4691800</v>
      </c>
      <c r="F18" s="8"/>
      <c r="G18" s="5">
        <f>3518850-36706</f>
        <v>3482144</v>
      </c>
      <c r="H18" s="19">
        <f>1172950-43294</f>
        <v>1129656</v>
      </c>
      <c r="I18" s="10"/>
      <c r="J18" s="10"/>
      <c r="K18" s="10"/>
      <c r="L18" s="10"/>
      <c r="M18" s="5"/>
      <c r="N18" s="28"/>
      <c r="O18" s="28"/>
      <c r="P18" s="28"/>
      <c r="Q18" s="20">
        <f>36706+43294</f>
        <v>80000</v>
      </c>
    </row>
    <row r="19" spans="2:17" ht="14.25">
      <c r="B19" s="65"/>
      <c r="C19" s="68"/>
      <c r="D19" s="58" t="s">
        <v>13</v>
      </c>
      <c r="E19" s="3">
        <f t="shared" si="0"/>
        <v>2332390</v>
      </c>
      <c r="F19" s="9">
        <f>1516966+390</f>
        <v>1517356</v>
      </c>
      <c r="G19" s="10">
        <v>815034</v>
      </c>
      <c r="H19" s="19"/>
      <c r="I19" s="10"/>
      <c r="J19" s="10"/>
      <c r="K19" s="10"/>
      <c r="L19" s="10"/>
      <c r="M19" s="5"/>
      <c r="N19" s="28"/>
      <c r="O19" s="28"/>
      <c r="P19" s="28"/>
      <c r="Q19" s="20"/>
    </row>
    <row r="20" spans="2:18" ht="14.25">
      <c r="B20" s="65"/>
      <c r="C20" s="68"/>
      <c r="D20" s="58" t="s">
        <v>15</v>
      </c>
      <c r="E20" s="3">
        <f aca="true" t="shared" si="1" ref="E20:E27">SUM(F20:Q20)</f>
        <v>4306860</v>
      </c>
      <c r="F20" s="8">
        <v>1030000</v>
      </c>
      <c r="G20" s="5">
        <f>1567758+1860</f>
        <v>1569618</v>
      </c>
      <c r="H20" s="19"/>
      <c r="I20" s="10"/>
      <c r="J20" s="10"/>
      <c r="K20" s="10"/>
      <c r="L20" s="10"/>
      <c r="M20" s="5"/>
      <c r="N20" s="28">
        <v>1083242</v>
      </c>
      <c r="O20" s="28"/>
      <c r="P20" s="28"/>
      <c r="Q20" s="20">
        <v>624000</v>
      </c>
      <c r="R20" s="63"/>
    </row>
    <row r="21" spans="2:17" ht="14.25">
      <c r="B21" s="65"/>
      <c r="C21" s="68"/>
      <c r="D21" s="58" t="s">
        <v>16</v>
      </c>
      <c r="E21" s="3">
        <f t="shared" si="1"/>
        <v>3626000</v>
      </c>
      <c r="F21" s="8">
        <v>3476000</v>
      </c>
      <c r="G21" s="5"/>
      <c r="H21" s="19"/>
      <c r="I21" s="10"/>
      <c r="J21" s="10">
        <v>150000</v>
      </c>
      <c r="K21" s="10"/>
      <c r="L21" s="10"/>
      <c r="M21" s="5"/>
      <c r="N21" s="28"/>
      <c r="O21" s="28"/>
      <c r="P21" s="28"/>
      <c r="Q21" s="20"/>
    </row>
    <row r="22" spans="2:17" ht="14.25">
      <c r="B22" s="65"/>
      <c r="C22" s="68"/>
      <c r="D22" s="58" t="s">
        <v>0</v>
      </c>
      <c r="E22" s="3">
        <f t="shared" si="1"/>
        <v>1392000</v>
      </c>
      <c r="F22" s="9">
        <v>1243920</v>
      </c>
      <c r="G22" s="10">
        <v>148080</v>
      </c>
      <c r="H22" s="19"/>
      <c r="I22" s="10"/>
      <c r="J22" s="10"/>
      <c r="K22" s="10"/>
      <c r="L22" s="10"/>
      <c r="M22" s="5"/>
      <c r="N22" s="28"/>
      <c r="O22" s="28"/>
      <c r="P22" s="28"/>
      <c r="Q22" s="20"/>
    </row>
    <row r="23" spans="2:17" ht="14.25">
      <c r="B23" s="65"/>
      <c r="C23" s="68"/>
      <c r="D23" s="58" t="s">
        <v>17</v>
      </c>
      <c r="E23" s="3">
        <f t="shared" si="1"/>
        <v>1850000</v>
      </c>
      <c r="F23" s="8">
        <v>1370000</v>
      </c>
      <c r="G23" s="5">
        <v>380000</v>
      </c>
      <c r="H23" s="19"/>
      <c r="I23" s="10"/>
      <c r="J23" s="10">
        <v>100000</v>
      </c>
      <c r="K23" s="10"/>
      <c r="L23" s="10"/>
      <c r="M23" s="5"/>
      <c r="N23" s="28"/>
      <c r="O23" s="28"/>
      <c r="P23" s="28"/>
      <c r="Q23" s="20"/>
    </row>
    <row r="24" spans="2:17" ht="14.25">
      <c r="B24" s="65"/>
      <c r="C24" s="68"/>
      <c r="D24" s="58" t="s">
        <v>18</v>
      </c>
      <c r="E24" s="3">
        <f t="shared" si="1"/>
        <v>3300500</v>
      </c>
      <c r="F24" s="8">
        <v>3300500</v>
      </c>
      <c r="G24" s="5"/>
      <c r="H24" s="19"/>
      <c r="I24" s="10"/>
      <c r="J24" s="10"/>
      <c r="K24" s="10"/>
      <c r="L24" s="10"/>
      <c r="M24" s="5"/>
      <c r="N24" s="28"/>
      <c r="O24" s="28"/>
      <c r="P24" s="28"/>
      <c r="Q24" s="20"/>
    </row>
    <row r="25" spans="2:17" ht="14.25">
      <c r="B25" s="65"/>
      <c r="C25" s="68"/>
      <c r="D25" s="58" t="s">
        <v>5</v>
      </c>
      <c r="E25" s="3">
        <f t="shared" si="1"/>
        <v>2828600</v>
      </c>
      <c r="F25" s="8">
        <v>1704000</v>
      </c>
      <c r="G25" s="5">
        <v>1124600</v>
      </c>
      <c r="H25" s="19"/>
      <c r="I25" s="10"/>
      <c r="J25" s="10"/>
      <c r="K25" s="10"/>
      <c r="L25" s="10"/>
      <c r="M25" s="5"/>
      <c r="N25" s="28"/>
      <c r="O25" s="28"/>
      <c r="P25" s="28"/>
      <c r="Q25" s="20"/>
    </row>
    <row r="26" spans="2:17" ht="15" thickBot="1">
      <c r="B26" s="66"/>
      <c r="C26" s="71"/>
      <c r="D26" s="61" t="s">
        <v>38</v>
      </c>
      <c r="E26" s="38">
        <f t="shared" si="1"/>
        <v>2143800</v>
      </c>
      <c r="F26" s="53">
        <f>1143250+215000+3800</f>
        <v>1362050</v>
      </c>
      <c r="G26" s="39">
        <v>781750</v>
      </c>
      <c r="H26" s="40"/>
      <c r="I26" s="41"/>
      <c r="J26" s="41"/>
      <c r="K26" s="41"/>
      <c r="L26" s="41"/>
      <c r="M26" s="39"/>
      <c r="N26" s="42"/>
      <c r="O26" s="42"/>
      <c r="P26" s="42"/>
      <c r="Q26" s="43"/>
    </row>
    <row r="27" spans="2:17" ht="29.25" thickBot="1">
      <c r="B27" s="44">
        <v>4339</v>
      </c>
      <c r="C27" s="45">
        <v>5331</v>
      </c>
      <c r="D27" s="62" t="s">
        <v>23</v>
      </c>
      <c r="E27" s="46">
        <f t="shared" si="1"/>
        <v>3470000</v>
      </c>
      <c r="F27" s="47"/>
      <c r="G27" s="48"/>
      <c r="H27" s="49"/>
      <c r="I27" s="50"/>
      <c r="J27" s="50"/>
      <c r="K27" s="50"/>
      <c r="L27" s="50"/>
      <c r="M27" s="48"/>
      <c r="N27" s="51">
        <v>1297400</v>
      </c>
      <c r="O27" s="51">
        <v>611100</v>
      </c>
      <c r="P27" s="51"/>
      <c r="Q27" s="52">
        <v>1561500</v>
      </c>
    </row>
    <row r="30" spans="4:9" ht="15">
      <c r="D30" s="12"/>
      <c r="E30" s="12"/>
      <c r="F30" s="12"/>
      <c r="G30" s="12"/>
      <c r="H30" s="13"/>
      <c r="I30" s="12"/>
    </row>
    <row r="31" spans="4:9" ht="15">
      <c r="D31" s="12"/>
      <c r="E31" s="12"/>
      <c r="F31" s="12"/>
      <c r="G31" s="12"/>
      <c r="H31" s="13"/>
      <c r="I31" s="12"/>
    </row>
    <row r="32" spans="4:9" ht="15">
      <c r="D32" s="12"/>
      <c r="E32" s="12"/>
      <c r="F32" s="12"/>
      <c r="G32" s="12"/>
      <c r="H32" s="13"/>
      <c r="I32" s="12"/>
    </row>
    <row r="33" spans="4:9" ht="15">
      <c r="D33" s="12"/>
      <c r="E33" s="12"/>
      <c r="F33" s="12"/>
      <c r="G33" s="12"/>
      <c r="H33" s="14"/>
      <c r="I33" s="12"/>
    </row>
    <row r="34" spans="4:9" ht="14.25">
      <c r="D34" s="12"/>
      <c r="E34" s="12"/>
      <c r="F34" s="12"/>
      <c r="G34" s="12"/>
      <c r="H34" s="12"/>
      <c r="I34" s="12"/>
    </row>
    <row r="35" spans="4:9" ht="14.25">
      <c r="D35" s="12"/>
      <c r="E35" s="12"/>
      <c r="F35" s="12"/>
      <c r="G35" s="12"/>
      <c r="H35" s="12"/>
      <c r="I35" s="12"/>
    </row>
  </sheetData>
  <sheetProtection/>
  <mergeCells count="9">
    <mergeCell ref="B16:B26"/>
    <mergeCell ref="C7:C15"/>
    <mergeCell ref="C16:C26"/>
    <mergeCell ref="E4:E6"/>
    <mergeCell ref="D4:D6"/>
    <mergeCell ref="F4:Q5"/>
    <mergeCell ref="B4:B6"/>
    <mergeCell ref="C4:C6"/>
    <mergeCell ref="B7:B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Mgr.</dc:creator>
  <cp:keywords/>
  <dc:description/>
  <cp:lastModifiedBy>Jakoubková Marie</cp:lastModifiedBy>
  <cp:lastPrinted>2016-12-08T13:29:08Z</cp:lastPrinted>
  <dcterms:created xsi:type="dcterms:W3CDTF">2016-08-15T12:34:41Z</dcterms:created>
  <dcterms:modified xsi:type="dcterms:W3CDTF">2016-12-08T13:29:13Z</dcterms:modified>
  <cp:category/>
  <cp:version/>
  <cp:contentType/>
  <cp:contentStatus/>
</cp:coreProperties>
</file>