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projekty PO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<sst xmlns="http://schemas.openxmlformats.org/spreadsheetml/2006/main" count="106" uniqueCount="60">
  <si>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VOŠ  a SŠVZZ Třebíč</t>
  </si>
  <si>
    <t>Gymnázium V. Makovského Nové Město na Moravě</t>
  </si>
  <si>
    <t>x</t>
  </si>
  <si>
    <t>Maturitu zvládneme</t>
  </si>
  <si>
    <t>Střední průmyslová škola Třebíč</t>
  </si>
  <si>
    <t>VOŠ  a SPŠ Žďár nad Sázavou</t>
  </si>
  <si>
    <t>Laboratoř elektrotechnických měření</t>
  </si>
  <si>
    <t>HŠ Světlá a SOŠ řemesel Velké Meziříčí</t>
  </si>
  <si>
    <t>Zvýšení kompetencí žáků</t>
  </si>
  <si>
    <t>Pořízení SW a HW</t>
  </si>
  <si>
    <t>Střední odborná škola Nové Město na Moravě</t>
  </si>
  <si>
    <t>Modernizace technologie truhlářské a tesařské dílny</t>
  </si>
  <si>
    <t>Střední škola řemesel a služeb Moravské Budějovice</t>
  </si>
  <si>
    <t>Celkové náklady projektu</t>
  </si>
  <si>
    <t>předfinancování</t>
  </si>
  <si>
    <t>spolufinancování</t>
  </si>
  <si>
    <t>2 94 000</t>
  </si>
  <si>
    <t>investiční fond</t>
  </si>
  <si>
    <t>vlastní fondy</t>
  </si>
  <si>
    <t>3 126 tis. z fondu investic, 
1 mil. Z rezervního fondu</t>
  </si>
  <si>
    <t>Název projektu</t>
  </si>
  <si>
    <t>Stanoviska</t>
  </si>
  <si>
    <t>zasláno znovu OE a OM, následně bude zasláno GŘ</t>
  </si>
  <si>
    <t>stanoviska všech včetně GŘ ok</t>
  </si>
  <si>
    <t>stanoviska všech včetně GŘ ok, stavební úpravy mimo projekt, konektvita v rámci jiného projektu</t>
  </si>
  <si>
    <t>Celkem</t>
  </si>
  <si>
    <t>Bezbariérový přístup předfinancování + spolufinancování</t>
  </si>
  <si>
    <t>Stavba předfinancování + spolufinancování</t>
  </si>
  <si>
    <t>Konektivita předfinancování + spolufinancování</t>
  </si>
  <si>
    <t>Předfinancování vybavení (3 000 Kč na žáka)</t>
  </si>
  <si>
    <t>Po upřesnění PO odesláno na stanovisko GŘ</t>
  </si>
  <si>
    <t>Poznámka</t>
  </si>
  <si>
    <t>Pořízení tří center obnovitelných zdrojů energie</t>
  </si>
  <si>
    <t>Nositel projektu</t>
  </si>
  <si>
    <t>škola, spolupráce s projektovou kanceláří</t>
  </si>
  <si>
    <t>škola</t>
  </si>
  <si>
    <t>SŠPTA Jihlava</t>
  </si>
  <si>
    <t>Program</t>
  </si>
  <si>
    <t>IROP, první výzva</t>
  </si>
  <si>
    <t>Cílová škola</t>
  </si>
  <si>
    <t>SPŠ stavební ak. St. Bechyně Havlíčkův Brod - přístavba, stavební úpravy a vybavení pro praktickou výuku</t>
  </si>
  <si>
    <t>Střední průmyslová škola Třebíč - výstavba pavilonu B</t>
  </si>
  <si>
    <t>Střední průmyslová škola Třebíč - rekonstrukce pavilonů A</t>
  </si>
  <si>
    <t>Vybudování centra zemědělského vzdělávání - Rekonstrukce a stavební úpravy v areálu Školního statku Humpolec</t>
  </si>
  <si>
    <t>SPŠ stavební ak. St. Bechyně Havlíčkův Brod</t>
  </si>
  <si>
    <t>SŠ stavební Jihlava, SŠ stavebni Třebíč, VOŠ a SPŠ Žďár nad Sázavou</t>
  </si>
  <si>
    <t>SPŠ Třebíč</t>
  </si>
  <si>
    <t>Školní statek Humpolec</t>
  </si>
  <si>
    <t>kraj, spolupráce s projektovou kanceláří</t>
  </si>
  <si>
    <t>vlastní zdroje PO</t>
  </si>
  <si>
    <t>Financování</t>
  </si>
  <si>
    <t>Celkem nároky na rozpočet kraje (předfinancování + spolufinancování)</t>
  </si>
  <si>
    <t>Nároky na rozpočet kraje (pouze spolufinancování)</t>
  </si>
  <si>
    <t>26 200 000</t>
  </si>
  <si>
    <t>Modernizace výuky technických oborů</t>
  </si>
  <si>
    <t>počet stran 1</t>
  </si>
  <si>
    <t>Př.</t>
  </si>
  <si>
    <t>Zvýšení kvality vzdělávání v elektrotechnických a strojírenských oborech nákupem laserové tiskárny na výrobu plošných spojů a moderních obráběcích CNC strojů</t>
  </si>
  <si>
    <t>Bezbariérový přístup do školy a zvýšení kvality vzdělávání pořízením moderního vybavení</t>
  </si>
  <si>
    <t>RK-40-2016-52, př.10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</si>
</sst>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6" borderId="10" xfId="0" applyNumberFormat="1" applyFont="1" applyFill="1" applyBorder="1" applyAlignment="1">
      <alignment horizontal="center" vertical="center" wrapText="1"/>
    </xf>
    <xf numFmtId="3" fontId="0" fillId="6" borderId="10" xfId="0" applyNumberFormat="1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 vertical="center"/>
    </xf>
    <xf numFmtId="3" fontId="19" fillId="6" borderId="10" xfId="0" applyNumberFormat="1" applyFont="1" applyFill="1" applyBorder="1" applyAlignment="1">
      <alignment horizontal="center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6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18" borderId="11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4" fontId="19" fillId="6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9" fillId="18" borderId="15" xfId="0" applyFont="1" applyFill="1" applyBorder="1" applyAlignment="1">
      <alignment horizontal="center" vertical="center"/>
    </xf>
    <xf numFmtId="0" fontId="19" fillId="18" borderId="16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19" fillId="18" borderId="19" xfId="0" applyFont="1" applyFill="1" applyBorder="1" applyAlignment="1">
      <alignment horizontal="center" vertical="center"/>
    </xf>
    <xf numFmtId="0" fontId="19" fillId="18" borderId="20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/>
    </xf>
    <xf numFmtId="0" fontId="19" fillId="18" borderId="22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16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80" zoomScaleNormal="80" zoomScalePageLayoutView="0" workbookViewId="0" topLeftCell="A1">
      <selection activeCell="O1" sqref="O1"/>
    </sheetView>
  </sheetViews>
  <sheetFormatPr defaultColWidth="9.140625" defaultRowHeight="15"/>
  <cols>
    <col min="1" max="1" width="24.57421875" style="0" bestFit="1" customWidth="1"/>
    <col min="2" max="2" width="18.421875" style="1" customWidth="1"/>
    <col min="3" max="4" width="24.57421875" style="1" customWidth="1"/>
    <col min="5" max="5" width="25.57421875" style="1" customWidth="1"/>
    <col min="6" max="6" width="13.57421875" style="0" customWidth="1"/>
    <col min="7" max="7" width="22.57421875" style="1" customWidth="1"/>
    <col min="8" max="8" width="19.421875" style="0" customWidth="1"/>
    <col min="9" max="9" width="17.8515625" style="1" customWidth="1"/>
    <col min="10" max="10" width="18.421875" style="0" customWidth="1"/>
    <col min="11" max="11" width="19.421875" style="3" customWidth="1"/>
    <col min="12" max="12" width="16.140625" style="0" hidden="1" customWidth="1"/>
    <col min="13" max="13" width="16.140625" style="1" hidden="1" customWidth="1"/>
    <col min="14" max="14" width="16.57421875" style="1" customWidth="1"/>
    <col min="15" max="15" width="17.57421875" style="0" customWidth="1"/>
    <col min="16" max="16" width="19.8515625" style="6" hidden="1" customWidth="1"/>
    <col min="17" max="17" width="28.00390625" style="0" hidden="1" customWidth="1"/>
  </cols>
  <sheetData>
    <row r="1" ht="15">
      <c r="O1" s="20" t="s">
        <v>59</v>
      </c>
    </row>
    <row r="2" spans="11:16" s="1" customFormat="1" ht="15">
      <c r="K2" s="3"/>
      <c r="O2" s="20" t="s">
        <v>55</v>
      </c>
      <c r="P2" s="6"/>
    </row>
    <row r="3" ht="15.75" thickBot="1"/>
    <row r="4" spans="1:17" ht="15" customHeight="1" thickBot="1">
      <c r="A4" s="38" t="s">
        <v>39</v>
      </c>
      <c r="B4" s="21"/>
      <c r="C4" s="47" t="s">
        <v>37</v>
      </c>
      <c r="D4" s="45" t="s">
        <v>33</v>
      </c>
      <c r="E4" s="35" t="s">
        <v>20</v>
      </c>
      <c r="F4" s="41" t="s">
        <v>13</v>
      </c>
      <c r="G4" s="43" t="s">
        <v>26</v>
      </c>
      <c r="H4" s="41" t="s">
        <v>27</v>
      </c>
      <c r="I4" s="43" t="s">
        <v>28</v>
      </c>
      <c r="J4" s="41" t="s">
        <v>29</v>
      </c>
      <c r="K4" s="52" t="s">
        <v>50</v>
      </c>
      <c r="L4" s="41"/>
      <c r="M4" s="41"/>
      <c r="N4" s="41"/>
      <c r="O4" s="53"/>
      <c r="P4" s="43" t="s">
        <v>21</v>
      </c>
      <c r="Q4" s="43" t="s">
        <v>31</v>
      </c>
    </row>
    <row r="5" spans="1:17" ht="30" customHeight="1">
      <c r="A5" s="39"/>
      <c r="B5" s="22" t="s">
        <v>56</v>
      </c>
      <c r="C5" s="48"/>
      <c r="D5" s="46"/>
      <c r="E5" s="36"/>
      <c r="F5" s="42"/>
      <c r="G5" s="44"/>
      <c r="H5" s="42"/>
      <c r="I5" s="44"/>
      <c r="J5" s="42"/>
      <c r="K5" s="43" t="s">
        <v>51</v>
      </c>
      <c r="L5" s="50" t="s">
        <v>14</v>
      </c>
      <c r="M5" s="50" t="s">
        <v>15</v>
      </c>
      <c r="N5" s="43" t="s">
        <v>52</v>
      </c>
      <c r="O5" s="43" t="s">
        <v>49</v>
      </c>
      <c r="P5" s="44"/>
      <c r="Q5" s="44"/>
    </row>
    <row r="6" spans="1:17" ht="39" customHeight="1">
      <c r="A6" s="40"/>
      <c r="B6" s="22"/>
      <c r="C6" s="48"/>
      <c r="D6" s="46"/>
      <c r="E6" s="37"/>
      <c r="F6" s="42"/>
      <c r="G6" s="44"/>
      <c r="H6" s="42"/>
      <c r="I6" s="44"/>
      <c r="J6" s="42"/>
      <c r="K6" s="44"/>
      <c r="L6" s="51"/>
      <c r="M6" s="51"/>
      <c r="N6" s="44"/>
      <c r="O6" s="44"/>
      <c r="P6" s="44"/>
      <c r="Q6" s="44"/>
    </row>
    <row r="7" spans="1:17" s="1" customFormat="1" ht="72" customHeight="1" hidden="1">
      <c r="A7" s="10" t="s">
        <v>44</v>
      </c>
      <c r="B7" s="26"/>
      <c r="C7" s="49"/>
      <c r="D7" s="10" t="s">
        <v>48</v>
      </c>
      <c r="E7" s="10" t="s">
        <v>40</v>
      </c>
      <c r="F7" s="12">
        <v>26200000</v>
      </c>
      <c r="G7" s="11"/>
      <c r="H7" s="11"/>
      <c r="I7" s="11"/>
      <c r="J7" s="11"/>
      <c r="K7" s="13" t="s">
        <v>53</v>
      </c>
      <c r="L7" s="16"/>
      <c r="M7" s="16"/>
      <c r="N7" s="15">
        <v>2000000</v>
      </c>
      <c r="O7" s="12">
        <v>620000</v>
      </c>
      <c r="P7" s="9"/>
      <c r="Q7" s="9"/>
    </row>
    <row r="8" spans="1:17" s="1" customFormat="1" ht="45.75" customHeight="1" hidden="1">
      <c r="A8" s="10" t="s">
        <v>45</v>
      </c>
      <c r="B8" s="10"/>
      <c r="C8" s="17" t="s">
        <v>38</v>
      </c>
      <c r="D8" s="10" t="s">
        <v>48</v>
      </c>
      <c r="E8" s="10" t="s">
        <v>32</v>
      </c>
      <c r="F8" s="12">
        <v>25500000</v>
      </c>
      <c r="G8" s="11"/>
      <c r="H8" s="11"/>
      <c r="I8" s="11"/>
      <c r="J8" s="11"/>
      <c r="K8" s="13">
        <v>25500000</v>
      </c>
      <c r="L8" s="14"/>
      <c r="M8" s="14"/>
      <c r="N8" s="15">
        <v>1350000</v>
      </c>
      <c r="O8" s="12">
        <v>1200000</v>
      </c>
      <c r="P8" s="9"/>
      <c r="Q8" s="9"/>
    </row>
    <row r="9" spans="1:17" s="1" customFormat="1" ht="39" customHeight="1" hidden="1">
      <c r="A9" s="10" t="s">
        <v>46</v>
      </c>
      <c r="B9" s="10"/>
      <c r="C9" s="17" t="s">
        <v>38</v>
      </c>
      <c r="D9" s="10" t="s">
        <v>48</v>
      </c>
      <c r="E9" s="10" t="s">
        <v>41</v>
      </c>
      <c r="F9" s="12">
        <v>180300000</v>
      </c>
      <c r="G9" s="11"/>
      <c r="H9" s="11"/>
      <c r="I9" s="11"/>
      <c r="J9" s="11"/>
      <c r="K9" s="13">
        <v>180300000</v>
      </c>
      <c r="L9" s="16"/>
      <c r="M9" s="16"/>
      <c r="N9" s="15">
        <f>K9-89000000</f>
        <v>91300000</v>
      </c>
      <c r="O9" s="12">
        <v>7000000</v>
      </c>
      <c r="P9" s="9"/>
      <c r="Q9" s="9"/>
    </row>
    <row r="10" spans="1:17" s="1" customFormat="1" ht="48.75" customHeight="1" hidden="1">
      <c r="A10" s="10" t="s">
        <v>46</v>
      </c>
      <c r="B10" s="10"/>
      <c r="C10" s="17" t="s">
        <v>38</v>
      </c>
      <c r="D10" s="10" t="s">
        <v>48</v>
      </c>
      <c r="E10" s="10" t="s">
        <v>42</v>
      </c>
      <c r="F10" s="12">
        <v>45400000</v>
      </c>
      <c r="G10" s="11"/>
      <c r="H10" s="11"/>
      <c r="I10" s="11"/>
      <c r="J10" s="11"/>
      <c r="K10" s="13">
        <v>45400000</v>
      </c>
      <c r="L10" s="16"/>
      <c r="M10" s="16"/>
      <c r="N10" s="15">
        <v>4540000</v>
      </c>
      <c r="O10" s="11"/>
      <c r="P10" s="9"/>
      <c r="Q10" s="9"/>
    </row>
    <row r="11" spans="1:17" s="1" customFormat="1" ht="81" customHeight="1" hidden="1">
      <c r="A11" s="10" t="s">
        <v>47</v>
      </c>
      <c r="B11" s="10"/>
      <c r="C11" s="17" t="s">
        <v>38</v>
      </c>
      <c r="D11" s="10" t="s">
        <v>48</v>
      </c>
      <c r="E11" s="10" t="s">
        <v>43</v>
      </c>
      <c r="F11" s="12">
        <v>70600000</v>
      </c>
      <c r="G11" s="11"/>
      <c r="H11" s="11"/>
      <c r="I11" s="11"/>
      <c r="J11" s="11"/>
      <c r="K11" s="13">
        <v>70600000</v>
      </c>
      <c r="L11" s="16"/>
      <c r="M11" s="16"/>
      <c r="N11" s="15">
        <v>7060000</v>
      </c>
      <c r="O11" s="11"/>
      <c r="P11" s="9"/>
      <c r="Q11" s="9"/>
    </row>
    <row r="12" spans="1:17" ht="45">
      <c r="A12" s="28" t="s">
        <v>1</v>
      </c>
      <c r="B12" s="28">
        <v>2</v>
      </c>
      <c r="C12" s="29" t="s">
        <v>38</v>
      </c>
      <c r="D12" s="10" t="s">
        <v>35</v>
      </c>
      <c r="E12" s="30" t="s">
        <v>3</v>
      </c>
      <c r="F12" s="31">
        <v>3800000</v>
      </c>
      <c r="G12" s="31" t="s">
        <v>2</v>
      </c>
      <c r="H12" s="30" t="s">
        <v>2</v>
      </c>
      <c r="I12" s="31">
        <v>1800000</v>
      </c>
      <c r="J12" s="32">
        <v>993000</v>
      </c>
      <c r="K12" s="15">
        <v>2793000</v>
      </c>
      <c r="L12" s="24">
        <v>2613000</v>
      </c>
      <c r="M12" s="24">
        <v>180000</v>
      </c>
      <c r="N12" s="25">
        <v>180000</v>
      </c>
      <c r="O12" s="4">
        <f aca="true" t="shared" si="0" ref="O12:O19">F12-K12</f>
        <v>1007000</v>
      </c>
      <c r="P12" s="7" t="s">
        <v>22</v>
      </c>
      <c r="Q12" s="18"/>
    </row>
    <row r="13" spans="1:17" ht="105">
      <c r="A13" s="28" t="s">
        <v>4</v>
      </c>
      <c r="B13" s="28">
        <v>3</v>
      </c>
      <c r="C13" s="29" t="s">
        <v>38</v>
      </c>
      <c r="D13" s="10" t="s">
        <v>34</v>
      </c>
      <c r="E13" s="10" t="s">
        <v>57</v>
      </c>
      <c r="F13" s="31">
        <v>6994560</v>
      </c>
      <c r="G13" s="31" t="s">
        <v>2</v>
      </c>
      <c r="H13" s="30" t="s">
        <v>2</v>
      </c>
      <c r="I13" s="30" t="s">
        <v>2</v>
      </c>
      <c r="J13" s="32">
        <v>2036000</v>
      </c>
      <c r="K13" s="15">
        <v>2036000</v>
      </c>
      <c r="L13" s="24">
        <v>2036000</v>
      </c>
      <c r="M13" s="27">
        <v>0</v>
      </c>
      <c r="N13" s="25">
        <v>0</v>
      </c>
      <c r="O13" s="4">
        <f t="shared" si="0"/>
        <v>4958560</v>
      </c>
      <c r="P13" s="7" t="s">
        <v>23</v>
      </c>
      <c r="Q13" s="2" t="s">
        <v>18</v>
      </c>
    </row>
    <row r="14" spans="1:17" ht="60" customHeight="1">
      <c r="A14" s="28" t="s">
        <v>5</v>
      </c>
      <c r="B14" s="28">
        <v>4</v>
      </c>
      <c r="C14" s="29" t="s">
        <v>38</v>
      </c>
      <c r="D14" s="10" t="s">
        <v>35</v>
      </c>
      <c r="E14" s="10" t="s">
        <v>6</v>
      </c>
      <c r="F14" s="31">
        <v>3900000</v>
      </c>
      <c r="G14" s="31" t="s">
        <v>2</v>
      </c>
      <c r="H14" s="31" t="s">
        <v>2</v>
      </c>
      <c r="I14" s="31" t="s">
        <v>2</v>
      </c>
      <c r="J14" s="32">
        <v>2748000</v>
      </c>
      <c r="K14" s="15">
        <f>J14</f>
        <v>2748000</v>
      </c>
      <c r="L14" s="4">
        <v>2036000</v>
      </c>
      <c r="M14" s="5">
        <v>0</v>
      </c>
      <c r="N14" s="19">
        <v>0</v>
      </c>
      <c r="O14" s="4">
        <f t="shared" si="0"/>
        <v>1152000</v>
      </c>
      <c r="P14" s="8" t="s">
        <v>24</v>
      </c>
      <c r="Q14" s="18"/>
    </row>
    <row r="15" spans="1:17" ht="42.75" customHeight="1">
      <c r="A15" s="29" t="s">
        <v>36</v>
      </c>
      <c r="B15" s="29">
        <v>5</v>
      </c>
      <c r="C15" s="29" t="s">
        <v>38</v>
      </c>
      <c r="D15" s="10" t="s">
        <v>34</v>
      </c>
      <c r="E15" s="30" t="s">
        <v>9</v>
      </c>
      <c r="F15" s="31">
        <v>1690799</v>
      </c>
      <c r="G15" s="31" t="s">
        <v>2</v>
      </c>
      <c r="H15" s="30" t="s">
        <v>2</v>
      </c>
      <c r="I15" s="30" t="s">
        <v>2</v>
      </c>
      <c r="J15" s="33" t="s">
        <v>2</v>
      </c>
      <c r="K15" s="34">
        <v>0</v>
      </c>
      <c r="L15" s="5">
        <v>0</v>
      </c>
      <c r="M15" s="5">
        <v>0</v>
      </c>
      <c r="N15" s="19">
        <v>0</v>
      </c>
      <c r="O15" s="4">
        <f t="shared" si="0"/>
        <v>1690799</v>
      </c>
      <c r="P15" s="7" t="s">
        <v>24</v>
      </c>
      <c r="Q15" s="18"/>
    </row>
    <row r="16" spans="1:17" ht="30">
      <c r="A16" s="28" t="s">
        <v>10</v>
      </c>
      <c r="B16" s="28">
        <v>6</v>
      </c>
      <c r="C16" s="29" t="s">
        <v>38</v>
      </c>
      <c r="D16" s="10" t="s">
        <v>35</v>
      </c>
      <c r="E16" s="10" t="s">
        <v>11</v>
      </c>
      <c r="F16" s="31">
        <v>3173000</v>
      </c>
      <c r="G16" s="31" t="s">
        <v>2</v>
      </c>
      <c r="H16" s="30" t="s">
        <v>2</v>
      </c>
      <c r="I16" s="30" t="s">
        <v>2</v>
      </c>
      <c r="J16" s="32">
        <v>1050000</v>
      </c>
      <c r="K16" s="15">
        <v>1050000</v>
      </c>
      <c r="L16" s="24">
        <v>1050000</v>
      </c>
      <c r="M16" s="23">
        <v>0</v>
      </c>
      <c r="N16" s="25">
        <v>0</v>
      </c>
      <c r="O16" s="4">
        <f t="shared" si="0"/>
        <v>2123000</v>
      </c>
      <c r="P16" s="8" t="s">
        <v>23</v>
      </c>
      <c r="Q16" s="18"/>
    </row>
    <row r="17" spans="1:17" ht="30">
      <c r="A17" s="28" t="s">
        <v>7</v>
      </c>
      <c r="B17" s="28">
        <v>7</v>
      </c>
      <c r="C17" s="29" t="s">
        <v>38</v>
      </c>
      <c r="D17" s="10" t="s">
        <v>34</v>
      </c>
      <c r="E17" s="10" t="s">
        <v>8</v>
      </c>
      <c r="F17" s="31">
        <v>2775681.1</v>
      </c>
      <c r="G17" s="31" t="s">
        <v>2</v>
      </c>
      <c r="H17" s="30" t="s">
        <v>2</v>
      </c>
      <c r="I17" s="30" t="s">
        <v>2</v>
      </c>
      <c r="J17" s="32">
        <v>1173000</v>
      </c>
      <c r="K17" s="15">
        <v>1173000</v>
      </c>
      <c r="L17" s="4">
        <v>1173000</v>
      </c>
      <c r="M17" s="5">
        <v>0</v>
      </c>
      <c r="N17" s="19">
        <v>0</v>
      </c>
      <c r="O17" s="4">
        <f t="shared" si="0"/>
        <v>1602681.1</v>
      </c>
      <c r="P17" s="8" t="s">
        <v>23</v>
      </c>
      <c r="Q17" s="2" t="s">
        <v>17</v>
      </c>
    </row>
    <row r="18" spans="1:17" ht="60">
      <c r="A18" s="29" t="s">
        <v>0</v>
      </c>
      <c r="B18" s="29">
        <v>8</v>
      </c>
      <c r="C18" s="29" t="s">
        <v>38</v>
      </c>
      <c r="D18" s="10" t="s">
        <v>34</v>
      </c>
      <c r="E18" s="10" t="s">
        <v>58</v>
      </c>
      <c r="F18" s="31">
        <v>9966000</v>
      </c>
      <c r="G18" s="31">
        <v>3776000</v>
      </c>
      <c r="H18" s="31" t="s">
        <v>2</v>
      </c>
      <c r="I18" s="31">
        <v>2616000</v>
      </c>
      <c r="J18" s="32">
        <v>960000</v>
      </c>
      <c r="K18" s="15">
        <f>G18+I18+J18</f>
        <v>7352000</v>
      </c>
      <c r="L18" s="4">
        <v>5730000</v>
      </c>
      <c r="M18" s="4">
        <v>530000</v>
      </c>
      <c r="N18" s="19">
        <v>639200</v>
      </c>
      <c r="O18" s="4">
        <f t="shared" si="0"/>
        <v>2614000</v>
      </c>
      <c r="P18" s="8" t="s">
        <v>23</v>
      </c>
      <c r="Q18" s="18"/>
    </row>
    <row r="19" spans="1:17" ht="45">
      <c r="A19" s="28" t="s">
        <v>12</v>
      </c>
      <c r="B19" s="28">
        <v>9</v>
      </c>
      <c r="C19" s="29" t="s">
        <v>38</v>
      </c>
      <c r="D19" s="10" t="s">
        <v>34</v>
      </c>
      <c r="E19" s="10" t="s">
        <v>54</v>
      </c>
      <c r="F19" s="31">
        <v>6326779</v>
      </c>
      <c r="G19" s="31" t="s">
        <v>2</v>
      </c>
      <c r="H19" s="30" t="s">
        <v>2</v>
      </c>
      <c r="I19" s="31">
        <v>1096779</v>
      </c>
      <c r="J19" s="32">
        <v>1104000</v>
      </c>
      <c r="K19" s="15">
        <f>SUM(I19:J19)</f>
        <v>2200779</v>
      </c>
      <c r="L19" s="2" t="s">
        <v>16</v>
      </c>
      <c r="M19" s="4">
        <v>200000</v>
      </c>
      <c r="N19" s="19">
        <v>109678</v>
      </c>
      <c r="O19" s="4">
        <f t="shared" si="0"/>
        <v>4126000</v>
      </c>
      <c r="P19" s="7" t="s">
        <v>30</v>
      </c>
      <c r="Q19" s="8" t="s">
        <v>19</v>
      </c>
    </row>
    <row r="20" spans="1:17" s="1" customFormat="1" ht="15">
      <c r="A20" s="28" t="s">
        <v>25</v>
      </c>
      <c r="B20" s="28"/>
      <c r="C20" s="28"/>
      <c r="D20" s="32"/>
      <c r="E20" s="33"/>
      <c r="F20" s="32">
        <f aca="true" t="shared" si="1" ref="F20:O20">SUM(F12:F19)</f>
        <v>38626819.1</v>
      </c>
      <c r="G20" s="32">
        <f t="shared" si="1"/>
        <v>3776000</v>
      </c>
      <c r="H20" s="32">
        <f t="shared" si="1"/>
        <v>0</v>
      </c>
      <c r="I20" s="32">
        <f t="shared" si="1"/>
        <v>5512779</v>
      </c>
      <c r="J20" s="32">
        <f t="shared" si="1"/>
        <v>10064000</v>
      </c>
      <c r="K20" s="32">
        <f t="shared" si="1"/>
        <v>19352779</v>
      </c>
      <c r="L20" s="4">
        <f t="shared" si="1"/>
        <v>14638000</v>
      </c>
      <c r="M20" s="4">
        <f t="shared" si="1"/>
        <v>910000</v>
      </c>
      <c r="N20" s="4">
        <f t="shared" si="1"/>
        <v>928878</v>
      </c>
      <c r="O20" s="4">
        <f t="shared" si="1"/>
        <v>19274040.1</v>
      </c>
      <c r="P20" s="4"/>
      <c r="Q20" s="4"/>
    </row>
  </sheetData>
  <sheetProtection/>
  <mergeCells count="17">
    <mergeCell ref="P4:P6"/>
    <mergeCell ref="Q4:Q6"/>
    <mergeCell ref="L5:L6"/>
    <mergeCell ref="M5:M6"/>
    <mergeCell ref="O5:O6"/>
    <mergeCell ref="K5:K6"/>
    <mergeCell ref="K4:O4"/>
    <mergeCell ref="N5:N6"/>
    <mergeCell ref="E4:E6"/>
    <mergeCell ref="A4:A6"/>
    <mergeCell ref="F4:F6"/>
    <mergeCell ref="H4:H6"/>
    <mergeCell ref="J4:J6"/>
    <mergeCell ref="G4:G6"/>
    <mergeCell ref="I4:I6"/>
    <mergeCell ref="D4:D6"/>
    <mergeCell ref="C4:C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Mikulášková Lenka Mgr.</dc:creator>
  <cp:keywords/>
  <dc:description/>
  <cp:lastModifiedBy>Pospíchalová Petra</cp:lastModifiedBy>
  <cp:lastPrinted>2016-11-28T09:40:31Z</cp:lastPrinted>
  <dcterms:created xsi:type="dcterms:W3CDTF">2016-11-16T11:03:46Z</dcterms:created>
  <dcterms:modified xsi:type="dcterms:W3CDTF">2016-12-01T14:08:51Z</dcterms:modified>
  <cp:category/>
  <cp:version/>
  <cp:contentType/>
  <cp:contentStatus/>
</cp:coreProperties>
</file>