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45" windowWidth="14805" windowHeight="6270" activeTab="0"/>
  </bookViews>
  <sheets>
    <sheet name="RK-37-2016-25, př. 1" sheetId="1" r:id="rId1"/>
  </sheets>
  <definedNames/>
  <calcPr fullCalcOnLoad="1"/>
</workbook>
</file>

<file path=xl/sharedStrings.xml><?xml version="1.0" encoding="utf-8"?>
<sst xmlns="http://schemas.openxmlformats.org/spreadsheetml/2006/main" count="52" uniqueCount="39">
  <si>
    <t>Sociálně terapeutické dílny</t>
  </si>
  <si>
    <t>Sociální služba</t>
  </si>
  <si>
    <t>Název sociální služby</t>
  </si>
  <si>
    <t>Úvazky</t>
  </si>
  <si>
    <t>Hodnota nákladů na lůkoden</t>
  </si>
  <si>
    <t>Hodnota příjmů na lůžkoden</t>
  </si>
  <si>
    <t>Hodnota nákladů na úvazek a měsíc</t>
  </si>
  <si>
    <t>Výše vyrovnávací platby z projektu na měsíc</t>
  </si>
  <si>
    <t>Výdaje na služby 2016</t>
  </si>
  <si>
    <t>Výdaje na služby 2017</t>
  </si>
  <si>
    <t>Výdaje na služby 2018</t>
  </si>
  <si>
    <t>Ambulantní a terénní služby celkem</t>
  </si>
  <si>
    <t>Název poskytovatele</t>
  </si>
  <si>
    <t>Celkem</t>
  </si>
  <si>
    <t>Požadovaná dotace</t>
  </si>
  <si>
    <t>§ a položka</t>
  </si>
  <si>
    <t xml:space="preserve">Kapacita </t>
  </si>
  <si>
    <t>IČO</t>
  </si>
  <si>
    <t>Výsledná výše vyrovnávací platby od 1.6.2016 do 31.12.2018</t>
  </si>
  <si>
    <t>Rekapitulace</t>
  </si>
  <si>
    <t>Místo provozování sociální služby</t>
  </si>
  <si>
    <t>Jihlava</t>
  </si>
  <si>
    <t>Psychocentrum - manželská a rodinná poradna Kraje Vysočina, příspěvková organizace</t>
  </si>
  <si>
    <t>§ 4339</t>
  </si>
  <si>
    <t>pol. 5336</t>
  </si>
  <si>
    <t>Domov bez zámku Náměšť nad Oslavou,příspěvková organizace</t>
  </si>
  <si>
    <t>Domov bez zámku Náměšť nad Oslavou, příspěvková organizace</t>
  </si>
  <si>
    <t>Domov Kopretina Černovice, příspěvková organizace</t>
  </si>
  <si>
    <t>Intervenční centra</t>
  </si>
  <si>
    <t>§ 4339 pol. 5336</t>
  </si>
  <si>
    <t>počet stran: 1</t>
  </si>
  <si>
    <t>Náměšť nad Oslavou</t>
  </si>
  <si>
    <t>Černovice</t>
  </si>
  <si>
    <t>§ 4357</t>
  </si>
  <si>
    <t>§ 4357 pol. 5336</t>
  </si>
  <si>
    <t>Výpočet vyrovnávací platby (účelové dotace) - poskytnuté příspěvkovým organizacím formou příspěvku na provoz - z projektu „Podpora vybraných sociálních služeb na území Kraje Vysočina – individuální projekt IV.“ - pro služby zřizované krajem</t>
  </si>
  <si>
    <t>Záloha</t>
  </si>
  <si>
    <t>Dotace</t>
  </si>
  <si>
    <t>RK-37-2016-25,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</si>
</sst>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  <numFmt numFmtId="165" formatCode="#,##0_ ;\-#,##0\ 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color indexed="8"/>
      <name val="Calibri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color indexed="10"/>
      <name val="Calibri"/>
      <family val="2"/>
    </font>
    <font>
      <i/>
      <sz val="10"/>
      <color indexed="10"/>
      <name val="Arial"/>
      <family val="2"/>
    </font>
    <font>
      <i/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Arial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u val="single"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rgb="FFFF0000"/>
      <name val="Calibri"/>
      <family val="2"/>
    </font>
    <font>
      <i/>
      <sz val="10"/>
      <color rgb="FFFF0000"/>
      <name val="Arial"/>
      <family val="2"/>
    </font>
    <font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0" fontId="23" fillId="0" borderId="0" xfId="0" applyFont="1" applyAlignment="1">
      <alignment wrapText="1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23" fillId="0" borderId="10" xfId="0" applyFont="1" applyFill="1" applyBorder="1" applyAlignment="1">
      <alignment wrapText="1"/>
    </xf>
    <xf numFmtId="0" fontId="23" fillId="0" borderId="10" xfId="36" applyFont="1" applyFill="1" applyBorder="1" applyAlignment="1">
      <alignment wrapText="1"/>
    </xf>
    <xf numFmtId="0" fontId="23" fillId="0" borderId="11" xfId="36" applyFont="1" applyFill="1" applyBorder="1" applyAlignment="1">
      <alignment wrapText="1"/>
    </xf>
    <xf numFmtId="0" fontId="60" fillId="0" borderId="0" xfId="0" applyFont="1" applyFill="1" applyBorder="1" applyAlignment="1">
      <alignment vertical="center" wrapText="1"/>
    </xf>
    <xf numFmtId="3" fontId="57" fillId="0" borderId="10" xfId="0" applyNumberFormat="1" applyFont="1" applyFill="1" applyBorder="1" applyAlignment="1">
      <alignment/>
    </xf>
    <xf numFmtId="3" fontId="57" fillId="0" borderId="10" xfId="0" applyNumberFormat="1" applyFont="1" applyBorder="1" applyAlignment="1">
      <alignment/>
    </xf>
    <xf numFmtId="3" fontId="57" fillId="0" borderId="11" xfId="0" applyNumberFormat="1" applyFont="1" applyFill="1" applyBorder="1" applyAlignment="1">
      <alignment/>
    </xf>
    <xf numFmtId="3" fontId="57" fillId="0" borderId="11" xfId="0" applyNumberFormat="1" applyFont="1" applyBorder="1" applyAlignment="1">
      <alignment/>
    </xf>
    <xf numFmtId="0" fontId="60" fillId="33" borderId="12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27" fillId="33" borderId="11" xfId="36" applyFont="1" applyFill="1" applyBorder="1" applyAlignment="1">
      <alignment horizontal="center" vertical="center" wrapText="1"/>
    </xf>
    <xf numFmtId="3" fontId="60" fillId="33" borderId="11" xfId="0" applyNumberFormat="1" applyFont="1" applyFill="1" applyBorder="1" applyAlignment="1">
      <alignment/>
    </xf>
    <xf numFmtId="0" fontId="61" fillId="0" borderId="10" xfId="0" applyFont="1" applyFill="1" applyBorder="1" applyAlignment="1">
      <alignment wrapText="1"/>
    </xf>
    <xf numFmtId="0" fontId="61" fillId="0" borderId="11" xfId="0" applyFont="1" applyFill="1" applyBorder="1" applyAlignment="1">
      <alignment wrapText="1"/>
    </xf>
    <xf numFmtId="0" fontId="60" fillId="34" borderId="11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62" fillId="0" borderId="0" xfId="0" applyFont="1" applyAlignment="1">
      <alignment vertical="center"/>
    </xf>
    <xf numFmtId="164" fontId="61" fillId="0" borderId="0" xfId="34" applyNumberFormat="1" applyFont="1" applyAlignment="1">
      <alignment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60" fillId="33" borderId="11" xfId="0" applyFont="1" applyFill="1" applyBorder="1" applyAlignment="1">
      <alignment wrapText="1"/>
    </xf>
    <xf numFmtId="3" fontId="63" fillId="33" borderId="11" xfId="0" applyNumberFormat="1" applyFont="1" applyFill="1" applyBorder="1" applyAlignment="1">
      <alignment vertical="center"/>
    </xf>
    <xf numFmtId="43" fontId="57" fillId="0" borderId="0" xfId="34" applyFont="1" applyAlignment="1">
      <alignment/>
    </xf>
    <xf numFmtId="0" fontId="60" fillId="33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left" vertical="top" wrapText="1"/>
    </xf>
    <xf numFmtId="0" fontId="57" fillId="0" borderId="13" xfId="0" applyFont="1" applyFill="1" applyBorder="1" applyAlignment="1">
      <alignment horizontal="left" vertical="top" wrapText="1"/>
    </xf>
    <xf numFmtId="0" fontId="60" fillId="33" borderId="11" xfId="0" applyFont="1" applyFill="1" applyBorder="1" applyAlignment="1">
      <alignment horizontal="center" vertical="center" wrapText="1"/>
    </xf>
    <xf numFmtId="43" fontId="60" fillId="0" borderId="0" xfId="34" applyFont="1" applyAlignment="1">
      <alignment/>
    </xf>
    <xf numFmtId="164" fontId="64" fillId="0" borderId="0" xfId="34" applyNumberFormat="1" applyFont="1" applyFill="1" applyBorder="1" applyAlignment="1">
      <alignment vertical="center" wrapText="1"/>
    </xf>
    <xf numFmtId="0" fontId="64" fillId="0" borderId="0" xfId="0" applyFont="1" applyFill="1" applyBorder="1" applyAlignment="1">
      <alignment wrapText="1"/>
    </xf>
    <xf numFmtId="0" fontId="65" fillId="0" borderId="0" xfId="0" applyFont="1" applyFill="1" applyBorder="1" applyAlignment="1">
      <alignment vertical="center"/>
    </xf>
    <xf numFmtId="164" fontId="66" fillId="0" borderId="0" xfId="34" applyNumberFormat="1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67" fillId="0" borderId="0" xfId="0" applyFont="1" applyFill="1" applyBorder="1" applyAlignment="1">
      <alignment wrapText="1"/>
    </xf>
    <xf numFmtId="0" fontId="68" fillId="0" borderId="0" xfId="0" applyFont="1" applyFill="1" applyBorder="1" applyAlignment="1">
      <alignment vertical="center"/>
    </xf>
    <xf numFmtId="43" fontId="2" fillId="35" borderId="0" xfId="0" applyNumberFormat="1" applyFont="1" applyFill="1" applyAlignment="1">
      <alignment horizontal="right"/>
    </xf>
    <xf numFmtId="43" fontId="2" fillId="0" borderId="0" xfId="0" applyNumberFormat="1" applyFont="1" applyAlignment="1">
      <alignment horizontal="right"/>
    </xf>
    <xf numFmtId="0" fontId="57" fillId="34" borderId="14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vertical="center" wrapText="1"/>
    </xf>
    <xf numFmtId="3" fontId="57" fillId="0" borderId="15" xfId="0" applyNumberFormat="1" applyFont="1" applyBorder="1" applyAlignment="1">
      <alignment/>
    </xf>
    <xf numFmtId="3" fontId="57" fillId="0" borderId="16" xfId="0" applyNumberFormat="1" applyFont="1" applyBorder="1" applyAlignment="1">
      <alignment/>
    </xf>
    <xf numFmtId="3" fontId="60" fillId="33" borderId="16" xfId="0" applyNumberFormat="1" applyFont="1" applyFill="1" applyBorder="1" applyAlignment="1">
      <alignment/>
    </xf>
    <xf numFmtId="0" fontId="60" fillId="33" borderId="11" xfId="0" applyFont="1" applyFill="1" applyBorder="1" applyAlignment="1">
      <alignment vertical="center" wrapText="1"/>
    </xf>
    <xf numFmtId="3" fontId="0" fillId="0" borderId="17" xfId="0" applyNumberFormat="1" applyFill="1" applyBorder="1" applyAlignment="1">
      <alignment vertical="top"/>
    </xf>
    <xf numFmtId="0" fontId="60" fillId="34" borderId="18" xfId="0" applyFont="1" applyFill="1" applyBorder="1" applyAlignment="1">
      <alignment horizontal="center" vertical="center" wrapText="1"/>
    </xf>
    <xf numFmtId="0" fontId="36" fillId="0" borderId="11" xfId="36" applyFont="1" applyFill="1" applyBorder="1" applyAlignment="1">
      <alignment wrapText="1"/>
    </xf>
    <xf numFmtId="0" fontId="23" fillId="0" borderId="11" xfId="0" applyFont="1" applyFill="1" applyBorder="1" applyAlignment="1">
      <alignment horizontal="right" wrapText="1"/>
    </xf>
    <xf numFmtId="0" fontId="36" fillId="0" borderId="10" xfId="36" applyFont="1" applyFill="1" applyBorder="1" applyAlignment="1">
      <alignment wrapText="1"/>
    </xf>
    <xf numFmtId="165" fontId="27" fillId="34" borderId="11" xfId="34" applyNumberFormat="1" applyFont="1" applyFill="1" applyBorder="1" applyAlignment="1">
      <alignment/>
    </xf>
    <xf numFmtId="165" fontId="27" fillId="34" borderId="19" xfId="34" applyNumberFormat="1" applyFont="1" applyFill="1" applyBorder="1" applyAlignment="1">
      <alignment/>
    </xf>
    <xf numFmtId="43" fontId="23" fillId="0" borderId="14" xfId="34" applyFont="1" applyFill="1" applyBorder="1" applyAlignment="1">
      <alignment/>
    </xf>
    <xf numFmtId="43" fontId="23" fillId="0" borderId="14" xfId="34" applyFont="1" applyFill="1" applyBorder="1" applyAlignment="1">
      <alignment horizontal="right"/>
    </xf>
    <xf numFmtId="164" fontId="27" fillId="16" borderId="10" xfId="34" applyNumberFormat="1" applyFont="1" applyFill="1" applyBorder="1" applyAlignment="1">
      <alignment horizontal="right"/>
    </xf>
    <xf numFmtId="164" fontId="27" fillId="0" borderId="20" xfId="34" applyNumberFormat="1" applyFont="1" applyBorder="1" applyAlignment="1">
      <alignment horizontal="right"/>
    </xf>
    <xf numFmtId="0" fontId="23" fillId="0" borderId="10" xfId="0" applyFont="1" applyBorder="1" applyAlignment="1">
      <alignment horizontal="right"/>
    </xf>
    <xf numFmtId="9" fontId="23" fillId="0" borderId="10" xfId="0" applyNumberFormat="1" applyFont="1" applyBorder="1" applyAlignment="1">
      <alignment horizontal="right"/>
    </xf>
    <xf numFmtId="0" fontId="60" fillId="33" borderId="21" xfId="0" applyFont="1" applyFill="1" applyBorder="1" applyAlignment="1">
      <alignment horizontal="center" vertical="center"/>
    </xf>
    <xf numFmtId="0" fontId="27" fillId="34" borderId="22" xfId="0" applyFont="1" applyFill="1" applyBorder="1" applyAlignment="1">
      <alignment horizontal="center" vertical="center"/>
    </xf>
    <xf numFmtId="0" fontId="27" fillId="34" borderId="23" xfId="0" applyFont="1" applyFill="1" applyBorder="1" applyAlignment="1">
      <alignment horizontal="center" vertical="center" wrapText="1"/>
    </xf>
    <xf numFmtId="3" fontId="57" fillId="0" borderId="24" xfId="0" applyNumberFormat="1" applyFont="1" applyBorder="1" applyAlignment="1">
      <alignment/>
    </xf>
    <xf numFmtId="164" fontId="27" fillId="16" borderId="25" xfId="34" applyNumberFormat="1" applyFont="1" applyFill="1" applyBorder="1" applyAlignment="1">
      <alignment horizontal="right"/>
    </xf>
    <xf numFmtId="164" fontId="27" fillId="0" borderId="26" xfId="34" applyNumberFormat="1" applyFont="1" applyBorder="1" applyAlignment="1">
      <alignment horizontal="right"/>
    </xf>
    <xf numFmtId="0" fontId="3" fillId="0" borderId="27" xfId="0" applyFont="1" applyFill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3" fontId="4" fillId="0" borderId="0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0" fontId="0" fillId="0" borderId="28" xfId="0" applyBorder="1" applyAlignment="1">
      <alignment vertical="top"/>
    </xf>
    <xf numFmtId="0" fontId="23" fillId="0" borderId="28" xfId="0" applyFont="1" applyBorder="1" applyAlignment="1">
      <alignment wrapText="1"/>
    </xf>
    <xf numFmtId="0" fontId="0" fillId="0" borderId="29" xfId="0" applyFill="1" applyBorder="1" applyAlignment="1">
      <alignment vertical="top"/>
    </xf>
    <xf numFmtId="3" fontId="0" fillId="0" borderId="30" xfId="0" applyNumberFormat="1" applyFill="1" applyBorder="1" applyAlignment="1">
      <alignment vertical="top"/>
    </xf>
    <xf numFmtId="164" fontId="27" fillId="16" borderId="11" xfId="34" applyNumberFormat="1" applyFont="1" applyFill="1" applyBorder="1" applyAlignment="1">
      <alignment horizontal="right"/>
    </xf>
    <xf numFmtId="164" fontId="27" fillId="0" borderId="31" xfId="34" applyNumberFormat="1" applyFont="1" applyBorder="1" applyAlignment="1">
      <alignment horizontal="right"/>
    </xf>
    <xf numFmtId="0" fontId="57" fillId="0" borderId="32" xfId="0" applyFont="1" applyFill="1" applyBorder="1" applyAlignment="1">
      <alignment horizontal="left" vertical="top" wrapText="1"/>
    </xf>
    <xf numFmtId="0" fontId="57" fillId="0" borderId="29" xfId="0" applyFont="1" applyFill="1" applyBorder="1" applyAlignment="1">
      <alignment horizontal="left" vertical="top" wrapText="1"/>
    </xf>
    <xf numFmtId="0" fontId="37" fillId="34" borderId="33" xfId="0" applyFont="1" applyFill="1" applyBorder="1" applyAlignment="1">
      <alignment horizontal="center" wrapText="1"/>
    </xf>
    <xf numFmtId="0" fontId="60" fillId="34" borderId="34" xfId="0" applyFont="1" applyFill="1" applyBorder="1" applyAlignment="1">
      <alignment horizontal="center"/>
    </xf>
    <xf numFmtId="0" fontId="60" fillId="34" borderId="35" xfId="0" applyFont="1" applyFill="1" applyBorder="1" applyAlignment="1">
      <alignment horizontal="center"/>
    </xf>
    <xf numFmtId="0" fontId="27" fillId="34" borderId="35" xfId="0" applyFont="1" applyFill="1" applyBorder="1" applyAlignment="1">
      <alignment horizontal="center" wrapText="1"/>
    </xf>
    <xf numFmtId="164" fontId="57" fillId="0" borderId="33" xfId="34" applyNumberFormat="1" applyFont="1" applyFill="1" applyBorder="1" applyAlignment="1">
      <alignment horizontal="right"/>
    </xf>
    <xf numFmtId="164" fontId="23" fillId="0" borderId="33" xfId="34" applyNumberFormat="1" applyFont="1" applyBorder="1" applyAlignment="1">
      <alignment horizontal="right" wrapText="1"/>
    </xf>
    <xf numFmtId="164" fontId="57" fillId="0" borderId="10" xfId="34" applyNumberFormat="1" applyFont="1" applyFill="1" applyBorder="1" applyAlignment="1">
      <alignment horizontal="right"/>
    </xf>
    <xf numFmtId="164" fontId="23" fillId="0" borderId="10" xfId="34" applyNumberFormat="1" applyFont="1" applyBorder="1" applyAlignment="1">
      <alignment horizontal="right" wrapText="1"/>
    </xf>
    <xf numFmtId="164" fontId="57" fillId="0" borderId="35" xfId="34" applyNumberFormat="1" applyFont="1" applyFill="1" applyBorder="1" applyAlignment="1">
      <alignment horizontal="right"/>
    </xf>
    <xf numFmtId="164" fontId="23" fillId="0" borderId="35" xfId="34" applyNumberFormat="1" applyFont="1" applyBorder="1" applyAlignment="1">
      <alignment horizontal="right" wrapText="1"/>
    </xf>
    <xf numFmtId="164" fontId="23" fillId="0" borderId="36" xfId="34" applyNumberFormat="1" applyFont="1" applyBorder="1" applyAlignment="1">
      <alignment horizontal="right" wrapText="1"/>
    </xf>
    <xf numFmtId="164" fontId="23" fillId="0" borderId="15" xfId="34" applyNumberFormat="1" applyFont="1" applyBorder="1" applyAlignment="1">
      <alignment horizontal="right" wrapText="1"/>
    </xf>
    <xf numFmtId="164" fontId="23" fillId="0" borderId="37" xfId="34" applyNumberFormat="1" applyFont="1" applyBorder="1" applyAlignment="1">
      <alignment horizontal="right" wrapText="1"/>
    </xf>
    <xf numFmtId="164" fontId="27" fillId="0" borderId="38" xfId="34" applyNumberFormat="1" applyFont="1" applyBorder="1" applyAlignment="1">
      <alignment horizontal="right"/>
    </xf>
    <xf numFmtId="164" fontId="27" fillId="0" borderId="17" xfId="34" applyNumberFormat="1" applyFont="1" applyBorder="1" applyAlignment="1">
      <alignment horizontal="right"/>
    </xf>
    <xf numFmtId="0" fontId="37" fillId="34" borderId="36" xfId="0" applyFont="1" applyFill="1" applyBorder="1" applyAlignment="1">
      <alignment horizontal="center" wrapText="1"/>
    </xf>
    <xf numFmtId="0" fontId="27" fillId="34" borderId="37" xfId="0" applyFont="1" applyFill="1" applyBorder="1" applyAlignment="1">
      <alignment horizontal="center" wrapText="1"/>
    </xf>
    <xf numFmtId="0" fontId="57" fillId="0" borderId="39" xfId="0" applyFont="1" applyBorder="1" applyAlignment="1">
      <alignment/>
    </xf>
    <xf numFmtId="164" fontId="57" fillId="0" borderId="40" xfId="34" applyNumberFormat="1" applyFont="1" applyFill="1" applyBorder="1" applyAlignment="1">
      <alignment horizontal="right"/>
    </xf>
    <xf numFmtId="164" fontId="23" fillId="0" borderId="40" xfId="34" applyNumberFormat="1" applyFont="1" applyBorder="1" applyAlignment="1">
      <alignment horizontal="right" wrapText="1"/>
    </xf>
    <xf numFmtId="164" fontId="23" fillId="0" borderId="41" xfId="34" applyNumberFormat="1" applyFont="1" applyBorder="1" applyAlignment="1">
      <alignment horizontal="right" wrapText="1"/>
    </xf>
    <xf numFmtId="164" fontId="60" fillId="34" borderId="30" xfId="34" applyNumberFormat="1" applyFont="1" applyFill="1" applyBorder="1" applyAlignment="1">
      <alignment horizontal="right"/>
    </xf>
    <xf numFmtId="0" fontId="57" fillId="0" borderId="42" xfId="0" applyFont="1" applyFill="1" applyBorder="1" applyAlignment="1">
      <alignment horizontal="left" vertical="top" wrapText="1"/>
    </xf>
    <xf numFmtId="164" fontId="60" fillId="0" borderId="43" xfId="34" applyNumberFormat="1" applyFont="1" applyBorder="1" applyAlignment="1">
      <alignment horizontal="right"/>
    </xf>
    <xf numFmtId="0" fontId="0" fillId="34" borderId="44" xfId="0" applyFill="1" applyBorder="1" applyAlignment="1">
      <alignment vertical="top"/>
    </xf>
    <xf numFmtId="0" fontId="0" fillId="34" borderId="45" xfId="0" applyFill="1" applyBorder="1" applyAlignment="1">
      <alignment vertical="top"/>
    </xf>
    <xf numFmtId="0" fontId="69" fillId="0" borderId="0" xfId="0" applyFont="1" applyAlignment="1">
      <alignment wrapText="1"/>
    </xf>
    <xf numFmtId="0" fontId="27" fillId="34" borderId="46" xfId="0" applyFont="1" applyFill="1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60" fillId="33" borderId="12" xfId="0" applyFont="1" applyFill="1" applyBorder="1" applyAlignment="1">
      <alignment vertical="center" wrapText="1"/>
    </xf>
    <xf numFmtId="0" fontId="60" fillId="33" borderId="13" xfId="0" applyFont="1" applyFill="1" applyBorder="1" applyAlignment="1">
      <alignment vertical="center" wrapText="1"/>
    </xf>
    <xf numFmtId="0" fontId="60" fillId="33" borderId="11" xfId="0" applyFont="1" applyFill="1" applyBorder="1" applyAlignment="1">
      <alignment vertical="center" wrapText="1"/>
    </xf>
    <xf numFmtId="0" fontId="60" fillId="34" borderId="18" xfId="0" applyFont="1" applyFill="1" applyBorder="1" applyAlignment="1">
      <alignment horizontal="center" vertical="center" wrapText="1"/>
    </xf>
    <xf numFmtId="0" fontId="60" fillId="34" borderId="48" xfId="0" applyFont="1" applyFill="1" applyBorder="1" applyAlignment="1">
      <alignment horizontal="center" vertical="center" wrapText="1"/>
    </xf>
    <xf numFmtId="0" fontId="70" fillId="34" borderId="18" xfId="0" applyFont="1" applyFill="1" applyBorder="1" applyAlignment="1">
      <alignment horizontal="center"/>
    </xf>
    <xf numFmtId="0" fontId="70" fillId="34" borderId="33" xfId="0" applyFont="1" applyFill="1" applyBorder="1" applyAlignment="1">
      <alignment horizontal="center"/>
    </xf>
    <xf numFmtId="0" fontId="27" fillId="34" borderId="49" xfId="0" applyFont="1" applyFill="1" applyBorder="1" applyAlignment="1">
      <alignment horizontal="center" vertical="center"/>
    </xf>
    <xf numFmtId="0" fontId="27" fillId="34" borderId="30" xfId="0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tabSelected="1" zoomScalePageLayoutView="0" workbookViewId="0" topLeftCell="E1">
      <selection activeCell="N12" sqref="N12"/>
    </sheetView>
  </sheetViews>
  <sheetFormatPr defaultColWidth="8.8515625" defaultRowHeight="15"/>
  <cols>
    <col min="1" max="2" width="10.8515625" style="2" customWidth="1"/>
    <col min="3" max="3" width="17.57421875" style="2" customWidth="1"/>
    <col min="4" max="4" width="14.8515625" style="1" customWidth="1"/>
    <col min="5" max="5" width="12.7109375" style="1" customWidth="1"/>
    <col min="6" max="7" width="12.7109375" style="3" customWidth="1"/>
    <col min="8" max="8" width="13.00390625" style="2" customWidth="1"/>
    <col min="9" max="9" width="7.57421875" style="2" customWidth="1"/>
    <col min="10" max="10" width="9.57421875" style="2" customWidth="1"/>
    <col min="11" max="11" width="8.8515625" style="2" customWidth="1"/>
    <col min="12" max="12" width="10.57421875" style="2" customWidth="1"/>
    <col min="13" max="13" width="11.421875" style="2" customWidth="1"/>
    <col min="14" max="14" width="10.421875" style="2" customWidth="1"/>
    <col min="15" max="15" width="11.28125" style="2" customWidth="1"/>
    <col min="16" max="16" width="16.57421875" style="21" customWidth="1"/>
    <col min="17" max="17" width="16.421875" style="21" customWidth="1"/>
    <col min="18" max="18" width="8.421875" style="21" customWidth="1"/>
    <col min="19" max="19" width="9.00390625" style="21" customWidth="1"/>
    <col min="20" max="20" width="15.7109375" style="33" bestFit="1" customWidth="1"/>
    <col min="21" max="16384" width="8.8515625" style="2" customWidth="1"/>
  </cols>
  <sheetData>
    <row r="1" ht="12.75">
      <c r="S1" s="41" t="s">
        <v>38</v>
      </c>
    </row>
    <row r="2" spans="1:19" ht="27.75" customHeight="1">
      <c r="A2" s="106" t="s">
        <v>35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S2" s="42" t="s">
        <v>30</v>
      </c>
    </row>
    <row r="3" ht="13.5" thickBot="1"/>
    <row r="4" spans="1:19" ht="72" customHeight="1" thickBot="1">
      <c r="A4" s="14" t="s">
        <v>1</v>
      </c>
      <c r="B4" s="29" t="s">
        <v>17</v>
      </c>
      <c r="C4" s="29" t="s">
        <v>12</v>
      </c>
      <c r="D4" s="20" t="s">
        <v>2</v>
      </c>
      <c r="E4" s="20" t="s">
        <v>20</v>
      </c>
      <c r="F4" s="15" t="s">
        <v>16</v>
      </c>
      <c r="G4" s="16" t="s">
        <v>3</v>
      </c>
      <c r="H4" s="32" t="s">
        <v>4</v>
      </c>
      <c r="I4" s="32" t="s">
        <v>6</v>
      </c>
      <c r="J4" s="32" t="s">
        <v>5</v>
      </c>
      <c r="K4" s="32" t="s">
        <v>7</v>
      </c>
      <c r="L4" s="32" t="s">
        <v>8</v>
      </c>
      <c r="M4" s="32" t="s">
        <v>9</v>
      </c>
      <c r="N4" s="32" t="s">
        <v>10</v>
      </c>
      <c r="O4" s="62" t="s">
        <v>13</v>
      </c>
      <c r="P4" s="63" t="s">
        <v>14</v>
      </c>
      <c r="Q4" s="64" t="s">
        <v>18</v>
      </c>
      <c r="R4" s="107" t="s">
        <v>15</v>
      </c>
      <c r="S4" s="108"/>
    </row>
    <row r="5" spans="1:19" ht="91.5" customHeight="1" thickBot="1">
      <c r="A5" s="50" t="s">
        <v>28</v>
      </c>
      <c r="B5" s="44">
        <v>71197435</v>
      </c>
      <c r="C5" s="31" t="s">
        <v>22</v>
      </c>
      <c r="D5" s="19" t="s">
        <v>22</v>
      </c>
      <c r="E5" s="8" t="s">
        <v>21</v>
      </c>
      <c r="F5" s="51">
        <v>3.2</v>
      </c>
      <c r="G5" s="52">
        <v>2.9</v>
      </c>
      <c r="H5" s="12"/>
      <c r="I5" s="12">
        <v>50000</v>
      </c>
      <c r="J5" s="13"/>
      <c r="K5" s="13">
        <f>+I5*G5</f>
        <v>145000</v>
      </c>
      <c r="L5" s="13">
        <f>+K5*7</f>
        <v>1015000</v>
      </c>
      <c r="M5" s="13">
        <f>+K5*1.03*12</f>
        <v>1792200</v>
      </c>
      <c r="N5" s="13">
        <f>+M5*1.03</f>
        <v>1845966</v>
      </c>
      <c r="O5" s="46">
        <f>+L5+M5+N5</f>
        <v>4653166</v>
      </c>
      <c r="P5" s="76">
        <v>4620800</v>
      </c>
      <c r="Q5" s="77">
        <v>4620800</v>
      </c>
      <c r="R5" s="56" t="s">
        <v>23</v>
      </c>
      <c r="S5" s="60" t="s">
        <v>24</v>
      </c>
    </row>
    <row r="6" spans="1:19" ht="64.5" customHeight="1">
      <c r="A6" s="112" t="s">
        <v>0</v>
      </c>
      <c r="B6" s="43">
        <v>71184601</v>
      </c>
      <c r="C6" s="30" t="s">
        <v>25</v>
      </c>
      <c r="D6" s="18" t="s">
        <v>26</v>
      </c>
      <c r="E6" s="7" t="s">
        <v>31</v>
      </c>
      <c r="F6" s="53">
        <v>5.1</v>
      </c>
      <c r="G6" s="6">
        <v>2.85005</v>
      </c>
      <c r="H6" s="10"/>
      <c r="I6" s="10">
        <v>38000</v>
      </c>
      <c r="J6" s="11"/>
      <c r="K6" s="11">
        <f>+I6*G6</f>
        <v>108301.9</v>
      </c>
      <c r="L6" s="11">
        <f>+K6*7</f>
        <v>758113.2999999999</v>
      </c>
      <c r="M6" s="11">
        <f>+K6*1.03*12</f>
        <v>1338611.484</v>
      </c>
      <c r="N6" s="11">
        <f>+M6*1.03</f>
        <v>1378769.82852</v>
      </c>
      <c r="O6" s="65">
        <f>+L6+M6+N6</f>
        <v>3475494.61252</v>
      </c>
      <c r="P6" s="66">
        <v>3475487</v>
      </c>
      <c r="Q6" s="67">
        <v>3475487</v>
      </c>
      <c r="R6" s="57" t="s">
        <v>33</v>
      </c>
      <c r="S6" s="60" t="s">
        <v>24</v>
      </c>
    </row>
    <row r="7" spans="1:19" ht="51.75" thickBot="1">
      <c r="A7" s="113"/>
      <c r="B7" s="43">
        <v>70659001</v>
      </c>
      <c r="C7" s="30" t="s">
        <v>27</v>
      </c>
      <c r="D7" s="18" t="s">
        <v>27</v>
      </c>
      <c r="E7" s="7" t="s">
        <v>32</v>
      </c>
      <c r="F7" s="53">
        <v>40</v>
      </c>
      <c r="G7" s="6">
        <v>7</v>
      </c>
      <c r="H7" s="10"/>
      <c r="I7" s="10">
        <v>38000</v>
      </c>
      <c r="J7" s="11"/>
      <c r="K7" s="11">
        <f>+I7*G7</f>
        <v>266000</v>
      </c>
      <c r="L7" s="11">
        <f>+K7*7</f>
        <v>1862000</v>
      </c>
      <c r="M7" s="11">
        <f>+K7*1.03*12</f>
        <v>3287760</v>
      </c>
      <c r="N7" s="11">
        <f>+M7*1.03</f>
        <v>3386392.8000000003</v>
      </c>
      <c r="O7" s="45">
        <f>+L7+M7+N7</f>
        <v>8536152.8</v>
      </c>
      <c r="P7" s="58">
        <v>8536000</v>
      </c>
      <c r="Q7" s="59">
        <v>8536000</v>
      </c>
      <c r="R7" s="57" t="s">
        <v>33</v>
      </c>
      <c r="S7" s="61" t="s">
        <v>24</v>
      </c>
    </row>
    <row r="8" spans="1:17" ht="15.75" thickBot="1">
      <c r="A8" s="109" t="s">
        <v>11</v>
      </c>
      <c r="B8" s="110"/>
      <c r="C8" s="110"/>
      <c r="D8" s="111"/>
      <c r="E8" s="48"/>
      <c r="F8" s="26">
        <f>SUM(F5:F7)</f>
        <v>48.3</v>
      </c>
      <c r="G8" s="26">
        <f>SUM(G5:G7)</f>
        <v>12.75005</v>
      </c>
      <c r="H8" s="27"/>
      <c r="I8" s="27"/>
      <c r="J8" s="17"/>
      <c r="K8" s="17">
        <f aca="true" t="shared" si="0" ref="K8:Q8">SUM(K5:K7)</f>
        <v>519301.9</v>
      </c>
      <c r="L8" s="17">
        <f t="shared" si="0"/>
        <v>3635113.3</v>
      </c>
      <c r="M8" s="17">
        <f t="shared" si="0"/>
        <v>6418571.484</v>
      </c>
      <c r="N8" s="17">
        <f t="shared" si="0"/>
        <v>6611128.628520001</v>
      </c>
      <c r="O8" s="47">
        <f t="shared" si="0"/>
        <v>16664813.41252</v>
      </c>
      <c r="P8" s="54">
        <f t="shared" si="0"/>
        <v>16632287</v>
      </c>
      <c r="Q8" s="55">
        <f t="shared" si="0"/>
        <v>16632287</v>
      </c>
    </row>
    <row r="9" spans="1:9" ht="14.25">
      <c r="A9" s="9"/>
      <c r="B9" s="9"/>
      <c r="C9" s="9"/>
      <c r="F9" s="2"/>
      <c r="G9" s="2"/>
      <c r="H9" s="4"/>
      <c r="I9" s="4"/>
    </row>
    <row r="10" spans="1:9" ht="15" thickBot="1">
      <c r="A10" s="9"/>
      <c r="B10" s="9"/>
      <c r="C10" s="35"/>
      <c r="D10" s="34"/>
      <c r="E10" s="34"/>
      <c r="F10" s="40"/>
      <c r="G10" s="36"/>
      <c r="H10" s="37"/>
      <c r="I10" s="5"/>
    </row>
    <row r="11" spans="1:10" ht="15.75" thickBot="1">
      <c r="A11" s="9"/>
      <c r="B11" s="9"/>
      <c r="C11" s="38"/>
      <c r="D11" s="104" t="s">
        <v>19</v>
      </c>
      <c r="E11" s="105"/>
      <c r="F11" s="72"/>
      <c r="G11" s="69"/>
      <c r="H11" s="37"/>
      <c r="I11" s="22"/>
      <c r="J11" s="23"/>
    </row>
    <row r="12" spans="3:10" ht="15">
      <c r="C12" s="38"/>
      <c r="D12" s="74" t="s">
        <v>29</v>
      </c>
      <c r="E12" s="49">
        <v>4620800</v>
      </c>
      <c r="F12" s="73"/>
      <c r="G12" s="70"/>
      <c r="H12" s="37"/>
      <c r="I12" s="24"/>
      <c r="J12" s="23"/>
    </row>
    <row r="13" spans="3:10" ht="15">
      <c r="C13" s="39"/>
      <c r="D13" s="74" t="s">
        <v>34</v>
      </c>
      <c r="E13" s="49">
        <v>12011487</v>
      </c>
      <c r="F13" s="73"/>
      <c r="G13" s="70"/>
      <c r="H13" s="37"/>
      <c r="I13" s="25"/>
      <c r="J13" s="23"/>
    </row>
    <row r="14" spans="4:8" ht="15.75" thickBot="1">
      <c r="D14" s="68" t="s">
        <v>13</v>
      </c>
      <c r="E14" s="75">
        <f>SUM(E12:E13)</f>
        <v>16632287</v>
      </c>
      <c r="F14" s="73"/>
      <c r="G14" s="71"/>
      <c r="H14" s="21"/>
    </row>
    <row r="15" ht="13.5" thickBot="1">
      <c r="H15" s="21"/>
    </row>
    <row r="16" spans="4:8" ht="15" customHeight="1">
      <c r="D16" s="114">
        <v>2016</v>
      </c>
      <c r="E16" s="115"/>
      <c r="F16" s="80">
        <v>2017</v>
      </c>
      <c r="G16" s="95">
        <v>2018</v>
      </c>
      <c r="H16" s="116" t="s">
        <v>13</v>
      </c>
    </row>
    <row r="17" spans="4:8" ht="13.5" thickBot="1">
      <c r="D17" s="81" t="s">
        <v>36</v>
      </c>
      <c r="E17" s="82" t="s">
        <v>37</v>
      </c>
      <c r="F17" s="83" t="s">
        <v>37</v>
      </c>
      <c r="G17" s="96" t="s">
        <v>37</v>
      </c>
      <c r="H17" s="117"/>
    </row>
    <row r="18" spans="3:8" ht="76.5">
      <c r="C18" s="78" t="s">
        <v>22</v>
      </c>
      <c r="D18" s="84">
        <v>298116</v>
      </c>
      <c r="E18" s="84">
        <v>745290</v>
      </c>
      <c r="F18" s="85">
        <v>1788697</v>
      </c>
      <c r="G18" s="90">
        <v>1788697</v>
      </c>
      <c r="H18" s="93">
        <f>SUM(D18:G18)</f>
        <v>4620800</v>
      </c>
    </row>
    <row r="19" spans="3:8" ht="51">
      <c r="C19" s="79" t="s">
        <v>25</v>
      </c>
      <c r="D19" s="86">
        <v>224225</v>
      </c>
      <c r="E19" s="86">
        <v>560562</v>
      </c>
      <c r="F19" s="87">
        <v>1345350</v>
      </c>
      <c r="G19" s="91">
        <v>1345350</v>
      </c>
      <c r="H19" s="94">
        <f>SUM(D19:G19)</f>
        <v>3475487</v>
      </c>
    </row>
    <row r="20" spans="3:8" ht="51.75" thickBot="1">
      <c r="C20" s="102" t="s">
        <v>27</v>
      </c>
      <c r="D20" s="88">
        <v>550710</v>
      </c>
      <c r="E20" s="88">
        <v>1376774</v>
      </c>
      <c r="F20" s="89">
        <v>3304258</v>
      </c>
      <c r="G20" s="92">
        <v>3304258</v>
      </c>
      <c r="H20" s="103">
        <f>SUM(D20:G20)</f>
        <v>8536000</v>
      </c>
    </row>
    <row r="21" spans="3:13" ht="13.5" thickBot="1">
      <c r="C21" s="97" t="s">
        <v>13</v>
      </c>
      <c r="D21" s="98">
        <f>SUM(D18:D20)</f>
        <v>1073051</v>
      </c>
      <c r="E21" s="98">
        <f>SUM(E18:E20)</f>
        <v>2682626</v>
      </c>
      <c r="F21" s="99">
        <f>SUM(F18:F20)</f>
        <v>6438305</v>
      </c>
      <c r="G21" s="100">
        <f>SUM(G18:G20)</f>
        <v>6438305</v>
      </c>
      <c r="H21" s="101">
        <f>SUM(H18:H20)</f>
        <v>16632287</v>
      </c>
      <c r="M21" s="28"/>
    </row>
  </sheetData>
  <sheetProtection/>
  <mergeCells count="6">
    <mergeCell ref="A2:P2"/>
    <mergeCell ref="R4:S4"/>
    <mergeCell ref="A8:D8"/>
    <mergeCell ref="A6:A7"/>
    <mergeCell ref="D16:E16"/>
    <mergeCell ref="H16:H17"/>
  </mergeCells>
  <printOptions/>
  <pageMargins left="0.7" right="0.7" top="0.75" bottom="0.75" header="0.3" footer="0.3"/>
  <pageSetup fitToHeight="0" fitToWidth="1"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2016-11-03T13:24:26Z</dcterms:modified>
  <cp:category/>
  <cp:version/>
  <cp:contentType/>
  <cp:contentStatus/>
</cp:coreProperties>
</file>