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codeName="ThisWorkbook" defaultThemeVersion="124226"/>
  <bookViews>
    <workbookView xWindow="0" yWindow="0" windowWidth="5535" windowHeight="6465" activeTab="0"/>
  </bookViews>
  <sheets>
    <sheet name="List2" sheetId="2" r:id="rId1"/>
    <sheet name="List2 (2)" sheetId="4" r:id="rId2"/>
    <sheet name="List2 (3)" sheetId="5" r:id="rId3"/>
  </sheets>
  <definedNames/>
  <calcPr calcId="145621"/>
</workbook>
</file>

<file path=xl/sharedStrings.xml><?xml version="1.0" encoding="utf-8"?>
<sst xmlns="http://schemas.openxmlformats.org/spreadsheetml/2006/main" count="1727" uniqueCount="240">
  <si>
    <t>Uvažovaný název projektu</t>
  </si>
  <si>
    <t>IČO</t>
  </si>
  <si>
    <t>Stručný popis projektu  (co bude vybudováno, jaké vybavení bude pořízeno)</t>
  </si>
  <si>
    <t>Stavby, stavení práce</t>
  </si>
  <si>
    <t>Pořízení vybavení</t>
  </si>
  <si>
    <t>Seznam projektových záměrů pro investiční intervence v oblasti středních a vyšších odborných škol v souladu s SC 2.4 IROP</t>
  </si>
  <si>
    <t>IZO</t>
  </si>
  <si>
    <t>Zahájení realizace</t>
  </si>
  <si>
    <t>Ukončení realizace</t>
  </si>
  <si>
    <t>Předběžný odhad nákladů projektu v Kč</t>
  </si>
  <si>
    <t>Střední škola průmyslová technická a automobilní Jihlava</t>
  </si>
  <si>
    <t>Pořízení CNC center pro pracoviště Polenská 2</t>
  </si>
  <si>
    <t>Systémová podpora strojírenských oborů na pracovišti Polenská 2 v důsledku zvýšeného zájmu, nárůstu počtu žáků. Nutná obměna strojového parku a navýšení kapacit.</t>
  </si>
  <si>
    <t>Pořízení konvenčních obráběcích strojů</t>
  </si>
  <si>
    <t>000072869</t>
  </si>
  <si>
    <t>Střední odborná škola Nové Město na Moravě</t>
  </si>
  <si>
    <t>Obchodní akademie a Hotelová škola Havlíčkův Brod</t>
  </si>
  <si>
    <t>Gastrostudio OA a HŠ Havlíčkův Brod</t>
  </si>
  <si>
    <t>Gymnázium Velké Meziříčí</t>
  </si>
  <si>
    <t>Rekonstrukce učebny informatiky</t>
  </si>
  <si>
    <t>Rekonstrukce odborných učeben přírodovědných předmětů</t>
  </si>
  <si>
    <t>Jedná se rekonstrukci laboratoře fyziky a chemie, o rekonstrukci učebny chemie a vybudování laboratoře biologie. Akce spočívá ve výměně podlahy, zatemnění, v pořízení nového nábytku, počítačů, projektorů, tabulí.</t>
  </si>
  <si>
    <t xml:space="preserve">Vzhledem k delimitaci oboru jemný mechanik - hodinář nutnost vybudování dvou nových učeben (1 kmenová učebna + 1 učebna na odborný výcvik) - nárůst tří tříd ve třech ročnících. Pro stávající obory vybudování dvou učeben (1 kmenová a 1 jazyková učebna). </t>
  </si>
  <si>
    <t xml:space="preserve">Rekonstrukce učebny informatiky a výpočetní techniky pro účely jazykového a přírodovědného vzdělávání   -   osvětlení, zatemnění, výměna podlahy, výměna stolů a kancelářských křesel, nákup nové výpočetní techniky (PC/NB, projektor, tabule, switch). </t>
  </si>
  <si>
    <t>Laboratoř automatizace a měření</t>
  </si>
  <si>
    <t>Renovace stávající zastaralé laboratoře, nákup nových přístrojů pro výuku automatizační techniky - FESTO a měřící přístroje, 3D scaner atd.</t>
  </si>
  <si>
    <t>Laboratoř biologie</t>
  </si>
  <si>
    <t>Renovace stávající zastaralé laboratoře, nákup nových přístrojů a pomůcek pro výuku biologie, mikroskopů a notebooku pro každého žáka, interaktivní tabule atd.</t>
  </si>
  <si>
    <t>Gymnázium, Střední odborná škola a Vyšší odborná škola Ledeč nad Sázavou</t>
  </si>
  <si>
    <t>Vyšší odborná škola, Obchodní akademie a Střední odborné učiliště technické Chotěboř</t>
  </si>
  <si>
    <t>600011577</t>
  </si>
  <si>
    <t>Vybavení centra moderních technologií</t>
  </si>
  <si>
    <t>Jedná se o vybudování centra moderních technologií, které bude sloužit pro výuku oborů strojírenských a oborů elektrotechnických. Centrum bude vybaveno:
a) vybavení elektrotechnické multifunkční učebny pro vyuku základů automatizace a programování PLC automatů
b) Robotická montážní pracoviště s modulární výrobní linkou
c) Učebna programování CNC strojů vybavená počítačovými simulátory pro přápravu CNC programů
d) výrobní technologie pro praktickou výuku programování a seřizování CNC strojů (soustružení, frezovaní, obráběcí centrum)
e) učebna virtuálního svařovánípro teoretickou a praktickou výuku</t>
  </si>
  <si>
    <t>Stavební úpravy centra moderních technologií</t>
  </si>
  <si>
    <t xml:space="preserve">Jedná se o stavební rekonstrukci a úpravy stávající budovy, ve které bude centrum moderních technologií umístěno. </t>
  </si>
  <si>
    <t>Střední průmyslová škola Třebíč</t>
  </si>
  <si>
    <t>Moderní obráběcí výukové CNC stroje</t>
  </si>
  <si>
    <t>Projekt 3D-UČEBNA pro strojírenské obory</t>
  </si>
  <si>
    <t>Cílem projektu je vybavení odborné učebny: 1. Metalografická laboratoř, která se bude se skládat z mikroskopu s napojením pomocí CMOS-kamery na PC a příslušenství pro přípravu vzorků na pozorování vnitřní struktury ocelí a litin v ceně 150 000,-Kč
2. Výukových trenažérů s - následujícími moduly:
a) Základy konstrukčních návrhův ceně  60.000,-Kč
b) Zkoušky materiálů v ceně 320.000,-Kč
c) Stroje a technické vybavení v ceně 60.000,-Kč
d) Technika výroby v ceně 60.000,-Kč
e) Montážní technika v ceně 330.000,-Kč
f) Údržba v ceně 150.000,-Kč
g) Motory a výrobní stroje v ceně 430.000,-Kč
h) Chlazení a klimatizace v ceně 450.000,-Kč
i) Demonstrační modely v ceně 300.000,-Kč</t>
  </si>
  <si>
    <t>Modernizace dílen pro automobilní obory</t>
  </si>
  <si>
    <t xml:space="preserve">Modernizace svářecí dílny </t>
  </si>
  <si>
    <t>Instalace a modernizace silnoproudých a slaboproudých učeben</t>
  </si>
  <si>
    <t>Moderní výuka jazyků</t>
  </si>
  <si>
    <t>Jazyková laboratoř je moderní digitální platforma pro výuku cizích jazyků. Umožní zefektivnění postupů k rozvoji dovednosti žáků ve čtení, psaní a zejména v poslechu a mluveném projevu. Laboratoř je prostředkem pro organizaci výuky, pro párovou i individuální konverzaci účastníků, je zde možná zpětná vazba žáků i učitele. Učitel má přehled o činnosti všech žáků ve třídě, má možnost vstupovat do rozhovorů, diskrétně pomáhat. Zařízení umožní učiteli automatický odposlech, kontrolu libovolně zvoleného žáka, zkoušení, opakování a procvičování. Laboratoř je vybavena učitelským pracovištem, žákovskými pracovišti s počítačem, mikrofonem a sluchátky. Okna jsou vybavena zatemněním. Vzhledem k počtu 1200 žáků ve škole počítáme s realizací dvou učeben, každá pro 24 žáků. V učebnách budou nové rozvody, osvělení a akustika.</t>
  </si>
  <si>
    <t>Laserová tiskárna navýrobu plošných spojů</t>
  </si>
  <si>
    <t>Systém měření na točivých a netočivých strojích</t>
  </si>
  <si>
    <t>Střední škola řemesel a služeb Moravské Budějovice</t>
  </si>
  <si>
    <t>00055069</t>
  </si>
  <si>
    <t xml:space="preserve">Nástavba budovy Chelčického </t>
  </si>
  <si>
    <t>Nástavbou budovy Chelčického a zastropením haly  vzniknou nové učebny pro strojírenské obory. Společně s novým vybavením vzniknou moderní učebny, odpovídající současným požadavkům na výuku.</t>
  </si>
  <si>
    <t>600015408</t>
  </si>
  <si>
    <t>CNC stroje</t>
  </si>
  <si>
    <t>Pořízením CNC strojů pro soustružení a obrábění se zlepší kvalita výuky a  usnadní nástup studentů do zaměstnání, kde je toto zařízení samozřejmostí.</t>
  </si>
  <si>
    <t>Gymnázium dr. A. Hrdličky, Humpolec, Komenského 147</t>
  </si>
  <si>
    <t>Projekt č. 1 v rámci KAP: odborné učebny (rekonstrukce skladů)</t>
  </si>
  <si>
    <t>Rekonstrukce 2 půdních prostor v současnosti využívaných jako sklady a  1 stávající učebny (nevyhovující laboratoř fyziky)  za účelem vybudování 3 odborných učeben pro výuku cizích jazyků a matematiky. V rámci projektu bude také řešena nezbytná konektivita.</t>
  </si>
  <si>
    <t>Gymnázium a Obchodní akademie Pelhřimov</t>
  </si>
  <si>
    <t>Moderní výuka na GYOA Pelhřimov</t>
  </si>
  <si>
    <t>Obchodní akademie Dr. Albína Bráfa, Hotelová škola a Jazyková škola s právem státní jazykové zkoušky Třebíč</t>
  </si>
  <si>
    <t>Otevřená škola</t>
  </si>
  <si>
    <t>Gymnázium Vincence Makovského se sportovními třídami Nové Město na Moravě, Leandra Čecha 152, 592 31 Nové Město na Moravě</t>
  </si>
  <si>
    <t>600015904</t>
  </si>
  <si>
    <t>Rekonstrukce půdy gymnázia za účelem výuky přírodních a technických předmětů</t>
  </si>
  <si>
    <t>Maturitu zvládneme</t>
  </si>
  <si>
    <t>Vyšší odborná škola a Střední 
škola veterinární, zemědělská a zdravotnická Třebíč</t>
  </si>
  <si>
    <t>Středisko praktického vyučování</t>
  </si>
  <si>
    <t>Traktor pro výuku autoškoly žáků SŠ</t>
  </si>
  <si>
    <t xml:space="preserve">Pořízení traktoru včeně příslušenství s úpravou pro výuku autoškoly žáků školy  v rámci ŠVP. </t>
  </si>
  <si>
    <t xml:space="preserve">Na pozemku školy by bylo vystavěno a vybaveno zařízení „Středisko praktického vyučování “, kde by probíhala praxe žáků školy oborů agropodnikání a veterinářství s využitím CLIL . Náplň těchto cvičení (odborná praxe obecně, základy chovatelství, inseminace hospodářských zvířat, anatomie hospodářských zvířat, včelařství …) je v souladu se ŠVP a má podpořit zájem žáků o studium přírodovědných a technických  předmětů, obohatit a zdokonalit znalosti a praktické dovednosti žáků ve vztahu k požadavkům odborné praxe. Pro realizaci těchto aktivit bude postavena cvičná stáj s chovatelským zařízením a skladem krmiv. Dále učebna s nábytkem a chovatelskými pomůckami jako vyšetřovacími a měřicími přístroji, ICT technika.  Místnosti pro zpracování zemědělských produktů - zpracování masa, mléka, ovoce a zeleniny, dále pitevna velkých zvířat se zvedákem. Toto bude využíváno při praktických cvičeních žáků SOŠ oborů agropodnikání a  veterinářství.  Tento projekt naplňuje klíčové kompetence IROP. </t>
  </si>
  <si>
    <t>Skleníkový systém s kapkovou závlahou</t>
  </si>
  <si>
    <t xml:space="preserve">Výstaba moderního velkokapacitního  skleníku se  zařízením pro pěstitelskou technologii, řízení klimatu a zavlažování. Pěstební podmínky je možno regulovat pomocí řídícího systému klimatu (teplota, vlhkost, množství světla, zavlažování, CO2, atd.) speciálně vyvinutého pro pěstování ve sklenících. Ovládání je možno provádět i z řídícího PC s možností archivace dat a nastavení. Skleník je možné využívat pro pěstování rostlin celoročně. Výuka žáků (s prvky metody CLIL) zde může probíhat i v zimních měsících.
</t>
  </si>
  <si>
    <t xml:space="preserve">Geoexpozice </t>
  </si>
  <si>
    <t>Vybavení učeben SŠ a VOŠ</t>
  </si>
  <si>
    <t xml:space="preserve">Pořízení vybavení odborných učeben oborů SŠ a VOŠ (pořízení nábytku a vybavení učeben, nákup výukových pomůcek a technického vybavení učeben a výukových prostor) </t>
  </si>
  <si>
    <t>Vybavení odborných učeben ICT technikou</t>
  </si>
  <si>
    <t xml:space="preserve">Vybudování výtahu ve škole pro bezbariérový přístup do školy. </t>
  </si>
  <si>
    <t>Bezbariérový přístup do školy</t>
  </si>
  <si>
    <t>Střední škola stavební Jihlava</t>
  </si>
  <si>
    <t>Modernizace výuky odborných předmětů a cizích jazyků v SŠ stavební Jihlava</t>
  </si>
  <si>
    <t xml:space="preserve">Modernizace výuky odborného výcviku a praxe v SŠ stavební Jihlava </t>
  </si>
  <si>
    <t>Vyšší odborná škola a Střední průmyslová škola Žďár nad Sázavou, Studentská 1, 591 01 Žďár nad Sázavou</t>
  </si>
  <si>
    <t xml:space="preserve">Dílenské pracoviště pro NC a CNC obrábění </t>
  </si>
  <si>
    <t>Dílenské pracoviště pro NC a CNC obrábění na pracovišti Strojírenská – stavební úpravy a nákup nových NC a CNC soustruhů a frézek včetně rozvodů a stavebních úprav (prac. Strojírenská)</t>
  </si>
  <si>
    <t>Rekonstrukce svařovny</t>
  </si>
  <si>
    <t>Rekonstrukce svařovny el. obloukem a v ochranné atmosféře, výměna svař. boxů a modernizace odsávání (prac. Strojírenská)</t>
  </si>
  <si>
    <t>Vybudování dvou učeben pro výuku jazyků</t>
  </si>
  <si>
    <t>Vybudování dvou učeben pro výuku jazyků (prac. Strojírenská)</t>
  </si>
  <si>
    <t>Pracoviště pro nekonvenční obrábění a dělení materiálu – laserové pracoviště</t>
  </si>
  <si>
    <t>Pracoviště pro nekonvenční obrábění a dělení materiálu – laserové pracoviště (prac. Strojírenská)</t>
  </si>
  <si>
    <t>Laboratoře automatizace a robotiky</t>
  </si>
  <si>
    <t>Laboratoře automatizace a robotiky
Po podpoře budování učeben mechatroniky v r. 2009 v krajských centrech technického vzdělávání by měl následovat další krok podpory digitalizace průmyslu, tzn. rozvoj vyšších stupňů automatizace. 
Naší škole chybí příslušné odborné učebny. Obsahem projektového záměru je vybudování dvou odborných učeben v půdní vestavbě – automatizace a robotiky. Budou využívány i žáky nového oboru ICT.
Předpokládáme technické vybavení: didaktická a výpočetní technika, 20 ks stavebnic číslicové techniky, mikroprocesorové techniky, 17 pracovišť s řídicími systémy vč. vizualizačního SW, srovnávací pracoviště robotů a manipulátorů, pracoviště s akčními členy (el. motory, magnety, serva aj.), pracoviště měření a regulace budov, pracoviště senzoriky, průmyslové komunikace, identifikační systémy, rozpoznávání obrazu, rozhraní člověk-stroj  apod. dle aktuální potřeby trhu práce.  (prac. Studentská)</t>
  </si>
  <si>
    <t>Laboratoř elektrotechnických měření</t>
  </si>
  <si>
    <t>Laboratoř elektrotechnických měření. Stávající laboratoř je zastaralá a nevyhovující jak z pohledu počtu pracovišť, tak vybavením pro aktuální potřeby trhu práce. Obsahem projektového záměru je vybudování odborné učebny komplexní rekonstrukcí původní laboratoře. Využití je určeno pro žáky většiny oborů naší školy. Plán vybavení pro 16 žáků a učitele: didaktická a výpočetní technika, přístrojové vybavení pro měření elektrických veličin, číslicové, mikroprocesorové a přenosové techniky, včetně laboratorních zdrojů napětí a proudu. Didaktické měřící sady a pomůcky, přístroje pro revize a provozní měření. Rekonstrukce vyžaduje stavební úpravy a kompletní výměnu nábytku (prac. Studentská)</t>
  </si>
  <si>
    <t>Gymnázium Žďár nad Sázavou</t>
  </si>
  <si>
    <t>Cílem projektu je vybavení odborné učebny CNC novými obráběcími CNC stroji.
V projektu dojde k:
- nákupu 1 CNC výukového soustruh s možností vyučovat CNC programování ve více programovacích systémech (cena 1 500 000 Kč)        - nákupu 1 CNC výukové frézky s možností vyučovat CNC programování ve více programovacích systémech (cena 1 500 000 Kč)</t>
  </si>
  <si>
    <t>Instalace HW a SW MULTISIM, nákup stavebnice pro analogovou a číslicovou techniku, moduly k programování AVR procesorů a ARDUINO, nákup PLC automatů, senzorů a IT. Obnova silnoproudých stolů pro 1F a 3F, nákup simulátorů pro sfázování sítě a dalších instalačních prvků, přepěťových ochran, přípojek venkovních nízkonapěťových sítí a připojení rozvaděčů k nim, obnovitelných zdrojů energie.</t>
  </si>
  <si>
    <t>Střední průmyslová škola a Střední odborné učiliště Pelhřimov</t>
  </si>
  <si>
    <t>Zařízení bude součástí frézovacího centra, které umožňuje velmi přesnou výrobu  vícevrstvých desek plošných spojů za použití laserové technologie. Stávající způsob výroby fotocestou je náročný na bezpečnost, ochranu životního prostředí. Jde o nový směr, na který budou žáci připraveni v oborech elektronické řídící systémy, mechanik elektrotechnik, elektrikář, mechanik elektronických zařízení.</t>
  </si>
  <si>
    <t>Systém umožňuje měření charakteristik točivých a netočivých strojů, měření je řízeno počítačem, obsahuje všechny typy motorů a generátorů, dále umožňuje fázování generátoru na síť, součástí je grafický výstup na PC.</t>
  </si>
  <si>
    <t>Cílem projektu je zkvalitnění materiálních podmínek v procesu odborného vzdělávání s maximálním důrazem podpory k získání klíčových kompetencí žáků. Projekt je zaměřen na rekonstrukci odborných gastronomických učeben (budova C - Tomáše Bati 609, Třebíč a budova A – Sirotčí 4), nákup nových strojů, zařízení a souvisejících technologií, které umožní škole realizovat modernizované vzdělávací programy reagující na technologie v praxi. Veškeré pořizované vybavení bude v souladu s hygienickými předpisy pro stravovací provozy z nerezu včetně pracovních linek a stolů. Cvičná kuchyně – 2x: inovace dispozičního řešení, vybavení, zařízení a technologií. Cvičná cukrárna – 1x: inovace strojů, zařízení a technologií. Cvičná restaurace – 2x: inovace vybavení, zařízení a technologií. Jedná se zejména o konvektomaty, myčky nádobí, pracovní stanoviště žáků (v každé budově cca 8 - 12 ks nerezových pracovních linek), výrobník ledu, kuchyňské roboty. Současné vybavení ve škole je již zastaralé a neodpovídá aktuálním technickým požadavkům v oblasti gastronomie. Pro vybudovaná gastrostudia budou zakoupeny školní licence programu „Kulinářské umění“, které budou využity k rozvoji klíčových kompetencí žáků gastronomických oborů. Cílem části projektu polytechnická laboratoř a digitalizace učeben školy je vybudování polytechnické laboratoře sloužící k rozvoji technického a přírodovědného myšlení žáků. Jedná se o pořízení 3D tiskárny pro potřeby výuky, realizaci projektů žáků rozvíjejících odborné kompetence v souladu s IROP. Součástí laboratoře bude dále multifunkční ateliér upravitelný dle nároků výuky pro foto, video nebo zvukovou práci, vybavení pro pořízení i zpracování fotografií, 2D i 3D grafiky, nástroje pro audio a video produkci v laboratoři i terénu a postprodukci. K výše uvedenému zařízení bude pořízen i příslušný software. Do 10 - 15 učeben umístěných ve třech budovách školy budou pořízeny multifunkční tabule s příslušenstvím a multilicence pro práci s tabulemi. které také podpoří rozvoj kompetencí žáků tak, jak jsou popsány v IROP.</t>
  </si>
  <si>
    <t>Zkvalitnění materiálních podmínek v procesu odborného vzdělávání a rozvoj klíčových kompetencí žáků</t>
  </si>
  <si>
    <t xml:space="preserve">Záměr řeší problematiku bezbariérovosti jednotlivých budov školy. Vedlejší aktivitou projektu bude rozvoj vnitřní konektivity v prostorách školy a jejích součástí zařízení a připojení k internetu. Projekt by měl být realizován ve dvou etapách. V 1. etapě by byly řešeny budovy na Sirtočí ulici a Bráfově v Třebíči a ve druhé etapě by byla řešena budova Tomáše Bati v Třebíči. Odstranění bariér zlepší možnosti vzdělávání žáků/studentů se zdravotním postižením, podpoří vzájemnou integraci a zajistí všem důstojné podmínky na cestě ke vzdělání. </t>
  </si>
  <si>
    <t>Přestavba budovy odborného výcviku Křemešnická - stará  budova</t>
  </si>
  <si>
    <t>Vybavení dílny pro měření emisí, kontroly brzd a měření výkonu, obnovení HW a SW starých automodulů, nákup nových automodulů (Brzdy, ABS, komforttní vybavaní do aut), doplnění IT technologie a propojení s datovou sítí. Autodílny se nachází v samostatném areálu na Žďárského ul. 183, Třebíč a propojení optickým kabelem s areálem na Manželů Curieových 734, Třebíč je nutným krokem ke kvalitnímu fungování systémů školy. Vybavení budou využívat obory autotronik, autoelektrikář, automechnik, karosář a opravář zemědělských strojů. Stavební úpravy stávajících dílen.</t>
  </si>
  <si>
    <t>Modernizace svářecí dílny a nákup nového virtuál welding - trenažeru na virtuální svařování na metodu ZK 135 - svařování v atmosféře CO2. Nákup trenažeru zlepší podmínky ve svářecí škole, dojde k nácviku správných dovedností, úspoře základního a přídavného materiálu, ochranných plynů. Svařování v atmosféře CO2 je součástí osnov v oboru Opravář zemědělských strojů, karosář a umělecký kovář. Stavební úpravy pro instalaci trenažeru.</t>
  </si>
  <si>
    <t>Cílem projektu je rekonstrukce části nevyužitých půdních prostor gymnázia, které bychom chtěli využít zejména pro výuku přírodních a technických předmětů.  
1) Astronomická laboratoř  
V rámci projektu bychom rádi umožnili astronomická pozorování našim žákům přímo v půdních prostorách gymnázia. V půdních prostorách bychom vybudovali astronomickou laboratoř včetně sociálního zázemí s šatnou. Její součástí by byl sál s kapacitou okolo 30-50 osob. Do tohoto sálu by byl přenášen obraz hvězdné oblohy z hvězdářského dalekohledu (který již vlastníme) na velkoplošné plátno. V tomto sále by mohl vyučující/lektor seznámit posluchače s jednotlivými pozorovanými objekty v reálném čase. Součástí sálu by bylo počítačové pracoviště, které by umožňovalo přenos živého obrazu z hvězdářského dalekohledu do datové sítě školy, internetu nebo na velkoplošnou projekci s vhodným dataprojektorem. Pro tento účel je nutné dobudovat odpovídající infrastrukturu vnitřních datových rozvodů a přímého napojení do stávající serverovny. Nezbytností je napojení na zabezpečovací a přístupový systém. Dále bychom astronomickou laboratoř vybavili cca 30 ks triedrů a stativů tak, aby se každý žák mohl věnovat astronomickým pozorováním individuálně. Vlastní hvězdářský dalekohled by byl umístěn ve střešních prostorách půdy v místnosti, která by měla odsuvnou střechu tak, aby mohl být v daném místě nastálo nainstalován a mohl být kdykoli použitelný. Prostory bychom využívali pro praktická pozorování zejména v rámci výuky fyziky a zeměpisu na gymnáziu. Rádi bychom také na škole realizovali astronomický kroužek pro žáky, kterým by byla astronomická laboratoř k dispozici. Prostory astronomické laboratoře bychom nabídli okolním školám, které by je mohly využít zejména v rámci kroužků nebo projektových dnů.
2) Bezbariérový přístup k novým laboratořím 
Ve vazbě na vybudování nových výukově-vzdělávacích laboratoří, je nutné vybudovat bezbariérový přístup do stávajícího prostoru půdy, který je v současné době nevyužívaný a přístupný pouze po schodišti. Výtah by byl realizován z vnější strany pláště budovy s úpravou venkovního okolí a odpočinkovou zónou.   
Plánované stavební úpravy v rámci projektu: 
1. vybudování výtahu do půdních prostor 
2. stavební práce (podlahy, příčky, stropy včetně zateplení)
3. infrastruktura
4. sociální zázemí</t>
  </si>
  <si>
    <t>Vybavení odborných učeben ICT technikou se síťovým technickým a softwarovým zajištěním. Učebna pro výuku aplikací zaměřených na vzělávání cizích jazyků, biologie a učebna pro zemědělské a  zdravotnické aplikace.</t>
  </si>
  <si>
    <t>Sbírka hornin (horniny regionu, ukázkové horniny z celé ČR, systematické ukázky hornin) v podobě neopracovaného kamene ve venkovních prostorách školy. Stejných typů kamene s řezem a výbrusem. Exponáty budou opatřeny cedulemi s informacemi o dané hornině QR kódem.</t>
  </si>
  <si>
    <t>000566900</t>
  </si>
  <si>
    <t>000566900 110250273</t>
  </si>
  <si>
    <t xml:space="preserve">Vybudovat gastrostudio jako pracoviště pro praktické vyučování gastronomických oborů školy. Jedná se o výukový prostor, kde by žáci mohli připravovat pokrmy pod vedením učitelů nebo odborníků v gastronomii a využívat nové kuchyňské postupy s podporou špičkové technologie. Gastrostudio umožní efektivní výuku podle vzdělávacího programu Kulinářské umění, kterým škola od školního roku 2015-16 nahradila zastaralé učebnice. Uváděné kulinářské postupy budou mít možnost žáci zhlédnout na videoukázkách a zároveň si je prakticky vyzkoušet. Předpokládá se vybavení moderní gastronomickou technikou a lektorské pracoviště také snímací technikou. </t>
  </si>
  <si>
    <t>Celkové náklady</t>
  </si>
  <si>
    <t>Pořízení konvenčních obráběcích strojů - zajištění výuky strojírenských oborů a dalších technických oborů v rámci předmětu praxe - náhrada 50 a více let starých strojů, nárůst žáků.</t>
  </si>
  <si>
    <t>Plánujeme modernizaci 4 učeben: 1. Odborné učebny pro práci fiktivních firem, kde počítáme s vybavením moderní kancelářskou technikou, nábytkem, atd. 2. Modernizace učebny cizích jazyků s vybavením nejnovější didaktickou technikou. 3. Modernizaci laboratoře fyziky. 4. Vybavení pro rozvoj talentovaných žáků v různých oborech, kterou vybavíme moderní didaktickou technikou.  Plánujeme pořízení softwaru, který přiblíží výuku zejména odborných ekonomických předmětů praxi. Jedná se o různé simulační hry, aplikační software právního či účetního zaměření, který by byl využitelný jak pro žáky ekonomických oborů, tak pro žáky gymnaziálních oborů v rámci výchovy k podnikavosti. Dále plánujeme nákup interaktivních multimediálních výukových programů použitelných v různých vyučovacích předmětech sloužících ke zkvalitnění výuky odborných a přírodovědných předmětů.</t>
  </si>
  <si>
    <t>Výukový pavilon máločetných oborů na pracovišti Školní 1a</t>
  </si>
  <si>
    <t>GYMNÁZIUM TŘEBÍČ</t>
  </si>
  <si>
    <t>Osobní invalidní výtah</t>
  </si>
  <si>
    <t>Přístavba učeben Gymnázia Třebíč</t>
  </si>
  <si>
    <t>Vybudování multimediálních učeben pro jazykové a přírodovědné vzdělávání</t>
  </si>
  <si>
    <t>Vybudování multimediální učebny pro přírodní vědy
Vybavení přírodovědných učeben interaktivními tabulemi 
Vybudování multimediální učebny pro výuku jazyků
Nová školní Wi-Fi síť</t>
  </si>
  <si>
    <t>Kompletní rekonstrukce výtahu v nové budově školy</t>
  </si>
  <si>
    <t>Akademie - Vyšší odborná škola, Gymnázium a Střední odborná škola uměleckoprůmyslová Světlá nad Sázavou</t>
  </si>
  <si>
    <t xml:space="preserve">000179434
110029267 
</t>
  </si>
  <si>
    <t>Vybudování moderní aranžérské dílny, školního fotoateliéru a pískovací dílny</t>
  </si>
  <si>
    <t>Modernizace technologie truhlářské a tesařské dílny</t>
  </si>
  <si>
    <t xml:space="preserve">Modernizace stávající dřevodílny s cílem vzdělávat žáky učebních oborů Truhlář a Tesař v duchu současných trendů. Konkrétně plánujeme zakoupit olepovačku, egalizační brusku,  ruční nářadí a nástroje a CNC-centrum. Vybavení dílny doplní centrální odsávání.
Druhá část projektu je zaměřena na zlepšení konektivity školy posílením WIFI přístupu na internet. Dále plánujeme zakoupit 15 stolních počítačů pro výuku Auto Cadu u žáků učebních oborů Truhlář a Tesař. Žáci se naučí kreslit a vymodelovat budoucí výrobek a pak ho vyrobí ve školní dílně na moderních strojích.
</t>
  </si>
  <si>
    <t>102943541; 110032420</t>
  </si>
  <si>
    <t>Vyšší odborná škola a Střední odborná škola zemědělsko-technická Bystřice nad Pernštejnem</t>
  </si>
  <si>
    <t>Modernizace výuky přírodovědných oborů</t>
  </si>
  <si>
    <t>Projekt řeší vybudování chemicko-biologické laboratoře včetně zakoupení pomůcek a HW/SW pro práci v laboratoři. Dále projekt předpokládá přebudování a vybavení multifunkčního přednáškového sálu pro výuku cizích jazyků, odborných a přírodovědných předmětů za účelem využití multisenzorické výuky. Zároveň dojde ke komplexní modernizaci školního poradenského pracoviště.</t>
  </si>
  <si>
    <t>Modernizace dílenského vybavení pro řemeslné a technické obory</t>
  </si>
  <si>
    <t>Projekt počítá s modernizací a nákupem vybavení pro řemeslné a technické obory vyučované na VOŠ a SOŠ Bystřice nad Pernštejnem. Konkrétně se jedná o modernizaci obráběcích strojů (konvenční soustruhy, frézy, dělení materiálu) a nákup moderních strojů vyšší střední třídy. Dále se uvažuje o nákupu výukových CNC strojů včetně SW, o nákupu nových moderních svářecích strojů pro odbornou přípravu ve svářečské škole (metody MIG, MAG, TIG, WIG ...). V neposlední řadě se jedná o obnovu zastaralého dílenského vybavení pro ruční obrábění kovů a odbornou přípravu na dílenských pracovištích při výuce řemeslných a technických oborů. Součástí projektu bude i zabezpečení dílenských pracovišť a úprava venkovních areálů školy (v rámci vedlejších aktivit projektu). Dojde k instalaci zabezpečovacích prvků na pracovištích s umístěním vysokých investic.</t>
  </si>
  <si>
    <t>Předfinancování</t>
  </si>
  <si>
    <t>Spolufinancování</t>
  </si>
  <si>
    <t>Přírodovědecké a jazykové multimediální centrum</t>
  </si>
  <si>
    <t xml:space="preserve">Projekt č. 8 v rámci KAP: Matematika hrou na GYMHU (rekonstrukce skladů) </t>
  </si>
  <si>
    <t>Projekt č. 3. v rámci KAP: Školní přírodovědné centrum GYMHU.SCIENCE</t>
  </si>
  <si>
    <t xml:space="preserve">Výstavba třípodlažní přístavby ve dvoře školy - s badatelským centrem, knihovnou a 2 učebnami. Gymnázium Třebíč se dlouhodobě potýká s nedostatkem prostoru - chybí dostatek učeben pro dělení hodin, žáci nemají studovnu a knihovnu. </t>
  </si>
  <si>
    <t xml:space="preserve">Vybudování nové učebny pro matematiku na místě stávajících skladů v půdních prostorách (vybourání zdí, nové rozvody), vybavení herního centra pro rozvoj matematického myšlení: sady stavebnic pro sestavení legorobotů a tablety pro jejich řízení a programování, šachy a šachové hodiny, sady matematických strategických her. </t>
  </si>
  <si>
    <t xml:space="preserve">Vytvoření přírodovědného centra GYMHU.SCIENCE vyžaduje: 1) zrekonstruovat dvě stávající kmenové učebny (nové rozvody vody a elektřiny, připojení na internet) 2) vybavit je pro potřeby výuky biologie a fyziky (2 interaktivní tabule s počítačem, projektory a ozvučením, 60 tabletů pro žáky, 16 měřících sad Pasco, mikroskop, nábytek, skladovací systém na pomůcky, prezentační technika) </t>
  </si>
  <si>
    <t>x</t>
  </si>
  <si>
    <t>Střední škola stavební Třebíč</t>
  </si>
  <si>
    <t>Rekonstrukce skladové haly - vytvoření materiálních podmínek pro výuku odborného výcviku a praxe oborů 36-67-H/01 Zedník, 36-66-H/01 Montér suchých staveb, 36-47-M/01 Stavebnictví</t>
  </si>
  <si>
    <t>Cílem projektu je vytvoření materiálních podmínek pro rozvoj klíčových kompetencí žáků, včetně žáků se speciálními vzdělávacími potřebami se zaměřením na podporu odborných kompetencí a tím k posílení relevance pro trh práce v zemích EU.V projektu dojde k: - rekonstrukci a rozšíření stávající skladové haly na výcvikovou halu pro obory Stavebnictví, Zedník, Malíř a Montér suchých staveb pro výuku technických a řemeslných dovedností, - jejímu vybavení technologiemi a didaktickými pomůckami, - podpoře vnitřní konektivity školy v dílnách a jejich připojení k internetu. Výstupem bude 1 cvičná hala s nejméně 6 odděleními, která budou vybavena projekční technikou. cvičným materiálem a nejmodernějšími technologiemi,které umožňují výuku v souladu s požadavky trhu práce.</t>
  </si>
  <si>
    <t xml:space="preserve">Demolice nevyhovujícího (havarijního stavu) objektu, výstavba a rozšíření budovy, přestavba na moderní učebny pro technické obory - strojírenské, svářecí škola, elektroobory.  Pořízení vybavení do nově vzniklých odborných učeben. Nové technologie (CNC stroje, Inteligentní elektroinstalace, zařízení pro nově vzniklé oborové zaměření na zpracování plastů, vzduchotechnika a vybavení pracoviště svářečské školy novou technologií ). Opláštění budovy. </t>
  </si>
  <si>
    <t xml:space="preserve">Hlavním cílem projektu je podpora výuky maturitních předmětů společné části maturitní zkoušky, zejména matematiky a cizích jazyků. Dále projekt podpoří výuku přírodních věd, zejména fyziky. Součástí projektu bude také posílení současné síťové infrastruktury školy za účelem dosažení minimálních standardů konektivity.
V rámci projektu bude vybudována odborná učebna matematiky včetně vybavení nábytkem (lavice, židle, katedra), projekční technikou (dataprojektor, interaktivní tabule). Součástí každého žákovského pracoviště bude počítačová sestava. Výuka s využitím PC bude realizována zejména v rámci tematických celků Funkce, Planimetrie, Stereometrie a 3D modelování ve vhodném výukovém softwaru. V odborné učebně matematiky bude také 3D scanner a 3D tiskárna, která umožní žákům vytisknout vytvořené 3D modely objektů v rámci stereometrie, ale také tisk výukových pomůcek do dalších přírodovědných předmětů (biologie, fyzika, chemie). Nově bude vytvořený samostatný kabinet matematiky, který bude vybavený nábytkem (stoly, židle, skříně pro pomůcky a učitelskými pracovišti s IT).
Pro podporu výuky jazyků bude rekonstruována současná učebna, která je již nevyhovující a zastaralá. V rámci rekonstrukce bude vybavena nábytkem (lavice, židle, katedra), projekční technikou (dataprojektor, interaktivní tabule). Součástí jazykové učebny bude jazyková laboratoř, v rámci které bude každý žák vybaven sluchátky s mikrofonem a mobilním dotykovým zařízením. Dále bude rekonstruován kabinet cizích jazyků, který bude vybavený nábytkem (stoly, židle, skříně pro pomůcky a učitelskými pracovišti s IT).
V rámci přírodních věd chceme podpořit zejména výuku fyziky vytvořením moderní laboratoře fyziky. Laboratoř bude vybavena novým nábytkem (lavice, židle, katedra) a laboratorními sadami pro výuku elektřiny, optiky, mechaniky, vysokorychlostní kamerou a termokamerou. Každé žákovské pracoviště bude vybaveno mobilním počítačovým pracovištěm.
Cílem projektu v oblasti síťové infrastruktury je nahrazení stávajících hlavních routerů novými, podporující alespoň minimální základní parametry projektu. Součástí projektu je zajištění komplexního monitoringu a logování provozu od serverů po koncové klientské stanice až na úroveň uživatele. Vzhledem k neustálému zvyšování požadavků na současné datové úložiště, je nutné dobudovat nové centrální datové úložiště.
</t>
  </si>
  <si>
    <t>Modernizace výuky odborných předmětů a cizích jazyků v SŠ stavební Jihlava    Tento projekt se skládá ze čtyř částí:
1/ Centrum 3D modelování - předpokládaná hodnota 1.100.000,- Kč
2/ Moderní zeměměřičské přístroje (tzv. totální stanice) pro nácvik geodetických prací - předpokládaná hodnota 950.000,- Kč
3/Odborná učebna "inteligentních technologií v moderním domě" - předpokládaná hodnota 1.800.000,- Kč
4/ Moderní digitalizovaná učebna cizích jazyků - předpokládaná hodnota 500.000,- Kč</t>
  </si>
  <si>
    <t xml:space="preserve">Modernizace výuky odborného výcviku a praxe v SŠ stavební Jihlava  Tento projekt skládá ze šesti částí
1/Kopírovací soustruh na obrábění dřeva – předpokládaná cena 300.000,-Kč
2/Pětiosý CNC stroj na obrábění dřeva - předpokládaná hodnota 1.800.000,-Kč
3/Zařízení na strojní omítání – předpokládaná hodnota 250.000,-Kč
4/Moderní vybavení pro obkladačské práce – předpokládaná hodnota 150.000,-Kč
5/Moderní manipulační technika pro dopravu materiálu na střechy- předpokládaná hodnota 180.000,-Kč
6/Systémové bednění pro výuku stavebních oborů – předpokládaná hodnota 500.000,-Kč
Podrobný popis jednotlivých částí projektu je v přiložené příloze ve wordu. </t>
  </si>
  <si>
    <t>Zhotovení přírodovědeckého centra v půdních prostorách školy. Centrum se bude skládat z několika oddělení: 
Digitální laboratoř přírodních věd (přírodní vědy - zpracování dat z přístrojů v Badatelském centru, natáčení biologických, fyzikálních a chemických pokusů a měření, zpracovávání laboratorních měření, práce s digitálními technologiemi - natáčení a úprava klipů s vědeckou tematikou za využití BC; zpracování digitálních fotografií, metoda HDR za využití specializovaného software;
Centrum multimediálních a prezentačních dovedností včetně jazykové laboratoře (komunikace v cizích jazycích - používání PC a internetu k rozvoji jazykových schopností žáků s využitím elektronických slovníků, elektronických učebnic jazyků, e-learningu, Moodle a specializovaného software a multimediální knihovny);  
Pracoviště kariérového poradce;  
Učebna pro žáky se speciálními vzdělávacími potřebami (vybavená kompenzačními pomůckami pro žáky s přiznaným uzpůsobením podmínek)
Přírodo-vědecko-jazykový prezentační sál (prezentace dat z přístrojů v Badatelském centru; prezentace výsledků přírodních věd, prezentace klipů s přírodovědeckou tematikou, popularizace vědy, komunikace v cizích jazycích - celostátní organizace soutěže Public Speaking, studentské anglické divadlo, konverzační soutěže v cizích jazycích, konverzační hry a pohybové aktivity),
Technicko-kybernetická laboratoř (technické a řemeslné obory - seminář výuka aplikačního software CAD, 3D Max, výuka deskriptivní geometrie elektronicky, práce s digitálními technologiemi - pracoviště robotiky, pracoviště 3D tisku)</t>
  </si>
  <si>
    <t xml:space="preserve">Aranžérská dílna -  nové rozvody vody a elektřiny, osvětlení, podlahovou krytinu, vybudování cvičné stěny pro výuku tapetování, vybavení nábytkem, pracovními nástroji, pomůckami, podpůrnou výpočetní a prezentační technikou. 
Fotoateliér -  pořízení základního nábytku, získání dalšího rozšiřujícího vybavení vedoucí k efektivnější výuce různých technik pořizování fotografií a následného zpracování snímků. Přiblížení fotoateliéru prostoru učebny počítačové grafiky a jeho připojení na stávající síť.
Pískovací dílna - komplexní modernizace spolu s úpravou nových a větších prostor, která umožní účelnější využití zařízení pro proces pískování ve  výukovém procesu, a to jak teorii, tak praxi.
</t>
  </si>
  <si>
    <t xml:space="preserve">Název organizace </t>
  </si>
  <si>
    <t xml:space="preserve">REDIZO     </t>
  </si>
  <si>
    <t>Zaměření projektu</t>
  </si>
  <si>
    <t>2017-VII</t>
  </si>
  <si>
    <t>2018-XII</t>
  </si>
  <si>
    <t>2018-VIII</t>
  </si>
  <si>
    <t>2018-VII</t>
  </si>
  <si>
    <t>;</t>
  </si>
  <si>
    <t>2016-IX</t>
  </si>
  <si>
    <t>2016-XI</t>
  </si>
  <si>
    <t>2017-I</t>
  </si>
  <si>
    <t>2018-I</t>
  </si>
  <si>
    <t>2108-XII</t>
  </si>
  <si>
    <t>2017- I</t>
  </si>
  <si>
    <t>2017-III</t>
  </si>
  <si>
    <t>2108-IX</t>
  </si>
  <si>
    <t>2017-IX</t>
  </si>
  <si>
    <t>2017-VIII</t>
  </si>
  <si>
    <t>2016-V</t>
  </si>
  <si>
    <t>2018-X</t>
  </si>
  <si>
    <t>2016-VII</t>
  </si>
  <si>
    <t>2017-XII</t>
  </si>
  <si>
    <t>2018-IV</t>
  </si>
  <si>
    <t>2018-XI</t>
  </si>
  <si>
    <t>X</t>
  </si>
  <si>
    <t>2018-xii</t>
  </si>
  <si>
    <t xml:space="preserve">2017-VII </t>
  </si>
  <si>
    <t>2018-III</t>
  </si>
  <si>
    <t xml:space="preserve">2017-VI </t>
  </si>
  <si>
    <t>2017-II</t>
  </si>
  <si>
    <t>2017-VI</t>
  </si>
  <si>
    <t>cizí jazky</t>
  </si>
  <si>
    <t>přírodní vědy</t>
  </si>
  <si>
    <t>bezbariérovost</t>
  </si>
  <si>
    <t>konektivita</t>
  </si>
  <si>
    <t>tehnické a řemeslné obory</t>
  </si>
  <si>
    <t>práce s digit. techn.</t>
  </si>
  <si>
    <t>rozšiř.kapacit kmen.učeben</t>
  </si>
  <si>
    <t>zpracovaný záměr</t>
  </si>
  <si>
    <t>územní řízení ANO</t>
  </si>
  <si>
    <t>stavební povolení ANO</t>
  </si>
  <si>
    <t>NIC z přechozího</t>
  </si>
  <si>
    <t>zprac. projekt (stavba)</t>
  </si>
  <si>
    <t>Stav připravenosti</t>
  </si>
  <si>
    <t>Svářecí škola a zázemí pro odborný výcvik</t>
  </si>
  <si>
    <t>Výstavba nové budovy pro svářečskou školu (současné prostory nevyhovují kapacitně a stavebně technicky). Dojde k rozšíření kapacit sociálního zařízení a zázemí pro žáky a učitele. Dále bude pořízeno vybavení pro výuku moderních technologií ve svařování. Jeden trenažér pro virtuální svařování, svařovací agregáty pro svařování plamenem, obloukem a v ochranné atmosféře. Vedle technologií pro svařování bude pořízen i specializovaný nábytek a vybavení šaten.</t>
  </si>
  <si>
    <t>2017 - VII</t>
  </si>
  <si>
    <t>2018- XII</t>
  </si>
  <si>
    <t xml:space="preserve"> Předpokládaných nároků na rozpočet kraje - komentář</t>
  </si>
  <si>
    <t>Předpokládané nároky 
na rozpočet kraje</t>
  </si>
  <si>
    <t>s</t>
  </si>
  <si>
    <t>v</t>
  </si>
  <si>
    <t>vs</t>
  </si>
  <si>
    <t>Počet žáků</t>
  </si>
  <si>
    <t>Předfinancování stavba - zápůjčka</t>
  </si>
  <si>
    <t>Spolufinancování stavba-inv. dotace</t>
  </si>
  <si>
    <t>Předfinancování vybavení -zápůjčka</t>
  </si>
  <si>
    <t>2000 Kč/žák</t>
  </si>
  <si>
    <t>3000 Kč/žák</t>
  </si>
  <si>
    <t>Spolufinancování vabvení-příspěvek</t>
  </si>
  <si>
    <t>Spolufinancování vybvení-příspěvek</t>
  </si>
  <si>
    <t>Spolufinancování konektivita-inv. dotace</t>
  </si>
  <si>
    <t>Předfinancování konektivita zápůjčka</t>
  </si>
  <si>
    <t>Střední škola průmyslová, technická a automobilní Jihlava</t>
  </si>
  <si>
    <t>60545992</t>
  </si>
  <si>
    <t>Pořízení SW a HW</t>
  </si>
  <si>
    <t xml:space="preserve">Zkvalitnění a inovace výuky grafických programů pro CAD/CAM systémy ve strojírenství a elektrotechnice a specializovaných programů využívaných v oboru IT pro zpracování audiovizuálních podkladů.
Zakoupením specializovaných softwarů, které musí být provozovány na výkonném hardwaru, získají žáci školy kompetence požadované na trhu práce.
Během studia se žáci seznámí s technologiemi, které požadují klíčoví zaměstnavatelé regionu                                       
Pořízení SW a HW - vybudování multimediální učebny pro výuku grafických programů, odborných programů ve strojírenství a elektrotechnice (CAD/CAM) a programů pro zpracování zvuku a videa pro obory IT.                                                                             </t>
  </si>
  <si>
    <t xml:space="preserve">1 400 000 </t>
  </si>
  <si>
    <t>Obchodní akademie, Střední zdravotnická škola, Střední odborná škola služeb a Jazyková škola s právem státní jazykové zkoušky Jihlava</t>
  </si>
  <si>
    <t>00836591</t>
  </si>
  <si>
    <t>Vybudování nových odborných učeben ve stávajících prostorách</t>
  </si>
  <si>
    <t xml:space="preserve">Rekonstrukce a vybavení jazykové učebny ve stávajícím objektu OA - rekonstrukce podlahy, oprava omítky, výmalba, vybavení audiotechnikou, dataprojektorem a nábytkem. Stavební úpravy související s vybudováním nových odborných učeben oboru fotograf, instalace ramp s osvětlením, zatemnění, vybavení učebny IC technikou a nábytkem.   </t>
  </si>
  <si>
    <t>2016-VI</t>
  </si>
  <si>
    <t>Výtah na pracovišti Bratříků</t>
  </si>
  <si>
    <t xml:space="preserve">Na pracovišti Bratříků v současnosti není zabezpečen bezbariérový přístup do celé budovy. V uplynulých letech byl vybudován zadní bezbariérový vstup do suterénu budovy. Odtud již bezbariérový přístup do dalších částí školy neexistuje. S instalací výtahu se již počítalo v minulosti, je vypracován projekt, z finančních důvodů k jeho realizaci nedošlo. Výtah by umožnil bezbariérový přístup ze suterénu budovy do všech pater školy. </t>
  </si>
  <si>
    <t>2018-VI</t>
  </si>
  <si>
    <t>Hotelová škola Světlá a Střední odborná škola řemesel Velké Meziříčí</t>
  </si>
  <si>
    <t>48895377</t>
  </si>
  <si>
    <t>Zvýšení kompetencí žáků</t>
  </si>
  <si>
    <t xml:space="preserve">Z hlediska kvalitního odborného vzdělávání žáků učebních oborů, jejich technických a řemeslných kompetencí požadovaných výstupy RPV a ŠVP v souvislosti se snadnějším přechodem do praxe je třeba zmodernizovat výukové pomůcky, zařízení i pracovní postupy při výuce odborných předmětů ve škole i praktických dovedností získávaných na odborném výcviku. Zařízení je zastaralé, za hranicí životnosti a požadavků kladených na bezpečnost práce. Pro výuku učebních oborů je třeba postupná výměna zastaralého zařízení nebo pořízení pomůcek, které pro výuku postrádáme. Tyto požadavky vyplynuly z konzultací na smluvních pracovištích pro odborný výcvik žáků:
1. celková rekonstrukce svařovny elektrickým obloukem
2. výměna dílenských stolů - 20 ks
3. cvičné panely pro obor elektrikář - 8 ks
4. server s výukovými programy, OFFICE+ 15 ks tabletů
5. zařízení pro měření geometrie 3D + zvedák
</t>
  </si>
  <si>
    <t>Vyšší odborná škola a Střední škola veterinární, zemědělská a zdravotnická Třebíč</t>
  </si>
  <si>
    <t>60418460</t>
  </si>
  <si>
    <t>Jezdecký klub</t>
  </si>
  <si>
    <t>Vybudování stáje a technického zázemí pro jezdecký klub. Na koních budou probíhat praxe oboru agorpodnikání i veterinářství.</t>
  </si>
  <si>
    <t>2017-V</t>
  </si>
  <si>
    <t xml:space="preserve">Předpokládané nároky na rozpočet kraje </t>
  </si>
  <si>
    <t>Číslo</t>
  </si>
  <si>
    <t>Seznam projektových záměrů krajem zřízených škol pro investiční intervence v oblasti středních a vyšších odborných škol v souladu s SC 2.4 IROP</t>
  </si>
  <si>
    <t>počet stran: 36</t>
  </si>
  <si>
    <t>RK-24-2016-25, př. 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</si>
</sst>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 _K_č_-;\-* #,##0\ _K_č_-;_-* &quot;-&quot;\ _K_č_-;_-@_-"/>
    <numFmt numFmtId="43" formatCode="_-* #,##0.00\ _K_č_-;\-* #,##0.00\ _K_č_-;_-* &quot;-&quot;??\ _K_č_-;_-@_-"/>
    <numFmt numFmtId="164" formatCode="#,##0_ ;\-#,##0\ "/>
    <numFmt numFmtId="165" formatCode="_-* #,##0\ _K_č_-;\-* #,##0\ _K_č_-;_-* &quot;-&quot;??\ _K_č_-;_-@_-"/>
  </numFmts>
  <fonts count="8">
    <font>
      <sz val="11"/>
      <color theme="1"/>
      <name val="Calibri"/>
      <family val="2"/>
      <scheme val="minor"/>
    </font>
    <font>
      <sz val="10"/>
      <name val="Arial"/>
      <family val="2"/>
    </font>
    <font>
      <sz val="11"/>
      <name val="Calibri"/>
      <family val="2"/>
      <scheme val="minor"/>
    </font>
    <font>
      <sz val="14"/>
      <name val="Calibri"/>
      <family val="2"/>
      <scheme val="minor"/>
    </font>
    <font>
      <b/>
      <sz val="14"/>
      <name val="Calibri"/>
      <family val="2"/>
      <scheme val="minor"/>
    </font>
    <font>
      <b/>
      <sz val="11"/>
      <name val="Calibri"/>
      <family val="2"/>
      <scheme val="minor"/>
    </font>
    <font>
      <b/>
      <sz val="12"/>
      <name val="Calibri"/>
      <family val="2"/>
      <scheme val="minor"/>
    </font>
    <font>
      <sz val="11"/>
      <name val="Arial"/>
      <family val="2"/>
    </font>
  </fonts>
  <fills count="4">
    <fill>
      <patternFill/>
    </fill>
    <fill>
      <patternFill patternType="gray125"/>
    </fill>
    <fill>
      <patternFill patternType="solid">
        <fgColor theme="0"/>
        <bgColor indexed="64"/>
      </patternFill>
    </fill>
    <fill>
      <patternFill patternType="solid">
        <fgColor rgb="FFFFFF00"/>
        <bgColor indexed="64"/>
      </patternFill>
    </fill>
  </fills>
  <borders count="22">
    <border>
      <left/>
      <right/>
      <top/>
      <bottom/>
      <diagonal/>
    </border>
    <border>
      <left style="thin"/>
      <right style="thin"/>
      <top style="thin"/>
      <bottom style="thin"/>
    </border>
    <border>
      <left style="thin"/>
      <right style="thin"/>
      <top/>
      <bottom/>
    </border>
    <border>
      <left style="thin"/>
      <right style="thin"/>
      <top/>
      <bottom style="thin"/>
    </border>
    <border>
      <left style="thin"/>
      <right style="thin"/>
      <top style="thin"/>
      <bottom/>
    </border>
    <border>
      <left style="thin"/>
      <right/>
      <top style="thin"/>
      <bottom style="thin"/>
    </border>
    <border>
      <left style="medium"/>
      <right style="thin"/>
      <top style="medium"/>
      <bottom style="medium"/>
    </border>
    <border>
      <left style="thin"/>
      <right style="medium"/>
      <top style="medium"/>
      <bottom style="medium"/>
    </border>
    <border>
      <left style="thin"/>
      <right style="thin"/>
      <top style="thin"/>
      <bottom style="double"/>
    </border>
    <border>
      <left/>
      <right/>
      <top style="thin"/>
      <bottom style="thin"/>
    </border>
    <border>
      <left/>
      <right style="thin"/>
      <top style="thin"/>
      <bottom style="thin"/>
    </border>
    <border>
      <left/>
      <right/>
      <top style="medium"/>
      <bottom style="medium"/>
    </border>
    <border>
      <left style="medium"/>
      <right style="medium"/>
      <top/>
      <bottom style="thin"/>
    </border>
    <border>
      <left style="medium"/>
      <right style="medium"/>
      <top style="thin"/>
      <bottom style="thin"/>
    </border>
    <border diagonalUp="1">
      <left style="thin"/>
      <right style="thin"/>
      <top style="thin"/>
      <bottom style="thin"/>
      <diagonal style="thin"/>
    </border>
    <border>
      <left style="thin"/>
      <right/>
      <top/>
      <bottom/>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134">
    <xf numFmtId="0" fontId="0" fillId="0" borderId="0" xfId="0"/>
    <xf numFmtId="0" fontId="2" fillId="2" borderId="0" xfId="0" applyFont="1" applyFill="1"/>
    <xf numFmtId="0" fontId="2" fillId="2" borderId="1" xfId="0" applyFont="1" applyFill="1" applyBorder="1" applyAlignment="1">
      <alignment vertical="top"/>
    </xf>
    <xf numFmtId="164" fontId="2" fillId="2" borderId="0" xfId="0" applyNumberFormat="1" applyFont="1" applyFill="1"/>
    <xf numFmtId="0" fontId="2" fillId="2" borderId="1" xfId="0" applyFont="1" applyFill="1" applyBorder="1" applyAlignment="1">
      <alignment horizontal="right" vertical="top"/>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2" borderId="1" xfId="0" applyFont="1" applyFill="1" applyBorder="1" applyAlignment="1">
      <alignment vertical="center" wrapText="1"/>
    </xf>
    <xf numFmtId="0" fontId="2" fillId="2" borderId="1" xfId="0" applyFont="1" applyFill="1" applyBorder="1" applyAlignment="1">
      <alignment vertical="top" wrapText="1"/>
    </xf>
    <xf numFmtId="164" fontId="3" fillId="2" borderId="1" xfId="20" applyNumberFormat="1" applyFont="1" applyFill="1" applyBorder="1" applyAlignment="1">
      <alignment horizontal="center" vertical="center"/>
    </xf>
    <xf numFmtId="0" fontId="2" fillId="2" borderId="1" xfId="20" applyNumberFormat="1" applyFont="1" applyFill="1" applyBorder="1" applyAlignment="1">
      <alignment horizontal="center" vertical="center"/>
    </xf>
    <xf numFmtId="43" fontId="2" fillId="2" borderId="1" xfId="20" applyFont="1" applyFill="1" applyBorder="1" applyAlignment="1">
      <alignment horizontal="center" vertical="center"/>
    </xf>
    <xf numFmtId="164" fontId="3" fillId="2" borderId="0" xfId="0" applyNumberFormat="1" applyFont="1" applyFill="1" applyBorder="1" applyAlignment="1">
      <alignment horizontal="center" vertical="center"/>
    </xf>
    <xf numFmtId="164" fontId="4" fillId="2" borderId="0" xfId="0" applyNumberFormat="1"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Alignment="1">
      <alignment horizontal="center" vertical="center" wrapText="1"/>
    </xf>
    <xf numFmtId="0" fontId="2" fillId="2" borderId="0" xfId="0" applyFont="1" applyFill="1" applyAlignment="1">
      <alignment horizontal="center" vertical="center"/>
    </xf>
    <xf numFmtId="0" fontId="2" fillId="2" borderId="0" xfId="0" applyFont="1" applyFill="1" applyAlignment="1">
      <alignment vertical="top"/>
    </xf>
    <xf numFmtId="0" fontId="3" fillId="2" borderId="0" xfId="0" applyFont="1" applyFill="1" applyAlignment="1">
      <alignment vertical="center" wrapText="1"/>
    </xf>
    <xf numFmtId="0" fontId="2" fillId="2" borderId="0" xfId="0" applyFont="1" applyFill="1" applyAlignment="1">
      <alignment vertical="top" wrapText="1"/>
    </xf>
    <xf numFmtId="0" fontId="3" fillId="2" borderId="0" xfId="0" applyFont="1" applyFill="1" applyAlignment="1">
      <alignment horizontal="center" vertical="center"/>
    </xf>
    <xf numFmtId="0" fontId="2" fillId="2" borderId="0" xfId="0" applyNumberFormat="1"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right" vertical="center"/>
    </xf>
    <xf numFmtId="0" fontId="2" fillId="2" borderId="0" xfId="0" applyFont="1" applyFill="1" applyAlignment="1">
      <alignment horizontal="center" vertical="center" wrapText="1"/>
    </xf>
    <xf numFmtId="0" fontId="3" fillId="2" borderId="0" xfId="0" applyFont="1" applyFill="1"/>
    <xf numFmtId="0" fontId="3" fillId="2" borderId="0" xfId="0" applyFont="1" applyFill="1" applyAlignment="1">
      <alignment horizontal="left" vertical="center" wrapText="1"/>
    </xf>
    <xf numFmtId="0" fontId="3" fillId="2" borderId="0" xfId="0" applyFont="1" applyFill="1" applyAlignment="1">
      <alignment vertical="center"/>
    </xf>
    <xf numFmtId="0" fontId="2" fillId="2" borderId="0" xfId="0" applyFont="1" applyFill="1" applyAlignment="1">
      <alignment horizontal="left" vertical="center"/>
    </xf>
    <xf numFmtId="0" fontId="2" fillId="2" borderId="2" xfId="0" applyFont="1" applyFill="1" applyBorder="1" applyAlignment="1">
      <alignment vertical="top"/>
    </xf>
    <xf numFmtId="0" fontId="3" fillId="2" borderId="3" xfId="0" applyFont="1" applyFill="1" applyBorder="1" applyAlignment="1">
      <alignment vertical="center" wrapText="1"/>
    </xf>
    <xf numFmtId="0" fontId="2" fillId="2" borderId="3" xfId="0" applyFont="1" applyFill="1" applyBorder="1" applyAlignment="1">
      <alignment vertical="top" wrapText="1"/>
    </xf>
    <xf numFmtId="164" fontId="3" fillId="2" borderId="3" xfId="20" applyNumberFormat="1" applyFont="1" applyFill="1" applyBorder="1" applyAlignment="1">
      <alignment horizontal="center" vertical="center"/>
    </xf>
    <xf numFmtId="49" fontId="2" fillId="2" borderId="1" xfId="0" applyNumberFormat="1" applyFont="1" applyFill="1" applyBorder="1" applyAlignment="1" applyProtection="1">
      <alignment horizontal="right" vertical="center" wrapText="1"/>
      <protection locked="0"/>
    </xf>
    <xf numFmtId="0" fontId="2" fillId="2" borderId="3" xfId="0" applyFont="1" applyFill="1" applyBorder="1" applyAlignment="1">
      <alignment horizontal="center" vertical="center"/>
    </xf>
    <xf numFmtId="0" fontId="2" fillId="2" borderId="3" xfId="20" applyNumberFormat="1" applyFont="1" applyFill="1" applyBorder="1" applyAlignment="1">
      <alignment horizontal="center" vertical="center"/>
    </xf>
    <xf numFmtId="0" fontId="2" fillId="2" borderId="1" xfId="0" applyFont="1" applyFill="1" applyBorder="1"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164" fontId="3" fillId="2" borderId="4" xfId="20" applyNumberFormat="1" applyFont="1" applyFill="1" applyBorder="1" applyAlignment="1">
      <alignment horizontal="center" vertical="center"/>
    </xf>
    <xf numFmtId="43" fontId="2" fillId="2" borderId="5" xfId="20" applyFont="1" applyFill="1" applyBorder="1" applyAlignment="1">
      <alignment horizontal="center" vertical="center"/>
    </xf>
    <xf numFmtId="164" fontId="4" fillId="2" borderId="6" xfId="0" applyNumberFormat="1" applyFont="1" applyFill="1" applyBorder="1" applyAlignment="1">
      <alignment horizontal="center" vertical="center"/>
    </xf>
    <xf numFmtId="164" fontId="4" fillId="2" borderId="7" xfId="0" applyNumberFormat="1" applyFont="1" applyFill="1" applyBorder="1" applyAlignment="1">
      <alignment horizontal="center" vertical="center"/>
    </xf>
    <xf numFmtId="0" fontId="3"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0" xfId="0" applyFont="1" applyFill="1" applyBorder="1" applyAlignment="1">
      <alignment vertical="top"/>
    </xf>
    <xf numFmtId="0" fontId="3" fillId="2" borderId="0" xfId="0" applyFont="1" applyFill="1" applyBorder="1" applyAlignment="1">
      <alignment vertical="center" wrapText="1"/>
    </xf>
    <xf numFmtId="0" fontId="2" fillId="2" borderId="0" xfId="0" applyFont="1" applyFill="1" applyBorder="1" applyAlignment="1">
      <alignment vertical="top" wrapText="1"/>
    </xf>
    <xf numFmtId="164" fontId="3" fillId="2" borderId="0" xfId="20" applyNumberFormat="1" applyFont="1" applyFill="1" applyBorder="1" applyAlignment="1">
      <alignment horizontal="center" vertical="center"/>
    </xf>
    <xf numFmtId="0" fontId="2" fillId="2" borderId="0" xfId="20" applyNumberFormat="1" applyFont="1" applyFill="1" applyBorder="1" applyAlignment="1">
      <alignment horizontal="center" vertical="center"/>
    </xf>
    <xf numFmtId="43" fontId="2" fillId="2" borderId="0" xfId="20" applyFont="1" applyFill="1" applyBorder="1" applyAlignment="1">
      <alignment horizontal="center" vertical="center"/>
    </xf>
    <xf numFmtId="0" fontId="5" fillId="2" borderId="0" xfId="2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 xfId="0" applyFont="1" applyFill="1" applyBorder="1" applyAlignment="1">
      <alignment vertical="top"/>
    </xf>
    <xf numFmtId="0" fontId="5" fillId="2" borderId="8" xfId="0" applyFont="1" applyFill="1" applyBorder="1" applyAlignment="1">
      <alignment vertical="top"/>
    </xf>
    <xf numFmtId="0" fontId="5" fillId="2" borderId="4" xfId="0" applyFont="1" applyFill="1" applyBorder="1" applyAlignment="1">
      <alignment horizontal="center" vertical="center"/>
    </xf>
    <xf numFmtId="0" fontId="4" fillId="2" borderId="8" xfId="0" applyFont="1" applyFill="1" applyBorder="1" applyAlignment="1">
      <alignment vertical="center" wrapText="1"/>
    </xf>
    <xf numFmtId="0" fontId="5" fillId="2" borderId="8" xfId="0" applyFont="1" applyFill="1" applyBorder="1" applyAlignment="1">
      <alignment vertical="top" wrapText="1"/>
    </xf>
    <xf numFmtId="0" fontId="5" fillId="2" borderId="8" xfId="0" applyNumberFormat="1" applyFont="1" applyFill="1" applyBorder="1" applyAlignment="1">
      <alignment horizontal="center" vertical="center" wrapText="1"/>
    </xf>
    <xf numFmtId="0" fontId="5" fillId="2" borderId="0" xfId="0" applyFont="1" applyFill="1"/>
    <xf numFmtId="0" fontId="4" fillId="2" borderId="5" xfId="0" applyFont="1" applyFill="1" applyBorder="1" applyAlignment="1">
      <alignment vertical="center"/>
    </xf>
    <xf numFmtId="0" fontId="4" fillId="2" borderId="9" xfId="0" applyFont="1" applyFill="1" applyBorder="1" applyAlignment="1">
      <alignment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4" fillId="2" borderId="1" xfId="0" applyFont="1" applyFill="1" applyBorder="1" applyAlignment="1">
      <alignment vertical="center"/>
    </xf>
    <xf numFmtId="0" fontId="4" fillId="2" borderId="1" xfId="0" applyFont="1" applyFill="1" applyBorder="1" applyAlignment="1">
      <alignment horizontal="center" vertical="center"/>
    </xf>
    <xf numFmtId="0" fontId="6" fillId="2" borderId="5" xfId="0" applyFont="1" applyFill="1" applyBorder="1" applyAlignment="1">
      <alignment horizontal="left" vertical="center"/>
    </xf>
    <xf numFmtId="0" fontId="5" fillId="2" borderId="4"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41" fontId="3" fillId="2" borderId="1" xfId="20" applyNumberFormat="1" applyFont="1" applyFill="1" applyBorder="1" applyAlignment="1">
      <alignment horizontal="center" vertical="center"/>
    </xf>
    <xf numFmtId="0" fontId="2" fillId="2" borderId="0" xfId="0" applyFont="1" applyFill="1" applyBorder="1" applyAlignment="1">
      <alignment horizontal="center" vertical="center" textRotation="90"/>
    </xf>
    <xf numFmtId="43" fontId="2" fillId="2" borderId="4" xfId="20" applyFont="1" applyFill="1" applyBorder="1" applyAlignment="1">
      <alignment horizontal="center" vertical="center"/>
    </xf>
    <xf numFmtId="43" fontId="2" fillId="2" borderId="3" xfId="20" applyFont="1" applyFill="1" applyBorder="1" applyAlignment="1">
      <alignment horizontal="center" vertical="center"/>
    </xf>
    <xf numFmtId="0" fontId="2" fillId="2" borderId="3" xfId="0" applyFont="1" applyFill="1" applyBorder="1" applyAlignment="1">
      <alignment vertical="top"/>
    </xf>
    <xf numFmtId="164" fontId="4" fillId="2" borderId="11" xfId="0" applyNumberFormat="1" applyFont="1" applyFill="1" applyBorder="1" applyAlignment="1">
      <alignment horizontal="center" vertical="center"/>
    </xf>
    <xf numFmtId="9" fontId="4" fillId="2" borderId="4" xfId="0" applyNumberFormat="1" applyFont="1" applyFill="1" applyBorder="1" applyAlignment="1">
      <alignment horizontal="center" vertical="center" wrapText="1"/>
    </xf>
    <xf numFmtId="1" fontId="2" fillId="2" borderId="0" xfId="0" applyNumberFormat="1" applyFont="1" applyFill="1" applyAlignment="1">
      <alignment horizontal="center" vertical="center"/>
    </xf>
    <xf numFmtId="1" fontId="2" fillId="2" borderId="0" xfId="0" applyNumberFormat="1" applyFont="1" applyFill="1" applyBorder="1" applyAlignment="1">
      <alignment horizontal="center" vertical="center"/>
    </xf>
    <xf numFmtId="1" fontId="2" fillId="2" borderId="0" xfId="0" applyNumberFormat="1" applyFont="1" applyFill="1" applyBorder="1" applyAlignment="1">
      <alignment horizontal="center" vertical="center" textRotation="90"/>
    </xf>
    <xf numFmtId="1" fontId="5" fillId="2" borderId="9" xfId="0" applyNumberFormat="1" applyFont="1" applyFill="1" applyBorder="1" applyAlignment="1">
      <alignment horizontal="center" vertical="center"/>
    </xf>
    <xf numFmtId="1" fontId="5" fillId="2" borderId="4" xfId="0" applyNumberFormat="1" applyFont="1" applyFill="1" applyBorder="1" applyAlignment="1">
      <alignment horizontal="center" vertical="center" wrapText="1"/>
    </xf>
    <xf numFmtId="1" fontId="2" fillId="2" borderId="1" xfId="20" applyNumberFormat="1" applyFont="1" applyFill="1" applyBorder="1" applyAlignment="1">
      <alignment horizontal="center" vertical="center"/>
    </xf>
    <xf numFmtId="1" fontId="2" fillId="2" borderId="3" xfId="2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1" fontId="2" fillId="2" borderId="4" xfId="20" applyNumberFormat="1" applyFont="1" applyFill="1" applyBorder="1" applyAlignment="1">
      <alignment horizontal="center" vertical="center"/>
    </xf>
    <xf numFmtId="1" fontId="2" fillId="2" borderId="0" xfId="20" applyNumberFormat="1" applyFont="1" applyFill="1" applyBorder="1" applyAlignment="1">
      <alignment horizontal="center" vertical="center"/>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vertical="top"/>
    </xf>
    <xf numFmtId="0" fontId="2" fillId="3" borderId="1" xfId="0" applyFont="1" applyFill="1" applyBorder="1" applyAlignment="1">
      <alignment horizontal="right" vertical="top"/>
    </xf>
    <xf numFmtId="0" fontId="3" fillId="3" borderId="1" xfId="0" applyFont="1" applyFill="1" applyBorder="1" applyAlignment="1">
      <alignment vertical="center" wrapText="1"/>
    </xf>
    <xf numFmtId="0" fontId="2" fillId="3" borderId="1" xfId="0" applyFont="1" applyFill="1" applyBorder="1" applyAlignment="1">
      <alignment vertical="top" wrapText="1"/>
    </xf>
    <xf numFmtId="164" fontId="3" fillId="3" borderId="1" xfId="20" applyNumberFormat="1" applyFont="1" applyFill="1" applyBorder="1" applyAlignment="1">
      <alignment horizontal="center" vertical="center"/>
    </xf>
    <xf numFmtId="0" fontId="2" fillId="3" borderId="1" xfId="20" applyNumberFormat="1" applyFont="1" applyFill="1" applyBorder="1" applyAlignment="1">
      <alignment horizontal="center" vertical="center"/>
    </xf>
    <xf numFmtId="43" fontId="2" fillId="3" borderId="1" xfId="20" applyFont="1" applyFill="1" applyBorder="1" applyAlignment="1">
      <alignment horizontal="center" vertical="center"/>
    </xf>
    <xf numFmtId="1" fontId="2" fillId="3" borderId="1" xfId="20" applyNumberFormat="1"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vertical="center" wrapText="1"/>
    </xf>
    <xf numFmtId="0" fontId="2" fillId="0" borderId="1" xfId="0" applyFont="1" applyFill="1" applyBorder="1" applyAlignment="1">
      <alignment vertical="top" wrapText="1"/>
    </xf>
    <xf numFmtId="164" fontId="3" fillId="0" borderId="1" xfId="20" applyNumberFormat="1" applyFont="1" applyFill="1" applyBorder="1" applyAlignment="1">
      <alignment horizontal="center" vertical="center"/>
    </xf>
    <xf numFmtId="0" fontId="2" fillId="0" borderId="1" xfId="20" applyNumberFormat="1" applyFont="1" applyFill="1" applyBorder="1" applyAlignment="1">
      <alignment horizontal="center" vertical="center"/>
    </xf>
    <xf numFmtId="43" fontId="2" fillId="0" borderId="1" xfId="20" applyFont="1" applyFill="1" applyBorder="1" applyAlignment="1">
      <alignment horizontal="center" vertical="center"/>
    </xf>
    <xf numFmtId="1" fontId="2" fillId="0" borderId="1" xfId="20" applyNumberFormat="1" applyFont="1" applyFill="1" applyBorder="1" applyAlignment="1">
      <alignment horizontal="center" vertical="center"/>
    </xf>
    <xf numFmtId="165" fontId="3" fillId="2" borderId="1" xfId="20" applyNumberFormat="1" applyFont="1" applyFill="1" applyBorder="1" applyAlignment="1">
      <alignment horizontal="center" vertical="center" wrapText="1"/>
    </xf>
    <xf numFmtId="3" fontId="7" fillId="2" borderId="12" xfId="0" applyNumberFormat="1" applyFont="1" applyFill="1" applyBorder="1" applyAlignment="1">
      <alignment horizontal="center" vertical="center"/>
    </xf>
    <xf numFmtId="0" fontId="2" fillId="0" borderId="1" xfId="0" applyFont="1" applyBorder="1"/>
    <xf numFmtId="165" fontId="7" fillId="0" borderId="1" xfId="20" applyNumberFormat="1" applyFont="1" applyBorder="1" applyAlignment="1">
      <alignment vertical="center"/>
    </xf>
    <xf numFmtId="0" fontId="7" fillId="2" borderId="13" xfId="0" applyFont="1" applyFill="1" applyBorder="1" applyAlignment="1">
      <alignment horizontal="center" vertical="center"/>
    </xf>
    <xf numFmtId="0" fontId="2" fillId="2" borderId="1" xfId="0" applyFont="1" applyFill="1" applyBorder="1" applyAlignment="1">
      <alignment horizontal="justify" vertical="center" wrapText="1"/>
    </xf>
    <xf numFmtId="3" fontId="7" fillId="2" borderId="1" xfId="0" applyNumberFormat="1" applyFont="1" applyFill="1" applyBorder="1" applyAlignment="1">
      <alignment horizontal="center" vertical="center"/>
    </xf>
    <xf numFmtId="0" fontId="2" fillId="2" borderId="12" xfId="0" applyFont="1" applyFill="1" applyBorder="1" applyAlignment="1">
      <alignment horizontal="center" vertical="center"/>
    </xf>
    <xf numFmtId="0" fontId="7" fillId="2" borderId="1" xfId="0" applyFont="1" applyFill="1" applyBorder="1" applyAlignment="1">
      <alignment horizontal="center" vertical="center"/>
    </xf>
    <xf numFmtId="0" fontId="2" fillId="2" borderId="13" xfId="0" applyFont="1" applyFill="1" applyBorder="1" applyAlignment="1">
      <alignment horizontal="center" vertical="center"/>
    </xf>
    <xf numFmtId="164" fontId="4" fillId="3" borderId="1" xfId="0" applyNumberFormat="1" applyFont="1" applyFill="1" applyBorder="1" applyAlignment="1">
      <alignment horizontal="center" vertical="center"/>
    </xf>
    <xf numFmtId="164" fontId="3" fillId="2" borderId="0" xfId="0" applyNumberFormat="1" applyFont="1" applyFill="1" applyAlignment="1">
      <alignment horizontal="center" vertical="center"/>
    </xf>
    <xf numFmtId="0" fontId="5" fillId="2" borderId="1" xfId="0" applyFont="1" applyFill="1" applyBorder="1"/>
    <xf numFmtId="0" fontId="2" fillId="2" borderId="1" xfId="0" applyFont="1" applyFill="1" applyBorder="1"/>
    <xf numFmtId="0" fontId="4" fillId="2" borderId="14" xfId="0"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1" xfId="0" applyFont="1" applyFill="1" applyBorder="1" applyAlignment="1">
      <alignment horizontal="center" vertical="center" textRotation="90"/>
    </xf>
    <xf numFmtId="164" fontId="2" fillId="2" borderId="15" xfId="0" applyNumberFormat="1" applyFont="1" applyFill="1" applyBorder="1" applyAlignment="1">
      <alignment horizontal="center"/>
    </xf>
    <xf numFmtId="0" fontId="2" fillId="2" borderId="0" xfId="0" applyFont="1" applyFill="1" applyAlignment="1">
      <alignment horizontal="center"/>
    </xf>
    <xf numFmtId="0" fontId="2" fillId="2" borderId="16"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Čárka"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3"/>
  <sheetViews>
    <sheetView tabSelected="1" zoomScale="60" zoomScaleNormal="60" workbookViewId="0" topLeftCell="A1">
      <selection activeCell="Z1" sqref="Z1"/>
    </sheetView>
  </sheetViews>
  <sheetFormatPr defaultColWidth="9.140625" defaultRowHeight="15"/>
  <cols>
    <col min="1" max="1" width="18.140625" style="15" customWidth="1"/>
    <col min="2" max="2" width="14.57421875" style="16" customWidth="1"/>
    <col min="3" max="3" width="16.57421875" style="17" hidden="1" customWidth="1"/>
    <col min="4" max="4" width="16.7109375" style="17" hidden="1" customWidth="1"/>
    <col min="5" max="11" width="3.7109375" style="16" customWidth="1"/>
    <col min="12" max="12" width="21.7109375" style="18" customWidth="1"/>
    <col min="13" max="13" width="34.8515625" style="19" customWidth="1"/>
    <col min="14" max="14" width="19.140625" style="20" customWidth="1"/>
    <col min="15" max="15" width="16.8515625" style="20" customWidth="1"/>
    <col min="16" max="16" width="17.421875" style="20" customWidth="1"/>
    <col min="17" max="17" width="13.421875" style="21" customWidth="1"/>
    <col min="18" max="18" width="11.7109375" style="21" customWidth="1"/>
    <col min="19" max="24" width="3.7109375" style="16" customWidth="1"/>
    <col min="25" max="25" width="19.7109375" style="20" customWidth="1"/>
    <col min="26" max="26" width="24.8515625" style="20" bestFit="1" customWidth="1"/>
    <col min="27" max="27" width="10.7109375" style="1" bestFit="1" customWidth="1"/>
    <col min="28" max="16384" width="9.140625" style="1" customWidth="1"/>
  </cols>
  <sheetData>
    <row r="1" spans="2:26" ht="15">
      <c r="B1" s="16" t="s">
        <v>198</v>
      </c>
      <c r="Y1" s="22"/>
      <c r="Z1" s="23" t="s">
        <v>239</v>
      </c>
    </row>
    <row r="2" spans="1:26" ht="15.75" customHeight="1">
      <c r="A2" s="119" t="s">
        <v>5</v>
      </c>
      <c r="B2" s="119"/>
      <c r="C2" s="119"/>
      <c r="D2" s="119"/>
      <c r="E2" s="119"/>
      <c r="F2" s="119"/>
      <c r="G2" s="119"/>
      <c r="H2" s="119"/>
      <c r="I2" s="119"/>
      <c r="J2" s="119"/>
      <c r="K2" s="119"/>
      <c r="L2" s="119"/>
      <c r="M2" s="119"/>
      <c r="N2" s="119"/>
      <c r="O2" s="119"/>
      <c r="Y2" s="22"/>
      <c r="Z2" s="23" t="s">
        <v>238</v>
      </c>
    </row>
    <row r="3" spans="2:15" ht="14.1" customHeight="1">
      <c r="B3" s="24"/>
      <c r="C3" s="24"/>
      <c r="D3" s="24"/>
      <c r="E3" s="24"/>
      <c r="F3" s="24"/>
      <c r="G3" s="24"/>
      <c r="H3" s="24"/>
      <c r="I3" s="24"/>
      <c r="J3" s="24"/>
      <c r="K3" s="24"/>
      <c r="L3" s="15"/>
      <c r="M3" s="24"/>
      <c r="N3" s="15"/>
      <c r="O3" s="15"/>
    </row>
    <row r="4" spans="2:24" ht="14.1" customHeight="1">
      <c r="B4" s="1"/>
      <c r="C4" s="24"/>
      <c r="D4" s="24"/>
      <c r="E4" s="120" t="s">
        <v>181</v>
      </c>
      <c r="F4" s="120" t="s">
        <v>182</v>
      </c>
      <c r="G4" s="120" t="s">
        <v>185</v>
      </c>
      <c r="H4" s="120" t="s">
        <v>186</v>
      </c>
      <c r="I4" s="120" t="s">
        <v>183</v>
      </c>
      <c r="J4" s="120" t="s">
        <v>187</v>
      </c>
      <c r="K4" s="120" t="s">
        <v>184</v>
      </c>
      <c r="L4" s="25"/>
      <c r="M4" s="24"/>
      <c r="N4" s="15"/>
      <c r="O4" s="15"/>
      <c r="S4" s="123"/>
      <c r="T4" s="123"/>
      <c r="U4" s="123"/>
      <c r="V4" s="123"/>
      <c r="W4" s="123"/>
      <c r="X4" s="44"/>
    </row>
    <row r="5" spans="2:24" ht="14.1" customHeight="1">
      <c r="B5" s="1"/>
      <c r="C5" s="24"/>
      <c r="D5" s="24"/>
      <c r="E5" s="120"/>
      <c r="F5" s="120"/>
      <c r="G5" s="120"/>
      <c r="H5" s="120"/>
      <c r="I5" s="120"/>
      <c r="J5" s="120"/>
      <c r="K5" s="120"/>
      <c r="L5" s="26"/>
      <c r="M5" s="24"/>
      <c r="N5" s="15"/>
      <c r="O5" s="15"/>
      <c r="S5" s="120" t="s">
        <v>188</v>
      </c>
      <c r="T5" s="120" t="s">
        <v>192</v>
      </c>
      <c r="U5" s="120" t="s">
        <v>189</v>
      </c>
      <c r="V5" s="120" t="s">
        <v>190</v>
      </c>
      <c r="W5" s="120" t="s">
        <v>191</v>
      </c>
      <c r="X5" s="71"/>
    </row>
    <row r="6" spans="2:24" ht="14.1" customHeight="1">
      <c r="B6" s="1"/>
      <c r="C6" s="24"/>
      <c r="D6" s="24"/>
      <c r="E6" s="120"/>
      <c r="F6" s="120"/>
      <c r="G6" s="120"/>
      <c r="H6" s="120"/>
      <c r="I6" s="120"/>
      <c r="J6" s="120"/>
      <c r="K6" s="120"/>
      <c r="L6" s="26"/>
      <c r="M6" s="24"/>
      <c r="N6" s="15"/>
      <c r="O6" s="15"/>
      <c r="S6" s="120"/>
      <c r="T6" s="120"/>
      <c r="U6" s="120"/>
      <c r="V6" s="120"/>
      <c r="W6" s="120"/>
      <c r="X6" s="71"/>
    </row>
    <row r="7" spans="2:24" ht="14.1" customHeight="1">
      <c r="B7" s="1"/>
      <c r="C7" s="24"/>
      <c r="D7" s="24"/>
      <c r="E7" s="120"/>
      <c r="F7" s="120"/>
      <c r="G7" s="120"/>
      <c r="H7" s="120"/>
      <c r="I7" s="120"/>
      <c r="J7" s="120"/>
      <c r="K7" s="120"/>
      <c r="L7" s="26"/>
      <c r="M7" s="24"/>
      <c r="N7" s="15"/>
      <c r="O7" s="15"/>
      <c r="S7" s="120"/>
      <c r="T7" s="120"/>
      <c r="U7" s="120"/>
      <c r="V7" s="120"/>
      <c r="W7" s="120"/>
      <c r="X7" s="71"/>
    </row>
    <row r="8" spans="2:24" ht="14.1" customHeight="1">
      <c r="B8" s="1"/>
      <c r="C8" s="24"/>
      <c r="D8" s="24"/>
      <c r="E8" s="120"/>
      <c r="F8" s="120"/>
      <c r="G8" s="120"/>
      <c r="H8" s="120"/>
      <c r="I8" s="120"/>
      <c r="J8" s="120"/>
      <c r="K8" s="120"/>
      <c r="L8" s="26"/>
      <c r="M8" s="24"/>
      <c r="N8" s="15"/>
      <c r="O8" s="15"/>
      <c r="S8" s="120"/>
      <c r="T8" s="120"/>
      <c r="U8" s="120"/>
      <c r="V8" s="120"/>
      <c r="W8" s="120"/>
      <c r="X8" s="71"/>
    </row>
    <row r="9" spans="2:24" ht="14.1" customHeight="1">
      <c r="B9" s="1"/>
      <c r="C9" s="24"/>
      <c r="D9" s="24"/>
      <c r="E9" s="120"/>
      <c r="F9" s="120"/>
      <c r="G9" s="120"/>
      <c r="H9" s="120"/>
      <c r="I9" s="120"/>
      <c r="J9" s="120"/>
      <c r="K9" s="120"/>
      <c r="L9" s="26"/>
      <c r="M9" s="24"/>
      <c r="N9" s="15"/>
      <c r="O9" s="15"/>
      <c r="S9" s="120"/>
      <c r="T9" s="120"/>
      <c r="U9" s="120"/>
      <c r="V9" s="120"/>
      <c r="W9" s="120"/>
      <c r="X9" s="71"/>
    </row>
    <row r="10" spans="2:26" ht="72" customHeight="1">
      <c r="B10" s="1"/>
      <c r="E10" s="120"/>
      <c r="F10" s="120"/>
      <c r="G10" s="120"/>
      <c r="H10" s="120"/>
      <c r="I10" s="120"/>
      <c r="J10" s="120"/>
      <c r="K10" s="120"/>
      <c r="L10" s="26"/>
      <c r="S10" s="120"/>
      <c r="T10" s="120"/>
      <c r="U10" s="120"/>
      <c r="V10" s="120"/>
      <c r="W10" s="120"/>
      <c r="X10" s="71"/>
      <c r="Y10" s="27"/>
      <c r="Z10" s="27"/>
    </row>
    <row r="11" spans="2:26" ht="36.75" customHeight="1">
      <c r="B11" s="28"/>
      <c r="E11" s="61" t="s">
        <v>152</v>
      </c>
      <c r="F11" s="62"/>
      <c r="G11" s="62"/>
      <c r="H11" s="62"/>
      <c r="I11" s="62"/>
      <c r="J11" s="63"/>
      <c r="K11" s="64"/>
      <c r="N11" s="65" t="s">
        <v>9</v>
      </c>
      <c r="O11" s="66"/>
      <c r="P11" s="66"/>
      <c r="S11" s="67" t="s">
        <v>193</v>
      </c>
      <c r="T11" s="63"/>
      <c r="U11" s="63"/>
      <c r="V11" s="63"/>
      <c r="W11" s="64"/>
      <c r="X11" s="63"/>
      <c r="Y11" s="124" t="s">
        <v>199</v>
      </c>
      <c r="Z11" s="125"/>
    </row>
    <row r="12" spans="1:26" s="60" customFormat="1" ht="45.75" thickBot="1">
      <c r="A12" s="52" t="s">
        <v>150</v>
      </c>
      <c r="B12" s="53" t="s">
        <v>1</v>
      </c>
      <c r="C12" s="54" t="s">
        <v>6</v>
      </c>
      <c r="D12" s="55" t="s">
        <v>151</v>
      </c>
      <c r="E12" s="56">
        <v>1</v>
      </c>
      <c r="F12" s="56">
        <v>2</v>
      </c>
      <c r="G12" s="56">
        <v>3</v>
      </c>
      <c r="H12" s="56">
        <v>4</v>
      </c>
      <c r="I12" s="56">
        <v>5</v>
      </c>
      <c r="J12" s="56">
        <v>6</v>
      </c>
      <c r="K12" s="56">
        <v>7</v>
      </c>
      <c r="L12" s="57" t="s">
        <v>0</v>
      </c>
      <c r="M12" s="58" t="s">
        <v>2</v>
      </c>
      <c r="N12" s="52" t="s">
        <v>3</v>
      </c>
      <c r="O12" s="52" t="s">
        <v>4</v>
      </c>
      <c r="P12" s="52" t="s">
        <v>111</v>
      </c>
      <c r="Q12" s="59" t="s">
        <v>7</v>
      </c>
      <c r="R12" s="68" t="s">
        <v>8</v>
      </c>
      <c r="S12" s="56">
        <v>8</v>
      </c>
      <c r="T12" s="56">
        <v>9</v>
      </c>
      <c r="U12" s="56">
        <v>10</v>
      </c>
      <c r="V12" s="56">
        <v>11</v>
      </c>
      <c r="W12" s="56">
        <v>12</v>
      </c>
      <c r="X12" s="56"/>
      <c r="Y12" s="69" t="s">
        <v>132</v>
      </c>
      <c r="Z12" s="69" t="s">
        <v>133</v>
      </c>
    </row>
    <row r="13" spans="1:28" ht="210.75" thickTop="1">
      <c r="A13" s="5" t="s">
        <v>10</v>
      </c>
      <c r="B13" s="6">
        <v>60545992</v>
      </c>
      <c r="C13" s="2"/>
      <c r="D13" s="29"/>
      <c r="E13" s="6"/>
      <c r="F13" s="6"/>
      <c r="G13" s="6" t="s">
        <v>140</v>
      </c>
      <c r="H13" s="6" t="s">
        <v>140</v>
      </c>
      <c r="I13" s="6"/>
      <c r="J13" s="6"/>
      <c r="K13" s="6" t="s">
        <v>140</v>
      </c>
      <c r="L13" s="30" t="s">
        <v>194</v>
      </c>
      <c r="M13" s="31" t="s">
        <v>195</v>
      </c>
      <c r="N13" s="32">
        <v>35000000</v>
      </c>
      <c r="O13" s="32">
        <v>3800000</v>
      </c>
      <c r="P13" s="32">
        <f aca="true" t="shared" si="0" ref="P13">SUM(N13:O13)</f>
        <v>38800000</v>
      </c>
      <c r="Q13" s="33" t="s">
        <v>196</v>
      </c>
      <c r="R13" s="33" t="s">
        <v>197</v>
      </c>
      <c r="S13" s="6" t="s">
        <v>140</v>
      </c>
      <c r="T13" s="6"/>
      <c r="U13" s="6"/>
      <c r="V13" s="6"/>
      <c r="W13" s="6"/>
      <c r="X13" s="6" t="s">
        <v>200</v>
      </c>
      <c r="Y13" s="9">
        <v>35720000</v>
      </c>
      <c r="Z13" s="70">
        <v>3080000</v>
      </c>
      <c r="AA13" s="121"/>
      <c r="AB13" s="122"/>
    </row>
    <row r="14" spans="1:27" ht="120">
      <c r="A14" s="5" t="s">
        <v>10</v>
      </c>
      <c r="B14" s="6">
        <v>60545992</v>
      </c>
      <c r="C14" s="6">
        <v>108047792</v>
      </c>
      <c r="D14" s="34">
        <v>600014843</v>
      </c>
      <c r="E14" s="34" t="s">
        <v>140</v>
      </c>
      <c r="F14" s="34"/>
      <c r="G14" s="34" t="s">
        <v>140</v>
      </c>
      <c r="H14" s="34"/>
      <c r="I14" s="34"/>
      <c r="J14" s="34"/>
      <c r="K14" s="34"/>
      <c r="L14" s="30" t="s">
        <v>114</v>
      </c>
      <c r="M14" s="31" t="s">
        <v>22</v>
      </c>
      <c r="N14" s="32">
        <v>14800000</v>
      </c>
      <c r="O14" s="32">
        <v>940000</v>
      </c>
      <c r="P14" s="32">
        <v>15740000</v>
      </c>
      <c r="Q14" s="35" t="s">
        <v>153</v>
      </c>
      <c r="R14" s="35" t="s">
        <v>154</v>
      </c>
      <c r="S14" s="34" t="s">
        <v>140</v>
      </c>
      <c r="T14" s="34" t="s">
        <v>140</v>
      </c>
      <c r="U14" s="34"/>
      <c r="V14" s="34"/>
      <c r="W14" s="34"/>
      <c r="X14" s="34" t="s">
        <v>200</v>
      </c>
      <c r="Y14" s="32">
        <v>14166000</v>
      </c>
      <c r="Z14" s="32">
        <v>1574000</v>
      </c>
      <c r="AA14" s="3"/>
    </row>
    <row r="15" spans="1:26" ht="93.75">
      <c r="A15" s="5" t="s">
        <v>10</v>
      </c>
      <c r="B15" s="6">
        <v>60545992</v>
      </c>
      <c r="C15" s="6">
        <v>108047792</v>
      </c>
      <c r="D15" s="6">
        <v>600014843</v>
      </c>
      <c r="E15" s="6"/>
      <c r="F15" s="6"/>
      <c r="G15" s="6" t="s">
        <v>140</v>
      </c>
      <c r="H15" s="6" t="s">
        <v>140</v>
      </c>
      <c r="I15" s="6"/>
      <c r="J15" s="6"/>
      <c r="K15" s="6"/>
      <c r="L15" s="30" t="s">
        <v>11</v>
      </c>
      <c r="M15" s="8" t="s">
        <v>12</v>
      </c>
      <c r="N15" s="9"/>
      <c r="O15" s="32">
        <v>5000000</v>
      </c>
      <c r="P15" s="32">
        <v>5000000</v>
      </c>
      <c r="Q15" s="35" t="s">
        <v>153</v>
      </c>
      <c r="R15" s="35" t="s">
        <v>154</v>
      </c>
      <c r="S15" s="34" t="s">
        <v>140</v>
      </c>
      <c r="T15" s="34"/>
      <c r="U15" s="34"/>
      <c r="V15" s="34"/>
      <c r="W15" s="34"/>
      <c r="X15" s="34"/>
      <c r="Y15" s="9">
        <v>4500000</v>
      </c>
      <c r="Z15" s="9" t="s">
        <v>140</v>
      </c>
    </row>
    <row r="16" spans="1:26" ht="93.75">
      <c r="A16" s="5" t="s">
        <v>10</v>
      </c>
      <c r="B16" s="6">
        <v>60545992</v>
      </c>
      <c r="C16" s="36">
        <v>108047792</v>
      </c>
      <c r="D16" s="36">
        <v>600014843</v>
      </c>
      <c r="E16" s="6"/>
      <c r="F16" s="6"/>
      <c r="G16" s="6" t="s">
        <v>140</v>
      </c>
      <c r="H16" s="6"/>
      <c r="I16" s="6"/>
      <c r="J16" s="6"/>
      <c r="K16" s="6"/>
      <c r="L16" s="30" t="s">
        <v>13</v>
      </c>
      <c r="M16" s="8" t="s">
        <v>112</v>
      </c>
      <c r="N16" s="9"/>
      <c r="O16" s="32">
        <v>12000000</v>
      </c>
      <c r="P16" s="32">
        <v>12000000</v>
      </c>
      <c r="Q16" s="35" t="s">
        <v>153</v>
      </c>
      <c r="R16" s="35" t="s">
        <v>154</v>
      </c>
      <c r="S16" s="34" t="s">
        <v>140</v>
      </c>
      <c r="T16" s="11"/>
      <c r="U16" s="11"/>
      <c r="V16" s="11"/>
      <c r="W16" s="11"/>
      <c r="X16" s="11"/>
      <c r="Y16" s="9">
        <v>10800000</v>
      </c>
      <c r="Z16" s="9" t="s">
        <v>140</v>
      </c>
    </row>
    <row r="17" spans="1:26" ht="210">
      <c r="A17" s="5" t="s">
        <v>96</v>
      </c>
      <c r="B17" s="6">
        <v>14450470</v>
      </c>
      <c r="C17" s="36" t="s">
        <v>14</v>
      </c>
      <c r="D17" s="36">
        <v>600008487</v>
      </c>
      <c r="E17" s="6"/>
      <c r="F17" s="6"/>
      <c r="G17" s="6" t="s">
        <v>140</v>
      </c>
      <c r="H17" s="6" t="s">
        <v>140</v>
      </c>
      <c r="I17" s="6"/>
      <c r="J17" s="6"/>
      <c r="K17" s="6" t="s">
        <v>140</v>
      </c>
      <c r="L17" s="7" t="s">
        <v>102</v>
      </c>
      <c r="M17" s="8" t="s">
        <v>144</v>
      </c>
      <c r="N17" s="32">
        <v>25000000</v>
      </c>
      <c r="O17" s="32">
        <v>15000000</v>
      </c>
      <c r="P17" s="32">
        <v>40000000</v>
      </c>
      <c r="Q17" s="35">
        <v>2017</v>
      </c>
      <c r="R17" s="35">
        <v>2018</v>
      </c>
      <c r="S17" s="34" t="s">
        <v>140</v>
      </c>
      <c r="T17" s="11"/>
      <c r="U17" s="11"/>
      <c r="V17" s="11"/>
      <c r="W17" s="11"/>
      <c r="X17" s="11" t="s">
        <v>200</v>
      </c>
      <c r="Y17" s="9">
        <v>36000000</v>
      </c>
      <c r="Z17" s="9">
        <v>4000000</v>
      </c>
    </row>
    <row r="18" spans="1:26" ht="270">
      <c r="A18" s="5" t="s">
        <v>15</v>
      </c>
      <c r="B18" s="37">
        <v>67009425</v>
      </c>
      <c r="C18" s="2">
        <v>110250541</v>
      </c>
      <c r="D18" s="2">
        <v>610250523</v>
      </c>
      <c r="E18" s="6"/>
      <c r="F18" s="6" t="s">
        <v>140</v>
      </c>
      <c r="G18" s="6" t="s">
        <v>140</v>
      </c>
      <c r="H18" s="6" t="s">
        <v>140</v>
      </c>
      <c r="I18" s="6"/>
      <c r="J18" s="6"/>
      <c r="K18" s="6" t="s">
        <v>140</v>
      </c>
      <c r="L18" s="7" t="s">
        <v>124</v>
      </c>
      <c r="M18" s="8" t="s">
        <v>125</v>
      </c>
      <c r="N18" s="9">
        <v>200000</v>
      </c>
      <c r="O18" s="9">
        <v>3600000</v>
      </c>
      <c r="P18" s="9">
        <v>3800000</v>
      </c>
      <c r="Q18" s="35">
        <v>2017</v>
      </c>
      <c r="R18" s="35">
        <v>2017</v>
      </c>
      <c r="S18" s="11" t="s">
        <v>140</v>
      </c>
      <c r="T18" s="11"/>
      <c r="U18" s="11"/>
      <c r="V18" s="11"/>
      <c r="W18" s="11"/>
      <c r="X18" s="11"/>
      <c r="Y18" s="9">
        <v>3800000</v>
      </c>
      <c r="Z18" s="9" t="s">
        <v>140</v>
      </c>
    </row>
    <row r="19" spans="1:26" ht="315">
      <c r="A19" s="5" t="s">
        <v>16</v>
      </c>
      <c r="B19" s="6">
        <v>60126817</v>
      </c>
      <c r="C19" s="2">
        <v>107860937</v>
      </c>
      <c r="D19" s="2">
        <v>600170748</v>
      </c>
      <c r="E19" s="6"/>
      <c r="F19" s="6"/>
      <c r="G19" s="6" t="s">
        <v>140</v>
      </c>
      <c r="H19" s="6"/>
      <c r="I19" s="6"/>
      <c r="J19" s="6"/>
      <c r="K19" s="6"/>
      <c r="L19" s="7" t="s">
        <v>17</v>
      </c>
      <c r="M19" s="8" t="s">
        <v>110</v>
      </c>
      <c r="N19" s="9">
        <v>500000</v>
      </c>
      <c r="O19" s="9">
        <v>3500000</v>
      </c>
      <c r="P19" s="9">
        <v>4000000</v>
      </c>
      <c r="Q19" s="10">
        <v>2017</v>
      </c>
      <c r="R19" s="10">
        <v>2017</v>
      </c>
      <c r="S19" s="11" t="s">
        <v>140</v>
      </c>
      <c r="T19" s="11" t="s">
        <v>140</v>
      </c>
      <c r="U19" s="11"/>
      <c r="V19" s="11"/>
      <c r="W19" s="11"/>
      <c r="X19" s="11"/>
      <c r="Y19" s="9">
        <v>3000000</v>
      </c>
      <c r="Z19" s="9" t="s">
        <v>140</v>
      </c>
    </row>
    <row r="20" spans="1:26" ht="120">
      <c r="A20" s="5" t="s">
        <v>18</v>
      </c>
      <c r="B20" s="6">
        <v>48895393</v>
      </c>
      <c r="C20" s="2">
        <v>102943508</v>
      </c>
      <c r="D20" s="2">
        <v>600015866</v>
      </c>
      <c r="E20" s="6" t="s">
        <v>140</v>
      </c>
      <c r="F20" s="6" t="s">
        <v>140</v>
      </c>
      <c r="G20" s="6"/>
      <c r="H20" s="6" t="s">
        <v>140</v>
      </c>
      <c r="I20" s="6"/>
      <c r="J20" s="6"/>
      <c r="K20" s="6"/>
      <c r="L20" s="7" t="s">
        <v>19</v>
      </c>
      <c r="M20" s="8" t="s">
        <v>23</v>
      </c>
      <c r="N20" s="9">
        <v>250000</v>
      </c>
      <c r="O20" s="9">
        <v>850000</v>
      </c>
      <c r="P20" s="9">
        <v>1100000</v>
      </c>
      <c r="Q20" s="10" t="s">
        <v>153</v>
      </c>
      <c r="R20" s="10" t="s">
        <v>155</v>
      </c>
      <c r="S20" s="11" t="s">
        <v>140</v>
      </c>
      <c r="T20" s="11"/>
      <c r="U20" s="11"/>
      <c r="V20" s="11"/>
      <c r="W20" s="11"/>
      <c r="X20" s="11"/>
      <c r="Y20" s="9">
        <v>1100000</v>
      </c>
      <c r="Z20" s="9" t="s">
        <v>140</v>
      </c>
    </row>
    <row r="21" spans="1:26" ht="105">
      <c r="A21" s="5" t="s">
        <v>18</v>
      </c>
      <c r="B21" s="6">
        <v>48895393</v>
      </c>
      <c r="C21" s="2">
        <v>102943508</v>
      </c>
      <c r="D21" s="2">
        <v>600015866</v>
      </c>
      <c r="E21" s="6"/>
      <c r="F21" s="6" t="s">
        <v>140</v>
      </c>
      <c r="G21" s="6"/>
      <c r="H21" s="6" t="s">
        <v>140</v>
      </c>
      <c r="I21" s="6"/>
      <c r="J21" s="6"/>
      <c r="K21" s="6"/>
      <c r="L21" s="7" t="s">
        <v>20</v>
      </c>
      <c r="M21" s="8" t="s">
        <v>21</v>
      </c>
      <c r="N21" s="9">
        <v>950000</v>
      </c>
      <c r="O21" s="9">
        <v>2400000</v>
      </c>
      <c r="P21" s="9">
        <v>3350000</v>
      </c>
      <c r="Q21" s="10" t="s">
        <v>156</v>
      </c>
      <c r="R21" s="10" t="s">
        <v>155</v>
      </c>
      <c r="T21" s="11" t="s">
        <v>140</v>
      </c>
      <c r="U21" s="11"/>
      <c r="V21" s="11"/>
      <c r="W21" s="11"/>
      <c r="X21" s="11"/>
      <c r="Y21" s="9">
        <v>3350000</v>
      </c>
      <c r="Z21" s="9" t="s">
        <v>140</v>
      </c>
    </row>
    <row r="22" spans="1:26" ht="131.25">
      <c r="A22" s="5" t="s">
        <v>28</v>
      </c>
      <c r="B22" s="6">
        <v>60126647</v>
      </c>
      <c r="C22" s="2">
        <v>130002097</v>
      </c>
      <c r="D22" s="2">
        <v>600011534</v>
      </c>
      <c r="E22" s="6"/>
      <c r="F22" s="6" t="s">
        <v>140</v>
      </c>
      <c r="G22" s="6" t="s">
        <v>140</v>
      </c>
      <c r="H22" s="6" t="s">
        <v>140</v>
      </c>
      <c r="I22" s="6"/>
      <c r="J22" s="6"/>
      <c r="K22" s="6"/>
      <c r="L22" s="7" t="s">
        <v>24</v>
      </c>
      <c r="M22" s="8" t="s">
        <v>25</v>
      </c>
      <c r="N22" s="9">
        <v>0</v>
      </c>
      <c r="O22" s="9">
        <v>3200000</v>
      </c>
      <c r="P22" s="9">
        <v>3200000</v>
      </c>
      <c r="Q22" s="10">
        <v>2016</v>
      </c>
      <c r="R22" s="10">
        <v>2018</v>
      </c>
      <c r="S22" s="11" t="s">
        <v>140</v>
      </c>
      <c r="T22" s="11"/>
      <c r="U22" s="11"/>
      <c r="V22" s="11"/>
      <c r="W22" s="11"/>
      <c r="X22" s="11"/>
      <c r="Y22" s="9">
        <v>3000000</v>
      </c>
      <c r="Z22" s="9" t="s">
        <v>140</v>
      </c>
    </row>
    <row r="23" spans="1:26" ht="131.25">
      <c r="A23" s="5" t="s">
        <v>28</v>
      </c>
      <c r="B23" s="6">
        <v>60126647</v>
      </c>
      <c r="C23" s="2">
        <v>130002097</v>
      </c>
      <c r="D23" s="2">
        <v>600011534</v>
      </c>
      <c r="E23" s="6"/>
      <c r="F23" s="6" t="s">
        <v>140</v>
      </c>
      <c r="G23" s="6"/>
      <c r="H23" s="6" t="s">
        <v>140</v>
      </c>
      <c r="I23" s="6"/>
      <c r="J23" s="6"/>
      <c r="K23" s="6"/>
      <c r="L23" s="7" t="s">
        <v>26</v>
      </c>
      <c r="M23" s="8" t="s">
        <v>27</v>
      </c>
      <c r="N23" s="9">
        <v>100000</v>
      </c>
      <c r="O23" s="9">
        <v>1100000</v>
      </c>
      <c r="P23" s="9">
        <v>1200000</v>
      </c>
      <c r="Q23" s="10">
        <v>2016</v>
      </c>
      <c r="R23" s="10">
        <v>2017</v>
      </c>
      <c r="S23" s="11" t="s">
        <v>140</v>
      </c>
      <c r="T23" s="11"/>
      <c r="U23" s="11"/>
      <c r="V23" s="11"/>
      <c r="W23" s="11"/>
      <c r="X23" s="11"/>
      <c r="Y23" s="9">
        <v>1000000</v>
      </c>
      <c r="Z23" s="9" t="s">
        <v>140</v>
      </c>
    </row>
    <row r="24" spans="1:26" ht="315">
      <c r="A24" s="5" t="s">
        <v>29</v>
      </c>
      <c r="B24" s="6">
        <v>60126671</v>
      </c>
      <c r="C24" s="2">
        <v>102006954</v>
      </c>
      <c r="D24" s="4" t="s">
        <v>30</v>
      </c>
      <c r="E24" s="6" t="s">
        <v>157</v>
      </c>
      <c r="F24" s="6"/>
      <c r="G24" s="6" t="s">
        <v>140</v>
      </c>
      <c r="H24" s="6" t="s">
        <v>140</v>
      </c>
      <c r="I24" s="6"/>
      <c r="J24" s="6"/>
      <c r="K24" s="6"/>
      <c r="L24" s="7" t="s">
        <v>31</v>
      </c>
      <c r="M24" s="8" t="s">
        <v>32</v>
      </c>
      <c r="N24" s="9">
        <v>500000</v>
      </c>
      <c r="O24" s="9">
        <v>40000000</v>
      </c>
      <c r="P24" s="9">
        <v>40500000</v>
      </c>
      <c r="Q24" s="10" t="s">
        <v>158</v>
      </c>
      <c r="R24" s="10" t="s">
        <v>154</v>
      </c>
      <c r="S24" s="11" t="s">
        <v>140</v>
      </c>
      <c r="T24" s="11"/>
      <c r="U24" s="11"/>
      <c r="V24" s="11"/>
      <c r="W24" s="11"/>
      <c r="X24" s="11"/>
      <c r="Y24" s="9">
        <v>40500000</v>
      </c>
      <c r="Z24" s="9" t="s">
        <v>140</v>
      </c>
    </row>
    <row r="25" spans="1:26" ht="168.75">
      <c r="A25" s="5" t="s">
        <v>29</v>
      </c>
      <c r="B25" s="6">
        <v>60126671</v>
      </c>
      <c r="C25" s="2">
        <v>102006954</v>
      </c>
      <c r="D25" s="4" t="s">
        <v>30</v>
      </c>
      <c r="E25" s="6"/>
      <c r="F25" s="6"/>
      <c r="G25" s="6" t="s">
        <v>140</v>
      </c>
      <c r="H25" s="6" t="s">
        <v>140</v>
      </c>
      <c r="I25" s="6" t="s">
        <v>140</v>
      </c>
      <c r="J25" s="6"/>
      <c r="K25" s="6"/>
      <c r="L25" s="7" t="s">
        <v>33</v>
      </c>
      <c r="M25" s="8" t="s">
        <v>34</v>
      </c>
      <c r="N25" s="9">
        <v>25000000</v>
      </c>
      <c r="O25" s="9">
        <v>0</v>
      </c>
      <c r="P25" s="9">
        <v>25000000</v>
      </c>
      <c r="Q25" s="10" t="s">
        <v>159</v>
      </c>
      <c r="R25" s="10" t="s">
        <v>154</v>
      </c>
      <c r="S25" s="11" t="s">
        <v>140</v>
      </c>
      <c r="T25" s="11"/>
      <c r="U25" s="11"/>
      <c r="V25" s="11"/>
      <c r="W25" s="11"/>
      <c r="X25" s="11" t="s">
        <v>200</v>
      </c>
      <c r="Y25" s="9">
        <v>25000000</v>
      </c>
      <c r="Z25" s="9" t="s">
        <v>140</v>
      </c>
    </row>
    <row r="26" spans="1:26" ht="195">
      <c r="A26" s="5" t="s">
        <v>35</v>
      </c>
      <c r="B26" s="6">
        <v>66610702</v>
      </c>
      <c r="C26" s="2">
        <v>610250574</v>
      </c>
      <c r="D26" s="2">
        <v>610250574</v>
      </c>
      <c r="E26" s="6"/>
      <c r="F26" s="6"/>
      <c r="G26" s="6" t="s">
        <v>140</v>
      </c>
      <c r="H26" s="6" t="s">
        <v>140</v>
      </c>
      <c r="I26" s="6"/>
      <c r="J26" s="6"/>
      <c r="K26" s="6"/>
      <c r="L26" s="7" t="s">
        <v>36</v>
      </c>
      <c r="M26" s="8" t="s">
        <v>94</v>
      </c>
      <c r="N26" s="9"/>
      <c r="O26" s="9">
        <v>3000000</v>
      </c>
      <c r="P26" s="9">
        <v>3000000</v>
      </c>
      <c r="Q26" s="10">
        <v>2017</v>
      </c>
      <c r="R26" s="10">
        <v>2017</v>
      </c>
      <c r="S26" s="11" t="s">
        <v>140</v>
      </c>
      <c r="T26" s="11"/>
      <c r="U26" s="11"/>
      <c r="V26" s="11"/>
      <c r="W26" s="11"/>
      <c r="X26" s="11"/>
      <c r="Y26" s="9">
        <v>3000000</v>
      </c>
      <c r="Z26" s="9" t="s">
        <v>140</v>
      </c>
    </row>
    <row r="27" spans="1:26" ht="390">
      <c r="A27" s="5" t="s">
        <v>35</v>
      </c>
      <c r="B27" s="6">
        <v>66610702</v>
      </c>
      <c r="C27" s="2">
        <v>610250574</v>
      </c>
      <c r="D27" s="2">
        <v>610250574</v>
      </c>
      <c r="E27" s="6"/>
      <c r="F27" s="6"/>
      <c r="G27" s="6" t="s">
        <v>140</v>
      </c>
      <c r="H27" s="6"/>
      <c r="I27" s="6"/>
      <c r="J27" s="6"/>
      <c r="K27" s="6"/>
      <c r="L27" s="7" t="s">
        <v>37</v>
      </c>
      <c r="M27" s="8" t="s">
        <v>38</v>
      </c>
      <c r="N27" s="9"/>
      <c r="O27" s="9">
        <v>2300000</v>
      </c>
      <c r="P27" s="9">
        <v>2300000</v>
      </c>
      <c r="Q27" s="10">
        <v>2017</v>
      </c>
      <c r="R27" s="10" t="s">
        <v>154</v>
      </c>
      <c r="S27" s="11" t="s">
        <v>140</v>
      </c>
      <c r="T27" s="11"/>
      <c r="U27" s="11"/>
      <c r="V27" s="11"/>
      <c r="W27" s="11"/>
      <c r="X27" s="11"/>
      <c r="Y27" s="9">
        <v>2300000</v>
      </c>
      <c r="Z27" s="9" t="s">
        <v>140</v>
      </c>
    </row>
    <row r="28" spans="1:26" ht="270">
      <c r="A28" s="5" t="s">
        <v>35</v>
      </c>
      <c r="B28" s="6">
        <v>66610702</v>
      </c>
      <c r="C28" s="2">
        <v>610250574</v>
      </c>
      <c r="D28" s="2">
        <v>610250574</v>
      </c>
      <c r="E28" s="6"/>
      <c r="F28" s="6"/>
      <c r="G28" s="6" t="s">
        <v>140</v>
      </c>
      <c r="H28" s="6" t="s">
        <v>140</v>
      </c>
      <c r="I28" s="6"/>
      <c r="J28" s="6"/>
      <c r="K28" s="6" t="s">
        <v>140</v>
      </c>
      <c r="L28" s="7" t="s">
        <v>39</v>
      </c>
      <c r="M28" s="8" t="s">
        <v>103</v>
      </c>
      <c r="N28" s="9">
        <v>300000</v>
      </c>
      <c r="O28" s="9">
        <v>4450000</v>
      </c>
      <c r="P28" s="9">
        <v>4750000</v>
      </c>
      <c r="Q28" s="10" t="s">
        <v>160</v>
      </c>
      <c r="R28" s="10" t="s">
        <v>161</v>
      </c>
      <c r="S28" s="11" t="s">
        <v>140</v>
      </c>
      <c r="T28" s="11"/>
      <c r="U28" s="11"/>
      <c r="V28" s="11"/>
      <c r="W28" s="11"/>
      <c r="X28" s="11"/>
      <c r="Y28" s="9">
        <v>4750000</v>
      </c>
      <c r="Z28" s="9" t="s">
        <v>140</v>
      </c>
    </row>
    <row r="29" spans="1:26" ht="195">
      <c r="A29" s="5" t="s">
        <v>35</v>
      </c>
      <c r="B29" s="6">
        <v>66610702</v>
      </c>
      <c r="C29" s="2">
        <v>610250574</v>
      </c>
      <c r="D29" s="2">
        <v>610250574</v>
      </c>
      <c r="E29" s="6"/>
      <c r="F29" s="6"/>
      <c r="G29" s="6" t="s">
        <v>140</v>
      </c>
      <c r="H29" s="6" t="s">
        <v>140</v>
      </c>
      <c r="I29" s="6"/>
      <c r="J29" s="6"/>
      <c r="K29" s="6"/>
      <c r="L29" s="7" t="s">
        <v>40</v>
      </c>
      <c r="M29" s="8" t="s">
        <v>104</v>
      </c>
      <c r="N29" s="9">
        <v>200000</v>
      </c>
      <c r="O29" s="9">
        <v>3900000</v>
      </c>
      <c r="P29" s="9">
        <v>4100000</v>
      </c>
      <c r="Q29" s="10" t="s">
        <v>160</v>
      </c>
      <c r="R29" s="10"/>
      <c r="S29" s="11"/>
      <c r="T29" s="11"/>
      <c r="U29" s="11"/>
      <c r="V29" s="11"/>
      <c r="W29" s="11"/>
      <c r="X29" s="11"/>
      <c r="Y29" s="9">
        <v>4100000</v>
      </c>
      <c r="Z29" s="9" t="s">
        <v>140</v>
      </c>
    </row>
    <row r="30" spans="1:26" ht="195">
      <c r="A30" s="5" t="s">
        <v>35</v>
      </c>
      <c r="B30" s="6">
        <v>66610702</v>
      </c>
      <c r="C30" s="2">
        <v>610250574</v>
      </c>
      <c r="D30" s="2">
        <v>610250574</v>
      </c>
      <c r="E30" s="6"/>
      <c r="F30" s="6"/>
      <c r="G30" s="6" t="s">
        <v>140</v>
      </c>
      <c r="H30" s="6" t="s">
        <v>140</v>
      </c>
      <c r="I30" s="6"/>
      <c r="J30" s="6"/>
      <c r="K30" s="6"/>
      <c r="L30" s="7" t="s">
        <v>41</v>
      </c>
      <c r="M30" s="8" t="s">
        <v>95</v>
      </c>
      <c r="N30" s="9">
        <v>0</v>
      </c>
      <c r="O30" s="9">
        <v>4600000</v>
      </c>
      <c r="P30" s="9">
        <v>4600000</v>
      </c>
      <c r="Q30" s="10" t="s">
        <v>160</v>
      </c>
      <c r="R30" s="10" t="s">
        <v>161</v>
      </c>
      <c r="S30" s="11" t="s">
        <v>140</v>
      </c>
      <c r="T30" s="11"/>
      <c r="U30" s="11"/>
      <c r="V30" s="11"/>
      <c r="W30" s="11"/>
      <c r="X30" s="11"/>
      <c r="Y30" s="9">
        <v>4600000</v>
      </c>
      <c r="Z30" s="9" t="s">
        <v>140</v>
      </c>
    </row>
    <row r="31" spans="1:26" ht="375">
      <c r="A31" s="5" t="s">
        <v>35</v>
      </c>
      <c r="B31" s="6">
        <v>66610702</v>
      </c>
      <c r="C31" s="2">
        <v>610250574</v>
      </c>
      <c r="D31" s="2">
        <v>610250574</v>
      </c>
      <c r="E31" s="6" t="s">
        <v>140</v>
      </c>
      <c r="F31" s="6"/>
      <c r="G31" s="6"/>
      <c r="H31" s="6" t="s">
        <v>140</v>
      </c>
      <c r="I31" s="6"/>
      <c r="J31" s="6"/>
      <c r="K31" s="6"/>
      <c r="L31" s="7" t="s">
        <v>42</v>
      </c>
      <c r="M31" s="8" t="s">
        <v>43</v>
      </c>
      <c r="N31" s="9">
        <v>200000</v>
      </c>
      <c r="O31" s="9">
        <v>3500000</v>
      </c>
      <c r="P31" s="9">
        <v>3700000</v>
      </c>
      <c r="Q31" s="10" t="s">
        <v>159</v>
      </c>
      <c r="R31" s="10" t="s">
        <v>162</v>
      </c>
      <c r="S31" s="11" t="s">
        <v>140</v>
      </c>
      <c r="T31" s="11"/>
      <c r="U31" s="11"/>
      <c r="V31" s="11"/>
      <c r="W31" s="11"/>
      <c r="X31" s="11"/>
      <c r="Y31" s="9">
        <v>3700000</v>
      </c>
      <c r="Z31" s="9" t="s">
        <v>140</v>
      </c>
    </row>
    <row r="32" spans="1:26" ht="180">
      <c r="A32" s="5" t="s">
        <v>35</v>
      </c>
      <c r="B32" s="6">
        <v>66610702</v>
      </c>
      <c r="C32" s="2">
        <v>610250574</v>
      </c>
      <c r="D32" s="2">
        <v>610250574</v>
      </c>
      <c r="E32" s="6"/>
      <c r="F32" s="6"/>
      <c r="G32" s="6" t="s">
        <v>140</v>
      </c>
      <c r="H32" s="6" t="s">
        <v>140</v>
      </c>
      <c r="I32" s="6"/>
      <c r="J32" s="6"/>
      <c r="K32" s="6"/>
      <c r="L32" s="7" t="s">
        <v>44</v>
      </c>
      <c r="M32" s="8" t="s">
        <v>97</v>
      </c>
      <c r="N32" s="9">
        <v>0</v>
      </c>
      <c r="O32" s="9">
        <v>4000000</v>
      </c>
      <c r="P32" s="9">
        <v>4000000</v>
      </c>
      <c r="Q32" s="10" t="s">
        <v>163</v>
      </c>
      <c r="R32" s="10" t="s">
        <v>154</v>
      </c>
      <c r="S32" s="11" t="s">
        <v>140</v>
      </c>
      <c r="T32" s="11"/>
      <c r="U32" s="11"/>
      <c r="V32" s="11"/>
      <c r="W32" s="11"/>
      <c r="X32" s="11"/>
      <c r="Y32" s="9">
        <v>4000000</v>
      </c>
      <c r="Z32" s="9" t="s">
        <v>140</v>
      </c>
    </row>
    <row r="33" spans="1:26" ht="105">
      <c r="A33" s="5" t="s">
        <v>35</v>
      </c>
      <c r="B33" s="6">
        <v>66610702</v>
      </c>
      <c r="C33" s="2">
        <v>610250574</v>
      </c>
      <c r="D33" s="2">
        <v>610250574</v>
      </c>
      <c r="E33" s="6"/>
      <c r="F33" s="6"/>
      <c r="G33" s="6" t="s">
        <v>140</v>
      </c>
      <c r="H33" s="6" t="s">
        <v>140</v>
      </c>
      <c r="I33" s="6"/>
      <c r="J33" s="6"/>
      <c r="K33" s="6"/>
      <c r="L33" s="7" t="s">
        <v>45</v>
      </c>
      <c r="M33" s="8" t="s">
        <v>98</v>
      </c>
      <c r="N33" s="9"/>
      <c r="O33" s="9">
        <v>1500000</v>
      </c>
      <c r="P33" s="9">
        <v>1500000</v>
      </c>
      <c r="Q33" s="10" t="s">
        <v>163</v>
      </c>
      <c r="R33" s="10" t="s">
        <v>154</v>
      </c>
      <c r="S33" s="11" t="s">
        <v>140</v>
      </c>
      <c r="T33" s="11"/>
      <c r="U33" s="11"/>
      <c r="V33" s="11"/>
      <c r="W33" s="11"/>
      <c r="X33" s="11"/>
      <c r="Y33" s="9">
        <v>1500000</v>
      </c>
      <c r="Z33" s="9" t="s">
        <v>140</v>
      </c>
    </row>
    <row r="34" spans="1:26" ht="105">
      <c r="A34" s="5" t="s">
        <v>46</v>
      </c>
      <c r="B34" s="6" t="s">
        <v>47</v>
      </c>
      <c r="C34" s="2">
        <v>600015408</v>
      </c>
      <c r="D34" s="2">
        <v>600015408</v>
      </c>
      <c r="E34" s="6"/>
      <c r="F34" s="6"/>
      <c r="G34" s="6" t="s">
        <v>140</v>
      </c>
      <c r="H34" s="6"/>
      <c r="I34" s="6" t="s">
        <v>140</v>
      </c>
      <c r="J34" s="6" t="s">
        <v>140</v>
      </c>
      <c r="K34" s="6"/>
      <c r="L34" s="7" t="s">
        <v>48</v>
      </c>
      <c r="M34" s="8" t="s">
        <v>49</v>
      </c>
      <c r="N34" s="9">
        <v>12000000</v>
      </c>
      <c r="O34" s="9">
        <v>3000000</v>
      </c>
      <c r="P34" s="9">
        <v>15000000</v>
      </c>
      <c r="Q34" s="10">
        <v>2017</v>
      </c>
      <c r="R34" s="10">
        <v>2018</v>
      </c>
      <c r="S34" s="11" t="s">
        <v>140</v>
      </c>
      <c r="T34" s="11"/>
      <c r="U34" s="11"/>
      <c r="V34" s="11"/>
      <c r="W34" s="11"/>
      <c r="X34" s="11" t="s">
        <v>200</v>
      </c>
      <c r="Y34" s="9">
        <v>13500000</v>
      </c>
      <c r="Z34" s="9">
        <v>1000000</v>
      </c>
    </row>
    <row r="35" spans="1:27" ht="93.75">
      <c r="A35" s="5" t="s">
        <v>46</v>
      </c>
      <c r="B35" s="6" t="s">
        <v>47</v>
      </c>
      <c r="C35" s="2" t="s">
        <v>50</v>
      </c>
      <c r="D35" s="2">
        <v>600015408</v>
      </c>
      <c r="E35" s="6"/>
      <c r="F35" s="6"/>
      <c r="G35" s="6" t="s">
        <v>140</v>
      </c>
      <c r="H35" s="6" t="s">
        <v>140</v>
      </c>
      <c r="I35" s="6"/>
      <c r="J35" s="6"/>
      <c r="K35" s="6"/>
      <c r="L35" s="7" t="s">
        <v>51</v>
      </c>
      <c r="M35" s="8" t="s">
        <v>52</v>
      </c>
      <c r="N35" s="9"/>
      <c r="O35" s="9">
        <v>6000000</v>
      </c>
      <c r="P35" s="9">
        <v>6000000</v>
      </c>
      <c r="Q35" s="10">
        <v>2017</v>
      </c>
      <c r="R35" s="10">
        <v>2017</v>
      </c>
      <c r="S35" s="11" t="s">
        <v>140</v>
      </c>
      <c r="T35" s="11"/>
      <c r="U35" s="11"/>
      <c r="V35" s="11"/>
      <c r="W35" s="11"/>
      <c r="X35" s="11"/>
      <c r="Y35" s="9">
        <v>5650000</v>
      </c>
      <c r="Z35" s="9">
        <v>350000</v>
      </c>
      <c r="AA35" s="3"/>
    </row>
    <row r="36" spans="1:26" ht="120">
      <c r="A36" s="5" t="s">
        <v>53</v>
      </c>
      <c r="B36" s="6">
        <v>62540041</v>
      </c>
      <c r="C36" s="2">
        <v>367761</v>
      </c>
      <c r="D36" s="2">
        <v>600008410</v>
      </c>
      <c r="E36" s="6"/>
      <c r="F36" s="6"/>
      <c r="G36" s="6"/>
      <c r="H36" s="6"/>
      <c r="I36" s="6"/>
      <c r="J36" s="6"/>
      <c r="K36" s="6"/>
      <c r="L36" s="7" t="s">
        <v>54</v>
      </c>
      <c r="M36" s="8" t="s">
        <v>55</v>
      </c>
      <c r="N36" s="9">
        <v>800000</v>
      </c>
      <c r="O36" s="9">
        <v>400000</v>
      </c>
      <c r="P36" s="9">
        <v>1200000</v>
      </c>
      <c r="Q36" s="10" t="s">
        <v>164</v>
      </c>
      <c r="R36" s="10" t="s">
        <v>165</v>
      </c>
      <c r="S36" s="11" t="s">
        <v>140</v>
      </c>
      <c r="T36" s="11"/>
      <c r="U36" s="11"/>
      <c r="V36" s="11"/>
      <c r="W36" s="11"/>
      <c r="X36" s="11"/>
      <c r="Y36" s="9">
        <v>1200000</v>
      </c>
      <c r="Z36" s="9" t="s">
        <v>140</v>
      </c>
    </row>
    <row r="37" spans="1:26" ht="180">
      <c r="A37" s="5" t="s">
        <v>53</v>
      </c>
      <c r="B37" s="6">
        <v>62540041</v>
      </c>
      <c r="C37" s="2">
        <v>367761</v>
      </c>
      <c r="D37" s="2">
        <v>600008410</v>
      </c>
      <c r="E37" s="6"/>
      <c r="F37" s="6" t="s">
        <v>140</v>
      </c>
      <c r="G37" s="6"/>
      <c r="H37" s="6" t="s">
        <v>140</v>
      </c>
      <c r="I37" s="6"/>
      <c r="J37" s="6"/>
      <c r="K37" s="6" t="s">
        <v>140</v>
      </c>
      <c r="L37" s="7" t="s">
        <v>136</v>
      </c>
      <c r="M37" s="8" t="s">
        <v>139</v>
      </c>
      <c r="N37" s="9">
        <v>500000</v>
      </c>
      <c r="O37" s="9">
        <v>1000000</v>
      </c>
      <c r="P37" s="9">
        <v>1500000</v>
      </c>
      <c r="Q37" s="10" t="s">
        <v>164</v>
      </c>
      <c r="R37" s="10" t="s">
        <v>166</v>
      </c>
      <c r="S37" s="11" t="s">
        <v>140</v>
      </c>
      <c r="T37" s="11"/>
      <c r="U37" s="11"/>
      <c r="V37" s="11"/>
      <c r="W37" s="11"/>
      <c r="X37" s="11"/>
      <c r="Y37" s="9">
        <v>1500000</v>
      </c>
      <c r="Z37" s="9" t="s">
        <v>140</v>
      </c>
    </row>
    <row r="38" spans="1:26" ht="165">
      <c r="A38" s="5" t="s">
        <v>53</v>
      </c>
      <c r="B38" s="6">
        <v>62540041</v>
      </c>
      <c r="C38" s="2">
        <v>367761</v>
      </c>
      <c r="D38" s="2">
        <v>600008410</v>
      </c>
      <c r="E38" s="6"/>
      <c r="F38" s="6" t="s">
        <v>140</v>
      </c>
      <c r="G38" s="6"/>
      <c r="H38" s="6" t="s">
        <v>140</v>
      </c>
      <c r="I38" s="6"/>
      <c r="J38" s="6"/>
      <c r="K38" s="6" t="s">
        <v>140</v>
      </c>
      <c r="L38" s="7" t="s">
        <v>135</v>
      </c>
      <c r="M38" s="8" t="s">
        <v>138</v>
      </c>
      <c r="N38" s="9">
        <v>500000</v>
      </c>
      <c r="O38" s="9">
        <v>600000</v>
      </c>
      <c r="P38" s="9">
        <v>1100000</v>
      </c>
      <c r="Q38" s="10" t="s">
        <v>153</v>
      </c>
      <c r="R38" s="10" t="s">
        <v>167</v>
      </c>
      <c r="S38" s="11" t="s">
        <v>140</v>
      </c>
      <c r="T38" s="11"/>
      <c r="U38" s="11"/>
      <c r="V38" s="11"/>
      <c r="W38" s="11"/>
      <c r="X38" s="11"/>
      <c r="Y38" s="9">
        <v>1100000</v>
      </c>
      <c r="Z38" s="9" t="s">
        <v>140</v>
      </c>
    </row>
    <row r="39" spans="1:26" ht="405">
      <c r="A39" s="5" t="s">
        <v>56</v>
      </c>
      <c r="B39" s="6">
        <v>62540009</v>
      </c>
      <c r="C39" s="2">
        <v>72753</v>
      </c>
      <c r="D39" s="2">
        <v>600008436</v>
      </c>
      <c r="E39" s="6" t="s">
        <v>140</v>
      </c>
      <c r="F39" s="6" t="s">
        <v>140</v>
      </c>
      <c r="G39" s="6"/>
      <c r="H39" s="6" t="s">
        <v>140</v>
      </c>
      <c r="I39" s="6"/>
      <c r="J39" s="6" t="s">
        <v>140</v>
      </c>
      <c r="K39" s="6" t="s">
        <v>140</v>
      </c>
      <c r="L39" s="7" t="s">
        <v>57</v>
      </c>
      <c r="M39" s="8" t="s">
        <v>113</v>
      </c>
      <c r="N39" s="9">
        <v>3200000</v>
      </c>
      <c r="O39" s="9">
        <v>2100000</v>
      </c>
      <c r="P39" s="9">
        <v>5300000</v>
      </c>
      <c r="Q39" s="10">
        <v>2017</v>
      </c>
      <c r="R39" s="10">
        <v>2018</v>
      </c>
      <c r="S39" s="11" t="s">
        <v>140</v>
      </c>
      <c r="T39" s="11"/>
      <c r="U39" s="11"/>
      <c r="V39" s="11"/>
      <c r="W39" s="11"/>
      <c r="X39" s="11" t="s">
        <v>200</v>
      </c>
      <c r="Y39" s="9">
        <v>3500000</v>
      </c>
      <c r="Z39" s="9" t="s">
        <v>140</v>
      </c>
    </row>
    <row r="40" spans="1:26" ht="409.5">
      <c r="A40" s="5" t="s">
        <v>58</v>
      </c>
      <c r="B40" s="6">
        <v>66610699</v>
      </c>
      <c r="C40" s="2">
        <v>110250460</v>
      </c>
      <c r="D40" s="2">
        <v>610250451</v>
      </c>
      <c r="E40" s="6" t="s">
        <v>140</v>
      </c>
      <c r="F40" s="6" t="s">
        <v>140</v>
      </c>
      <c r="G40" s="6" t="s">
        <v>140</v>
      </c>
      <c r="H40" s="6" t="s">
        <v>140</v>
      </c>
      <c r="I40" s="6"/>
      <c r="J40" s="6"/>
      <c r="K40" s="6"/>
      <c r="L40" s="7" t="s">
        <v>100</v>
      </c>
      <c r="M40" s="8" t="s">
        <v>99</v>
      </c>
      <c r="N40" s="9">
        <v>500000</v>
      </c>
      <c r="O40" s="9">
        <v>6000000</v>
      </c>
      <c r="P40" s="9">
        <v>6500000</v>
      </c>
      <c r="Q40" s="10" t="s">
        <v>168</v>
      </c>
      <c r="R40" s="10" t="s">
        <v>169</v>
      </c>
      <c r="S40" s="11" t="s">
        <v>140</v>
      </c>
      <c r="T40" s="11"/>
      <c r="U40" s="11"/>
      <c r="V40" s="11"/>
      <c r="W40" s="11"/>
      <c r="X40" s="11"/>
      <c r="Y40" s="9">
        <v>6500000</v>
      </c>
      <c r="Z40" s="9" t="s">
        <v>140</v>
      </c>
    </row>
    <row r="41" spans="1:26" ht="255">
      <c r="A41" s="5" t="s">
        <v>58</v>
      </c>
      <c r="B41" s="6">
        <v>66610699</v>
      </c>
      <c r="C41" s="2">
        <v>110250460</v>
      </c>
      <c r="D41" s="2">
        <v>610250451</v>
      </c>
      <c r="E41" s="6"/>
      <c r="F41" s="6"/>
      <c r="G41" s="6"/>
      <c r="H41" s="6"/>
      <c r="I41" s="6" t="s">
        <v>140</v>
      </c>
      <c r="J41" s="6"/>
      <c r="K41" s="6" t="s">
        <v>140</v>
      </c>
      <c r="L41" s="7" t="s">
        <v>59</v>
      </c>
      <c r="M41" s="8" t="s">
        <v>101</v>
      </c>
      <c r="N41" s="9">
        <v>8800000</v>
      </c>
      <c r="O41" s="9">
        <v>1200000</v>
      </c>
      <c r="P41" s="9">
        <v>10000000</v>
      </c>
      <c r="Q41" s="10" t="s">
        <v>170</v>
      </c>
      <c r="R41" s="10" t="s">
        <v>154</v>
      </c>
      <c r="S41" s="11" t="s">
        <v>140</v>
      </c>
      <c r="T41" s="11"/>
      <c r="U41" s="11"/>
      <c r="V41" s="11"/>
      <c r="W41" s="11"/>
      <c r="X41" s="11" t="s">
        <v>200</v>
      </c>
      <c r="Y41" s="9">
        <v>9000000</v>
      </c>
      <c r="Z41" s="9">
        <v>1000000</v>
      </c>
    </row>
    <row r="42" spans="1:26" ht="409.5">
      <c r="A42" s="5" t="s">
        <v>60</v>
      </c>
      <c r="B42" s="6">
        <v>48895512</v>
      </c>
      <c r="C42" s="2">
        <v>102943494</v>
      </c>
      <c r="D42" s="2" t="s">
        <v>61</v>
      </c>
      <c r="E42" s="6"/>
      <c r="F42" s="6" t="s">
        <v>140</v>
      </c>
      <c r="G42" s="6"/>
      <c r="H42" s="6" t="s">
        <v>140</v>
      </c>
      <c r="I42" s="6" t="s">
        <v>140</v>
      </c>
      <c r="J42" s="6"/>
      <c r="K42" s="6"/>
      <c r="L42" s="7" t="s">
        <v>62</v>
      </c>
      <c r="M42" s="8" t="s">
        <v>105</v>
      </c>
      <c r="N42" s="9">
        <v>11400000</v>
      </c>
      <c r="O42" s="9">
        <v>3500000</v>
      </c>
      <c r="P42" s="9">
        <v>14900000</v>
      </c>
      <c r="Q42" s="10">
        <v>2017</v>
      </c>
      <c r="R42" s="10">
        <v>2018</v>
      </c>
      <c r="S42" s="11" t="s">
        <v>140</v>
      </c>
      <c r="T42" s="11"/>
      <c r="U42" s="11"/>
      <c r="V42" s="11"/>
      <c r="W42" s="11"/>
      <c r="X42" s="11" t="s">
        <v>200</v>
      </c>
      <c r="Y42" s="9">
        <v>13410000</v>
      </c>
      <c r="Z42" s="9">
        <v>1490000</v>
      </c>
    </row>
    <row r="43" spans="1:26" ht="409.5">
      <c r="A43" s="5" t="s">
        <v>60</v>
      </c>
      <c r="B43" s="6">
        <v>48895512</v>
      </c>
      <c r="C43" s="2">
        <v>102943494</v>
      </c>
      <c r="D43" s="2" t="s">
        <v>61</v>
      </c>
      <c r="E43" s="6" t="s">
        <v>140</v>
      </c>
      <c r="F43" s="6" t="s">
        <v>140</v>
      </c>
      <c r="G43" s="6"/>
      <c r="H43" s="6" t="s">
        <v>140</v>
      </c>
      <c r="I43" s="6"/>
      <c r="J43" s="6"/>
      <c r="K43" s="6" t="s">
        <v>140</v>
      </c>
      <c r="L43" s="7" t="s">
        <v>63</v>
      </c>
      <c r="M43" s="8" t="s">
        <v>145</v>
      </c>
      <c r="N43" s="9">
        <v>500000</v>
      </c>
      <c r="O43" s="9">
        <v>8200000</v>
      </c>
      <c r="P43" s="9">
        <v>8700000</v>
      </c>
      <c r="Q43" s="10">
        <v>2017</v>
      </c>
      <c r="R43" s="10">
        <v>2018</v>
      </c>
      <c r="S43" s="11" t="s">
        <v>140</v>
      </c>
      <c r="T43" s="11"/>
      <c r="U43" s="11"/>
      <c r="V43" s="11"/>
      <c r="W43" s="11"/>
      <c r="X43" s="11"/>
      <c r="Y43" s="9">
        <v>7830000</v>
      </c>
      <c r="Z43" s="9">
        <v>870000</v>
      </c>
    </row>
    <row r="44" spans="1:26" ht="409.5">
      <c r="A44" s="5" t="s">
        <v>64</v>
      </c>
      <c r="B44" s="6">
        <v>60418460</v>
      </c>
      <c r="C44" s="2" t="s">
        <v>108</v>
      </c>
      <c r="D44" s="2">
        <v>600015378</v>
      </c>
      <c r="E44" s="6" t="s">
        <v>140</v>
      </c>
      <c r="F44" s="6" t="s">
        <v>140</v>
      </c>
      <c r="G44" s="6" t="s">
        <v>140</v>
      </c>
      <c r="H44" s="6"/>
      <c r="I44" s="6" t="s">
        <v>140</v>
      </c>
      <c r="J44" s="6"/>
      <c r="K44" s="6"/>
      <c r="L44" s="7" t="s">
        <v>65</v>
      </c>
      <c r="M44" s="8" t="s">
        <v>68</v>
      </c>
      <c r="N44" s="9">
        <v>15000000</v>
      </c>
      <c r="O44" s="9">
        <v>5000000</v>
      </c>
      <c r="P44" s="9">
        <v>20000000</v>
      </c>
      <c r="Q44" s="10" t="s">
        <v>160</v>
      </c>
      <c r="R44" s="10" t="s">
        <v>154</v>
      </c>
      <c r="S44" s="11" t="s">
        <v>140</v>
      </c>
      <c r="T44" s="11"/>
      <c r="U44" s="11"/>
      <c r="V44" s="11"/>
      <c r="W44" s="11"/>
      <c r="X44" s="11" t="s">
        <v>200</v>
      </c>
      <c r="Y44" s="9">
        <v>18000000</v>
      </c>
      <c r="Z44" s="9">
        <v>2000000</v>
      </c>
    </row>
    <row r="45" spans="1:26" ht="131.25">
      <c r="A45" s="5" t="s">
        <v>64</v>
      </c>
      <c r="B45" s="6">
        <v>60418460</v>
      </c>
      <c r="C45" s="2"/>
      <c r="D45" s="2">
        <v>600015378</v>
      </c>
      <c r="E45" s="6"/>
      <c r="F45" s="6" t="s">
        <v>140</v>
      </c>
      <c r="G45" s="6" t="s">
        <v>140</v>
      </c>
      <c r="H45" s="6"/>
      <c r="I45" s="6"/>
      <c r="J45" s="6"/>
      <c r="K45" s="6"/>
      <c r="L45" s="7" t="s">
        <v>66</v>
      </c>
      <c r="M45" s="8" t="s">
        <v>67</v>
      </c>
      <c r="N45" s="9"/>
      <c r="O45" s="9">
        <v>1800000</v>
      </c>
      <c r="P45" s="9">
        <v>1800000</v>
      </c>
      <c r="Q45" s="10" t="s">
        <v>160</v>
      </c>
      <c r="R45" s="10" t="s">
        <v>171</v>
      </c>
      <c r="S45" s="11" t="s">
        <v>140</v>
      </c>
      <c r="T45" s="11"/>
      <c r="U45" s="11"/>
      <c r="V45" s="11"/>
      <c r="W45" s="11"/>
      <c r="X45" s="11"/>
      <c r="Y45" s="9">
        <v>1620200</v>
      </c>
      <c r="Z45" s="9">
        <v>180000</v>
      </c>
    </row>
    <row r="46" spans="1:26" ht="255">
      <c r="A46" s="5" t="s">
        <v>64</v>
      </c>
      <c r="B46" s="6">
        <v>60418460</v>
      </c>
      <c r="C46" s="2"/>
      <c r="D46" s="2">
        <v>600015378</v>
      </c>
      <c r="E46" s="6" t="s">
        <v>140</v>
      </c>
      <c r="F46" s="6" t="s">
        <v>140</v>
      </c>
      <c r="G46" s="6"/>
      <c r="H46" s="6" t="s">
        <v>140</v>
      </c>
      <c r="I46" s="6" t="s">
        <v>140</v>
      </c>
      <c r="J46" s="6" t="s">
        <v>140</v>
      </c>
      <c r="K46" s="6"/>
      <c r="L46" s="7" t="s">
        <v>69</v>
      </c>
      <c r="M46" s="8" t="s">
        <v>70</v>
      </c>
      <c r="N46" s="9">
        <v>2000000</v>
      </c>
      <c r="O46" s="9">
        <v>1000000</v>
      </c>
      <c r="P46" s="9">
        <v>3000000</v>
      </c>
      <c r="Q46" s="10" t="s">
        <v>160</v>
      </c>
      <c r="R46" s="10" t="s">
        <v>154</v>
      </c>
      <c r="S46" s="11" t="s">
        <v>140</v>
      </c>
      <c r="T46" s="11"/>
      <c r="U46" s="11"/>
      <c r="V46" s="11"/>
      <c r="W46" s="11"/>
      <c r="X46" s="11"/>
      <c r="Y46" s="9">
        <v>2700000</v>
      </c>
      <c r="Z46" s="9">
        <v>300000</v>
      </c>
    </row>
    <row r="47" spans="1:26" ht="135">
      <c r="A47" s="5" t="s">
        <v>64</v>
      </c>
      <c r="B47" s="6">
        <v>60418460</v>
      </c>
      <c r="C47" s="2"/>
      <c r="D47" s="2">
        <v>600015378</v>
      </c>
      <c r="E47" s="6" t="s">
        <v>140</v>
      </c>
      <c r="F47" s="6" t="s">
        <v>140</v>
      </c>
      <c r="G47" s="6"/>
      <c r="H47" s="6" t="s">
        <v>140</v>
      </c>
      <c r="I47" s="6" t="s">
        <v>140</v>
      </c>
      <c r="J47" s="6" t="s">
        <v>140</v>
      </c>
      <c r="K47" s="6" t="s">
        <v>140</v>
      </c>
      <c r="L47" s="7" t="s">
        <v>71</v>
      </c>
      <c r="M47" s="8" t="s">
        <v>107</v>
      </c>
      <c r="N47" s="9">
        <v>350000</v>
      </c>
      <c r="O47" s="9">
        <v>850000</v>
      </c>
      <c r="P47" s="9">
        <v>1200000</v>
      </c>
      <c r="Q47" s="10" t="s">
        <v>160</v>
      </c>
      <c r="R47" s="10" t="s">
        <v>154</v>
      </c>
      <c r="S47" s="11" t="s">
        <v>140</v>
      </c>
      <c r="T47" s="11"/>
      <c r="U47" s="11"/>
      <c r="V47" s="11"/>
      <c r="W47" s="11"/>
      <c r="X47" s="11"/>
      <c r="Y47" s="9">
        <v>1080000</v>
      </c>
      <c r="Z47" s="9">
        <v>120000</v>
      </c>
    </row>
    <row r="48" spans="1:26" ht="131.25">
      <c r="A48" s="5" t="s">
        <v>64</v>
      </c>
      <c r="B48" s="6">
        <v>60418460</v>
      </c>
      <c r="C48" s="2" t="s">
        <v>109</v>
      </c>
      <c r="D48" s="2">
        <v>600015378</v>
      </c>
      <c r="E48" s="6"/>
      <c r="F48" s="6" t="s">
        <v>140</v>
      </c>
      <c r="G48" s="6"/>
      <c r="H48" s="6"/>
      <c r="I48" s="6"/>
      <c r="J48" s="6"/>
      <c r="K48" s="6"/>
      <c r="L48" s="7" t="s">
        <v>72</v>
      </c>
      <c r="M48" s="8" t="s">
        <v>73</v>
      </c>
      <c r="N48" s="9"/>
      <c r="O48" s="9">
        <v>1200000</v>
      </c>
      <c r="P48" s="9">
        <v>1200000</v>
      </c>
      <c r="Q48" s="10" t="s">
        <v>160</v>
      </c>
      <c r="R48" s="10" t="s">
        <v>154</v>
      </c>
      <c r="S48" s="11" t="s">
        <v>140</v>
      </c>
      <c r="T48" s="11"/>
      <c r="U48" s="11"/>
      <c r="V48" s="11"/>
      <c r="W48" s="11"/>
      <c r="X48" s="11"/>
      <c r="Y48" s="9">
        <v>1200000</v>
      </c>
      <c r="Z48" s="9" t="s">
        <v>140</v>
      </c>
    </row>
    <row r="49" spans="1:26" ht="131.25">
      <c r="A49" s="5" t="s">
        <v>64</v>
      </c>
      <c r="B49" s="6">
        <v>60418460</v>
      </c>
      <c r="C49" s="2"/>
      <c r="D49" s="2">
        <v>600015378</v>
      </c>
      <c r="E49" s="6" t="s">
        <v>140</v>
      </c>
      <c r="F49" s="6" t="s">
        <v>140</v>
      </c>
      <c r="G49" s="6"/>
      <c r="H49" s="6" t="s">
        <v>140</v>
      </c>
      <c r="I49" s="6"/>
      <c r="J49" s="6"/>
      <c r="K49" s="6"/>
      <c r="L49" s="7" t="s">
        <v>74</v>
      </c>
      <c r="M49" s="8" t="s">
        <v>106</v>
      </c>
      <c r="N49" s="9"/>
      <c r="O49" s="9">
        <v>1200000</v>
      </c>
      <c r="P49" s="9">
        <v>1200000</v>
      </c>
      <c r="Q49" s="10" t="s">
        <v>160</v>
      </c>
      <c r="R49" s="10" t="s">
        <v>154</v>
      </c>
      <c r="S49" s="11" t="s">
        <v>140</v>
      </c>
      <c r="T49" s="11"/>
      <c r="U49" s="11"/>
      <c r="V49" s="11"/>
      <c r="W49" s="11"/>
      <c r="X49" s="11"/>
      <c r="Y49" s="9">
        <v>1200000</v>
      </c>
      <c r="Z49" s="9" t="s">
        <v>140</v>
      </c>
    </row>
    <row r="50" spans="1:26" ht="131.25">
      <c r="A50" s="5" t="s">
        <v>64</v>
      </c>
      <c r="B50" s="6">
        <v>60418460</v>
      </c>
      <c r="C50" s="2"/>
      <c r="D50" s="2">
        <v>600015378</v>
      </c>
      <c r="E50" s="6"/>
      <c r="F50" s="6"/>
      <c r="G50" s="6"/>
      <c r="H50" s="6"/>
      <c r="I50" s="6" t="s">
        <v>140</v>
      </c>
      <c r="J50" s="6"/>
      <c r="K50" s="6"/>
      <c r="L50" s="7" t="s">
        <v>76</v>
      </c>
      <c r="M50" s="8" t="s">
        <v>75</v>
      </c>
      <c r="N50" s="9">
        <v>2500000</v>
      </c>
      <c r="O50" s="9"/>
      <c r="P50" s="9">
        <v>2500000</v>
      </c>
      <c r="Q50" s="10" t="s">
        <v>160</v>
      </c>
      <c r="R50" s="10" t="s">
        <v>154</v>
      </c>
      <c r="S50" s="11" t="s">
        <v>140</v>
      </c>
      <c r="T50" s="11"/>
      <c r="U50" s="11"/>
      <c r="V50" s="11"/>
      <c r="W50" s="11"/>
      <c r="X50" s="11" t="s">
        <v>200</v>
      </c>
      <c r="Y50" s="9">
        <v>2250000</v>
      </c>
      <c r="Z50" s="9">
        <v>250000</v>
      </c>
    </row>
    <row r="51" spans="1:26" ht="270">
      <c r="A51" s="5" t="s">
        <v>77</v>
      </c>
      <c r="B51" s="6">
        <v>60545267</v>
      </c>
      <c r="C51" s="2">
        <v>108047695</v>
      </c>
      <c r="D51" s="2">
        <v>600171116</v>
      </c>
      <c r="E51" s="6" t="s">
        <v>140</v>
      </c>
      <c r="F51" s="6"/>
      <c r="G51" s="6" t="s">
        <v>140</v>
      </c>
      <c r="H51" s="6" t="s">
        <v>140</v>
      </c>
      <c r="I51" s="6"/>
      <c r="J51" s="6"/>
      <c r="K51" s="6"/>
      <c r="L51" s="7" t="s">
        <v>78</v>
      </c>
      <c r="M51" s="8" t="s">
        <v>146</v>
      </c>
      <c r="N51" s="9"/>
      <c r="O51" s="9">
        <v>4350000</v>
      </c>
      <c r="P51" s="9">
        <v>4350000</v>
      </c>
      <c r="Q51" s="10">
        <v>2017</v>
      </c>
      <c r="R51" s="10">
        <v>2017</v>
      </c>
      <c r="S51" s="11" t="s">
        <v>140</v>
      </c>
      <c r="T51" s="11"/>
      <c r="U51" s="11"/>
      <c r="V51" s="11"/>
      <c r="W51" s="11"/>
      <c r="X51" s="11"/>
      <c r="Y51" s="9">
        <v>3915000</v>
      </c>
      <c r="Z51" s="9">
        <v>435000</v>
      </c>
    </row>
    <row r="52" spans="1:26" ht="345">
      <c r="A52" s="5" t="s">
        <v>77</v>
      </c>
      <c r="B52" s="6">
        <v>60545267</v>
      </c>
      <c r="C52" s="2">
        <v>108047695</v>
      </c>
      <c r="D52" s="2">
        <v>600171116</v>
      </c>
      <c r="E52" s="6"/>
      <c r="F52" s="6"/>
      <c r="G52" s="6" t="s">
        <v>140</v>
      </c>
      <c r="H52" s="6" t="s">
        <v>140</v>
      </c>
      <c r="I52" s="6"/>
      <c r="J52" s="6"/>
      <c r="K52" s="6"/>
      <c r="L52" s="7" t="s">
        <v>79</v>
      </c>
      <c r="M52" s="8" t="s">
        <v>147</v>
      </c>
      <c r="N52" s="9"/>
      <c r="O52" s="9">
        <v>3180000</v>
      </c>
      <c r="P52" s="9">
        <v>3180000</v>
      </c>
      <c r="Q52" s="10">
        <v>2018</v>
      </c>
      <c r="R52" s="10">
        <v>2018</v>
      </c>
      <c r="S52" s="11" t="s">
        <v>140</v>
      </c>
      <c r="T52" s="11"/>
      <c r="U52" s="11"/>
      <c r="V52" s="11"/>
      <c r="W52" s="11"/>
      <c r="X52" s="11"/>
      <c r="Y52" s="9">
        <v>2862000</v>
      </c>
      <c r="Z52" s="9">
        <v>318000</v>
      </c>
    </row>
    <row r="53" spans="1:26" ht="150">
      <c r="A53" s="5" t="s">
        <v>80</v>
      </c>
      <c r="B53" s="6">
        <v>48895598</v>
      </c>
      <c r="C53" s="2">
        <v>102943559</v>
      </c>
      <c r="D53" s="2">
        <v>600015971</v>
      </c>
      <c r="E53" s="6"/>
      <c r="F53" s="6"/>
      <c r="G53" s="6" t="s">
        <v>140</v>
      </c>
      <c r="H53" s="6"/>
      <c r="I53" s="6"/>
      <c r="J53" s="6"/>
      <c r="K53" s="6"/>
      <c r="L53" s="7" t="s">
        <v>81</v>
      </c>
      <c r="M53" s="8" t="s">
        <v>82</v>
      </c>
      <c r="N53" s="9">
        <v>2000000</v>
      </c>
      <c r="O53" s="9">
        <v>13000000</v>
      </c>
      <c r="P53" s="9">
        <v>15000000</v>
      </c>
      <c r="Q53" s="10" t="s">
        <v>153</v>
      </c>
      <c r="R53" s="10" t="s">
        <v>154</v>
      </c>
      <c r="S53" s="11" t="s">
        <v>140</v>
      </c>
      <c r="T53" s="11"/>
      <c r="U53" s="11"/>
      <c r="V53" s="11"/>
      <c r="W53" s="11"/>
      <c r="X53" s="11"/>
      <c r="Y53" s="9">
        <v>13500000</v>
      </c>
      <c r="Z53" s="9" t="s">
        <v>140</v>
      </c>
    </row>
    <row r="54" spans="1:26" ht="150">
      <c r="A54" s="5" t="s">
        <v>80</v>
      </c>
      <c r="B54" s="6">
        <v>48895598</v>
      </c>
      <c r="C54" s="2">
        <v>102943559</v>
      </c>
      <c r="D54" s="2">
        <v>600015971</v>
      </c>
      <c r="E54" s="6"/>
      <c r="F54" s="6"/>
      <c r="G54" s="6" t="s">
        <v>140</v>
      </c>
      <c r="H54" s="6"/>
      <c r="I54" s="6"/>
      <c r="J54" s="6"/>
      <c r="K54" s="6"/>
      <c r="L54" s="7" t="s">
        <v>83</v>
      </c>
      <c r="M54" s="38" t="s">
        <v>84</v>
      </c>
      <c r="N54" s="9">
        <v>1300000</v>
      </c>
      <c r="O54" s="9"/>
      <c r="P54" s="9">
        <v>1300000</v>
      </c>
      <c r="Q54" s="10" t="s">
        <v>153</v>
      </c>
      <c r="R54" s="10" t="s">
        <v>155</v>
      </c>
      <c r="S54" s="11" t="s">
        <v>140</v>
      </c>
      <c r="T54" s="11"/>
      <c r="U54" s="11"/>
      <c r="V54" s="11"/>
      <c r="W54" s="11"/>
      <c r="X54" s="11" t="s">
        <v>200</v>
      </c>
      <c r="Y54" s="9">
        <v>1170000</v>
      </c>
      <c r="Z54" s="9" t="s">
        <v>140</v>
      </c>
    </row>
    <row r="55" spans="1:26" ht="150">
      <c r="A55" s="5" t="s">
        <v>80</v>
      </c>
      <c r="B55" s="6">
        <v>48895598</v>
      </c>
      <c r="C55" s="2">
        <v>102943559</v>
      </c>
      <c r="D55" s="2">
        <v>600015971</v>
      </c>
      <c r="E55" s="6" t="s">
        <v>140</v>
      </c>
      <c r="F55" s="6"/>
      <c r="G55" s="6"/>
      <c r="H55" s="6"/>
      <c r="I55" s="6"/>
      <c r="J55" s="6"/>
      <c r="K55" s="6" t="s">
        <v>140</v>
      </c>
      <c r="L55" s="7" t="s">
        <v>85</v>
      </c>
      <c r="M55" s="38" t="s">
        <v>86</v>
      </c>
      <c r="N55" s="9">
        <v>500000</v>
      </c>
      <c r="O55" s="9">
        <v>500000</v>
      </c>
      <c r="P55" s="9">
        <v>1000000</v>
      </c>
      <c r="Q55" s="10" t="s">
        <v>153</v>
      </c>
      <c r="R55" s="10" t="s">
        <v>155</v>
      </c>
      <c r="S55" s="11" t="s">
        <v>140</v>
      </c>
      <c r="T55" s="11"/>
      <c r="U55" s="11"/>
      <c r="V55" s="11"/>
      <c r="W55" s="11"/>
      <c r="X55" s="11"/>
      <c r="Y55" s="9">
        <v>900000</v>
      </c>
      <c r="Z55" s="9" t="s">
        <v>140</v>
      </c>
    </row>
    <row r="56" spans="1:26" ht="150">
      <c r="A56" s="5" t="s">
        <v>80</v>
      </c>
      <c r="B56" s="6">
        <v>48895598</v>
      </c>
      <c r="C56" s="2">
        <v>102943559</v>
      </c>
      <c r="D56" s="2">
        <v>600015971</v>
      </c>
      <c r="E56" s="6"/>
      <c r="F56" s="6"/>
      <c r="G56" s="6" t="s">
        <v>140</v>
      </c>
      <c r="H56" s="6"/>
      <c r="I56" s="6"/>
      <c r="J56" s="6"/>
      <c r="K56" s="6"/>
      <c r="L56" s="7" t="s">
        <v>87</v>
      </c>
      <c r="M56" s="38" t="s">
        <v>88</v>
      </c>
      <c r="N56" s="9">
        <v>500000</v>
      </c>
      <c r="O56" s="9">
        <v>4500000</v>
      </c>
      <c r="P56" s="9">
        <v>5000000</v>
      </c>
      <c r="Q56" s="10" t="s">
        <v>172</v>
      </c>
      <c r="R56" s="10" t="s">
        <v>173</v>
      </c>
      <c r="S56" s="11" t="s">
        <v>140</v>
      </c>
      <c r="T56" s="11"/>
      <c r="U56" s="11"/>
      <c r="V56" s="11"/>
      <c r="W56" s="11"/>
      <c r="X56" s="11"/>
      <c r="Y56" s="9">
        <v>4500000</v>
      </c>
      <c r="Z56" s="9" t="s">
        <v>140</v>
      </c>
    </row>
    <row r="57" spans="1:26" ht="409.5">
      <c r="A57" s="5" t="s">
        <v>80</v>
      </c>
      <c r="B57" s="6">
        <v>48895598</v>
      </c>
      <c r="C57" s="2">
        <v>102943559</v>
      </c>
      <c r="D57" s="2">
        <v>600015971</v>
      </c>
      <c r="E57" s="6"/>
      <c r="F57" s="6"/>
      <c r="G57" s="6" t="s">
        <v>174</v>
      </c>
      <c r="H57" s="6" t="s">
        <v>174</v>
      </c>
      <c r="I57" s="6"/>
      <c r="J57" s="6"/>
      <c r="K57" s="6" t="s">
        <v>174</v>
      </c>
      <c r="L57" s="7" t="s">
        <v>89</v>
      </c>
      <c r="M57" s="8" t="s">
        <v>90</v>
      </c>
      <c r="N57" s="9">
        <v>6000000</v>
      </c>
      <c r="O57" s="9">
        <v>8000000</v>
      </c>
      <c r="P57" s="9">
        <v>14000000</v>
      </c>
      <c r="Q57" s="10" t="s">
        <v>161</v>
      </c>
      <c r="R57" s="10" t="s">
        <v>175</v>
      </c>
      <c r="S57" s="11" t="s">
        <v>174</v>
      </c>
      <c r="T57" s="11"/>
      <c r="U57" s="11"/>
      <c r="V57" s="11"/>
      <c r="W57" s="11"/>
      <c r="X57" s="11" t="s">
        <v>200</v>
      </c>
      <c r="Y57" s="9">
        <v>12600000</v>
      </c>
      <c r="Z57" s="9" t="s">
        <v>140</v>
      </c>
    </row>
    <row r="58" spans="1:26" ht="330">
      <c r="A58" s="5" t="s">
        <v>80</v>
      </c>
      <c r="B58" s="6">
        <v>48895598</v>
      </c>
      <c r="C58" s="2">
        <v>102943559</v>
      </c>
      <c r="D58" s="2">
        <v>600015971</v>
      </c>
      <c r="E58" s="6"/>
      <c r="F58" s="6"/>
      <c r="G58" s="6" t="s">
        <v>174</v>
      </c>
      <c r="H58" s="6" t="s">
        <v>174</v>
      </c>
      <c r="I58" s="6"/>
      <c r="J58" s="6"/>
      <c r="K58" s="6" t="s">
        <v>174</v>
      </c>
      <c r="L58" s="7" t="s">
        <v>91</v>
      </c>
      <c r="M58" s="8" t="s">
        <v>92</v>
      </c>
      <c r="N58" s="9">
        <v>500000</v>
      </c>
      <c r="O58" s="9">
        <v>3400000</v>
      </c>
      <c r="P58" s="9">
        <v>3900000</v>
      </c>
      <c r="Q58" s="10" t="s">
        <v>176</v>
      </c>
      <c r="R58" s="10" t="s">
        <v>177</v>
      </c>
      <c r="S58" s="11" t="s">
        <v>140</v>
      </c>
      <c r="T58" s="11"/>
      <c r="U58" s="11"/>
      <c r="V58" s="11"/>
      <c r="W58" s="11"/>
      <c r="X58" s="11"/>
      <c r="Y58" s="9">
        <v>1500000</v>
      </c>
      <c r="Z58" s="9" t="s">
        <v>140</v>
      </c>
    </row>
    <row r="59" spans="1:26" ht="409.5">
      <c r="A59" s="5" t="s">
        <v>93</v>
      </c>
      <c r="B59" s="6">
        <v>48895407</v>
      </c>
      <c r="C59" s="2">
        <v>600015955</v>
      </c>
      <c r="D59" s="2">
        <v>600015955</v>
      </c>
      <c r="E59" s="6" t="s">
        <v>140</v>
      </c>
      <c r="F59" s="6" t="s">
        <v>140</v>
      </c>
      <c r="G59" s="6" t="s">
        <v>140</v>
      </c>
      <c r="H59" s="6" t="s">
        <v>140</v>
      </c>
      <c r="I59" s="6" t="s">
        <v>140</v>
      </c>
      <c r="J59" s="6" t="s">
        <v>140</v>
      </c>
      <c r="K59" s="6" t="s">
        <v>140</v>
      </c>
      <c r="L59" s="7" t="s">
        <v>134</v>
      </c>
      <c r="M59" s="8" t="s">
        <v>148</v>
      </c>
      <c r="N59" s="9">
        <v>15000000</v>
      </c>
      <c r="O59" s="9">
        <v>5000000</v>
      </c>
      <c r="P59" s="9">
        <v>20000000</v>
      </c>
      <c r="Q59" s="10" t="s">
        <v>160</v>
      </c>
      <c r="R59" s="10" t="s">
        <v>178</v>
      </c>
      <c r="S59" s="11" t="s">
        <v>140</v>
      </c>
      <c r="T59" s="11"/>
      <c r="U59" s="11"/>
      <c r="V59" s="11"/>
      <c r="W59" s="11"/>
      <c r="X59" s="11" t="s">
        <v>200</v>
      </c>
      <c r="Y59" s="9">
        <v>18000000</v>
      </c>
      <c r="Z59" s="9">
        <v>2000000</v>
      </c>
    </row>
    <row r="60" spans="1:26" ht="112.5">
      <c r="A60" s="5" t="s">
        <v>115</v>
      </c>
      <c r="B60" s="6">
        <v>60418435</v>
      </c>
      <c r="C60" s="2">
        <v>559237</v>
      </c>
      <c r="D60" s="2">
        <v>600015343</v>
      </c>
      <c r="E60" s="6" t="s">
        <v>140</v>
      </c>
      <c r="F60" s="6" t="s">
        <v>140</v>
      </c>
      <c r="G60" s="6"/>
      <c r="H60" s="6" t="s">
        <v>140</v>
      </c>
      <c r="I60" s="6"/>
      <c r="J60" s="6"/>
      <c r="K60" s="6" t="s">
        <v>140</v>
      </c>
      <c r="L60" s="7" t="s">
        <v>118</v>
      </c>
      <c r="M60" s="8" t="s">
        <v>119</v>
      </c>
      <c r="N60" s="9"/>
      <c r="O60" s="9">
        <v>2500000</v>
      </c>
      <c r="P60" s="9">
        <v>2500000</v>
      </c>
      <c r="Q60" s="10" t="s">
        <v>179</v>
      </c>
      <c r="R60" s="10" t="s">
        <v>166</v>
      </c>
      <c r="S60" s="11" t="s">
        <v>140</v>
      </c>
      <c r="T60" s="11"/>
      <c r="U60" s="11"/>
      <c r="V60" s="11"/>
      <c r="W60" s="11"/>
      <c r="X60" s="11"/>
      <c r="Y60" s="9">
        <v>1350000</v>
      </c>
      <c r="Z60" s="9" t="s">
        <v>140</v>
      </c>
    </row>
    <row r="61" spans="1:26" ht="37.5">
      <c r="A61" s="5" t="s">
        <v>115</v>
      </c>
      <c r="B61" s="6">
        <v>60418435</v>
      </c>
      <c r="C61" s="2">
        <v>559237</v>
      </c>
      <c r="D61" s="2">
        <v>600015343</v>
      </c>
      <c r="E61" s="6"/>
      <c r="F61" s="6"/>
      <c r="G61" s="6"/>
      <c r="H61" s="6"/>
      <c r="I61" s="6" t="s">
        <v>140</v>
      </c>
      <c r="J61" s="6"/>
      <c r="K61" s="6"/>
      <c r="L61" s="7" t="s">
        <v>116</v>
      </c>
      <c r="M61" s="8" t="s">
        <v>120</v>
      </c>
      <c r="N61" s="9"/>
      <c r="O61" s="9">
        <v>1100000</v>
      </c>
      <c r="P61" s="9">
        <v>1100000</v>
      </c>
      <c r="Q61" s="10" t="s">
        <v>156</v>
      </c>
      <c r="R61" s="10" t="s">
        <v>169</v>
      </c>
      <c r="S61" s="11" t="s">
        <v>140</v>
      </c>
      <c r="T61" s="11"/>
      <c r="U61" s="11"/>
      <c r="V61" s="11"/>
      <c r="W61" s="11"/>
      <c r="X61" s="11"/>
      <c r="Y61" s="9">
        <v>790000</v>
      </c>
      <c r="Z61" s="9" t="s">
        <v>140</v>
      </c>
    </row>
    <row r="62" spans="1:26" ht="120">
      <c r="A62" s="5" t="s">
        <v>115</v>
      </c>
      <c r="B62" s="6">
        <v>60418435</v>
      </c>
      <c r="C62" s="2">
        <v>559237</v>
      </c>
      <c r="D62" s="2">
        <v>600015343</v>
      </c>
      <c r="E62" s="6" t="s">
        <v>140</v>
      </c>
      <c r="F62" s="6" t="s">
        <v>140</v>
      </c>
      <c r="G62" s="6"/>
      <c r="H62" s="6"/>
      <c r="I62" s="6" t="s">
        <v>140</v>
      </c>
      <c r="J62" s="6" t="s">
        <v>140</v>
      </c>
      <c r="K62" s="6"/>
      <c r="L62" s="7" t="s">
        <v>117</v>
      </c>
      <c r="M62" s="8" t="s">
        <v>137</v>
      </c>
      <c r="N62" s="9">
        <v>9000000</v>
      </c>
      <c r="O62" s="9"/>
      <c r="P62" s="9">
        <v>9000000</v>
      </c>
      <c r="Q62" s="10">
        <v>2017</v>
      </c>
      <c r="R62" s="10">
        <v>2018</v>
      </c>
      <c r="S62" s="11" t="s">
        <v>140</v>
      </c>
      <c r="T62" s="11"/>
      <c r="U62" s="11"/>
      <c r="V62" s="11"/>
      <c r="W62" s="11"/>
      <c r="X62" s="11" t="s">
        <v>200</v>
      </c>
      <c r="Y62" s="9">
        <v>8100000</v>
      </c>
      <c r="Z62" s="9">
        <v>900000</v>
      </c>
    </row>
    <row r="63" spans="1:26" ht="345">
      <c r="A63" s="5" t="s">
        <v>121</v>
      </c>
      <c r="B63" s="6">
        <v>15060977</v>
      </c>
      <c r="C63" s="2" t="s">
        <v>122</v>
      </c>
      <c r="D63" s="2">
        <v>600170730</v>
      </c>
      <c r="E63" s="6"/>
      <c r="F63" s="6" t="s">
        <v>140</v>
      </c>
      <c r="G63" s="6" t="s">
        <v>140</v>
      </c>
      <c r="H63" s="6" t="s">
        <v>140</v>
      </c>
      <c r="I63" s="6" t="s">
        <v>140</v>
      </c>
      <c r="J63" s="6"/>
      <c r="K63" s="6" t="s">
        <v>140</v>
      </c>
      <c r="L63" s="7" t="s">
        <v>123</v>
      </c>
      <c r="M63" s="8" t="s">
        <v>149</v>
      </c>
      <c r="N63" s="9">
        <v>1173943</v>
      </c>
      <c r="O63" s="9">
        <v>1053000</v>
      </c>
      <c r="P63" s="9">
        <v>2226943</v>
      </c>
      <c r="Q63" s="10" t="s">
        <v>166</v>
      </c>
      <c r="R63" s="10" t="s">
        <v>155</v>
      </c>
      <c r="S63" s="11" t="s">
        <v>140</v>
      </c>
      <c r="T63" s="11" t="s">
        <v>140</v>
      </c>
      <c r="U63" s="11"/>
      <c r="V63" s="11"/>
      <c r="W63" s="11"/>
      <c r="X63" s="11"/>
      <c r="Y63" s="9">
        <v>1500000</v>
      </c>
      <c r="Z63" s="9" t="s">
        <v>140</v>
      </c>
    </row>
    <row r="64" spans="1:26" ht="360">
      <c r="A64" s="5" t="s">
        <v>141</v>
      </c>
      <c r="B64" s="6">
        <v>60418451</v>
      </c>
      <c r="C64" s="2">
        <v>559628</v>
      </c>
      <c r="D64" s="2">
        <v>600015441</v>
      </c>
      <c r="E64" s="6"/>
      <c r="F64" s="6" t="s">
        <v>140</v>
      </c>
      <c r="G64" s="6"/>
      <c r="H64" s="6" t="s">
        <v>140</v>
      </c>
      <c r="I64" s="6" t="s">
        <v>140</v>
      </c>
      <c r="J64" s="6"/>
      <c r="K64" s="6" t="s">
        <v>140</v>
      </c>
      <c r="L64" s="7" t="s">
        <v>142</v>
      </c>
      <c r="M64" s="8" t="s">
        <v>143</v>
      </c>
      <c r="N64" s="9">
        <v>9000000</v>
      </c>
      <c r="O64" s="9">
        <v>3000000</v>
      </c>
      <c r="P64" s="9">
        <v>12000000</v>
      </c>
      <c r="Q64" s="10">
        <v>2017</v>
      </c>
      <c r="R64" s="10">
        <v>2018</v>
      </c>
      <c r="S64" s="11" t="s">
        <v>140</v>
      </c>
      <c r="T64" s="11"/>
      <c r="U64" s="11"/>
      <c r="V64" s="11"/>
      <c r="W64" s="11"/>
      <c r="X64" s="11" t="s">
        <v>200</v>
      </c>
      <c r="Y64" s="9">
        <v>11100000</v>
      </c>
      <c r="Z64" s="9">
        <v>900000</v>
      </c>
    </row>
    <row r="65" spans="1:26" ht="180">
      <c r="A65" s="5" t="s">
        <v>127</v>
      </c>
      <c r="B65" s="6">
        <v>48895504</v>
      </c>
      <c r="C65" s="2" t="s">
        <v>126</v>
      </c>
      <c r="D65" s="2">
        <v>600015891</v>
      </c>
      <c r="E65" s="6" t="s">
        <v>140</v>
      </c>
      <c r="F65" s="6" t="s">
        <v>140</v>
      </c>
      <c r="G65" s="6" t="s">
        <v>140</v>
      </c>
      <c r="H65" s="6"/>
      <c r="I65" s="6"/>
      <c r="J65" s="6"/>
      <c r="K65" s="6"/>
      <c r="L65" s="7" t="s">
        <v>128</v>
      </c>
      <c r="M65" s="8" t="s">
        <v>129</v>
      </c>
      <c r="N65" s="9">
        <v>750000</v>
      </c>
      <c r="O65" s="9">
        <v>4500000</v>
      </c>
      <c r="P65" s="9">
        <v>5250000</v>
      </c>
      <c r="Q65" s="10" t="s">
        <v>180</v>
      </c>
      <c r="R65" s="10" t="s">
        <v>154</v>
      </c>
      <c r="S65" s="11" t="s">
        <v>140</v>
      </c>
      <c r="T65" s="11"/>
      <c r="U65" s="11"/>
      <c r="V65" s="11"/>
      <c r="W65" s="11"/>
      <c r="X65" s="11"/>
      <c r="Y65" s="9">
        <v>5250000</v>
      </c>
      <c r="Z65" s="9" t="s">
        <v>140</v>
      </c>
    </row>
    <row r="66" spans="1:26" ht="390.75" thickBot="1">
      <c r="A66" s="5" t="s">
        <v>127</v>
      </c>
      <c r="B66" s="6">
        <v>48895504</v>
      </c>
      <c r="C66" s="2" t="s">
        <v>126</v>
      </c>
      <c r="D66" s="2">
        <v>600015891</v>
      </c>
      <c r="E66" s="6"/>
      <c r="F66" s="6"/>
      <c r="G66" s="6" t="s">
        <v>140</v>
      </c>
      <c r="H66" s="6"/>
      <c r="I66" s="6"/>
      <c r="J66" s="6"/>
      <c r="K66" s="6"/>
      <c r="L66" s="7" t="s">
        <v>130</v>
      </c>
      <c r="M66" s="8" t="s">
        <v>131</v>
      </c>
      <c r="N66" s="9"/>
      <c r="O66" s="9">
        <v>12500000</v>
      </c>
      <c r="P66" s="9">
        <v>12500000</v>
      </c>
      <c r="Q66" s="10" t="s">
        <v>170</v>
      </c>
      <c r="R66" s="10" t="s">
        <v>154</v>
      </c>
      <c r="S66" s="11" t="s">
        <v>140</v>
      </c>
      <c r="T66" s="11"/>
      <c r="U66" s="11"/>
      <c r="V66" s="11"/>
      <c r="W66" s="11"/>
      <c r="X66" s="72"/>
      <c r="Y66" s="39">
        <v>12500000</v>
      </c>
      <c r="Z66" s="39" t="s">
        <v>140</v>
      </c>
    </row>
    <row r="67" spans="1:26" ht="19.5" thickBot="1">
      <c r="A67" s="5"/>
      <c r="B67" s="6"/>
      <c r="C67" s="2"/>
      <c r="D67" s="2"/>
      <c r="E67" s="6"/>
      <c r="F67" s="6"/>
      <c r="G67" s="6"/>
      <c r="H67" s="6"/>
      <c r="I67" s="6"/>
      <c r="J67" s="6"/>
      <c r="K67" s="6"/>
      <c r="L67" s="7"/>
      <c r="M67" s="8"/>
      <c r="N67" s="9">
        <f>SUM(N14:N66)</f>
        <v>171773943</v>
      </c>
      <c r="O67" s="9">
        <f>SUM(O14:O66)</f>
        <v>224473000</v>
      </c>
      <c r="P67" s="9">
        <f>SUM(P14:P66)</f>
        <v>396246943</v>
      </c>
      <c r="Q67" s="10"/>
      <c r="R67" s="10"/>
      <c r="S67" s="11"/>
      <c r="T67" s="11"/>
      <c r="U67" s="11"/>
      <c r="V67" s="11"/>
      <c r="W67" s="40"/>
      <c r="X67" s="50"/>
      <c r="Y67" s="41">
        <f>SUM(Y13:Y66)</f>
        <v>400663200</v>
      </c>
      <c r="Z67" s="42">
        <f>SUM(Z13:Z66)</f>
        <v>20767000</v>
      </c>
    </row>
    <row r="68" spans="1:26" ht="15">
      <c r="A68" s="43"/>
      <c r="B68" s="44"/>
      <c r="C68" s="45"/>
      <c r="D68" s="45"/>
      <c r="E68" s="44"/>
      <c r="F68" s="44"/>
      <c r="G68" s="44"/>
      <c r="H68" s="44"/>
      <c r="I68" s="44"/>
      <c r="J68" s="44"/>
      <c r="K68" s="44"/>
      <c r="L68" s="46"/>
      <c r="M68" s="47"/>
      <c r="N68" s="48"/>
      <c r="O68" s="48"/>
      <c r="P68" s="48"/>
      <c r="Q68" s="49"/>
      <c r="R68" s="49"/>
      <c r="S68" s="50"/>
      <c r="T68" s="50"/>
      <c r="U68" s="50"/>
      <c r="V68" s="50"/>
      <c r="W68" s="50"/>
      <c r="X68" s="50"/>
      <c r="Y68" s="12"/>
      <c r="Z68" s="12"/>
    </row>
    <row r="69" spans="1:26" ht="15">
      <c r="A69" s="43"/>
      <c r="B69" s="44"/>
      <c r="C69" s="45"/>
      <c r="D69" s="45"/>
      <c r="E69" s="44"/>
      <c r="F69" s="44"/>
      <c r="G69" s="44"/>
      <c r="H69" s="44"/>
      <c r="I69" s="44"/>
      <c r="J69" s="44"/>
      <c r="K69" s="44"/>
      <c r="L69" s="46"/>
      <c r="M69" s="47"/>
      <c r="N69" s="48"/>
      <c r="O69" s="48"/>
      <c r="P69" s="48"/>
      <c r="Q69" s="49"/>
      <c r="R69" s="51"/>
      <c r="S69" s="50"/>
      <c r="T69" s="50"/>
      <c r="U69" s="50"/>
      <c r="V69" s="50"/>
      <c r="W69" s="50"/>
      <c r="X69" s="50"/>
      <c r="Y69" s="13"/>
      <c r="Z69" s="13"/>
    </row>
    <row r="70" ht="15">
      <c r="Y70" s="14"/>
    </row>
    <row r="71" ht="15">
      <c r="Y71" s="12"/>
    </row>
    <row r="72" ht="15">
      <c r="Y72" s="12"/>
    </row>
    <row r="73" ht="15">
      <c r="Y73" s="12"/>
    </row>
  </sheetData>
  <mergeCells count="16">
    <mergeCell ref="AA13:AB13"/>
    <mergeCell ref="S4:W4"/>
    <mergeCell ref="J4:J10"/>
    <mergeCell ref="K4:K10"/>
    <mergeCell ref="S5:S10"/>
    <mergeCell ref="T5:T10"/>
    <mergeCell ref="U5:U10"/>
    <mergeCell ref="V5:V10"/>
    <mergeCell ref="W5:W10"/>
    <mergeCell ref="Y11:Z11"/>
    <mergeCell ref="A2:O2"/>
    <mergeCell ref="E4:E10"/>
    <mergeCell ref="F4:F10"/>
    <mergeCell ref="G4:G10"/>
    <mergeCell ref="H4:H10"/>
    <mergeCell ref="I4:I10"/>
  </mergeCells>
  <printOptions/>
  <pageMargins left="0.7086614173228347" right="0.7086614173228347" top="0.7874015748031497" bottom="0.7874015748031497" header="0.31496062992125984" footer="0.31496062992125984"/>
  <pageSetup fitToHeight="0" fitToWidth="1" horizontalDpi="600" verticalDpi="600" orientation="landscape" paperSize="8" scale="68" r:id="rId1"/>
  <ignoredErrors>
    <ignoredError sqref="C17 D24:D2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80"/>
  <sheetViews>
    <sheetView zoomScale="60" zoomScaleNormal="60" workbookViewId="0" topLeftCell="A1">
      <selection activeCell="AG2" sqref="AG2"/>
    </sheetView>
  </sheetViews>
  <sheetFormatPr defaultColWidth="9.140625" defaultRowHeight="15"/>
  <cols>
    <col min="1" max="1" width="18.140625" style="15" customWidth="1"/>
    <col min="2" max="2" width="11.00390625" style="16" customWidth="1"/>
    <col min="3" max="3" width="16.57421875" style="17" hidden="1" customWidth="1"/>
    <col min="4" max="4" width="16.7109375" style="17" hidden="1" customWidth="1"/>
    <col min="5" max="11" width="3.7109375" style="16" customWidth="1"/>
    <col min="12" max="12" width="21.7109375" style="18" customWidth="1"/>
    <col min="13" max="13" width="34.8515625" style="19" customWidth="1"/>
    <col min="14" max="14" width="19.140625" style="20" customWidth="1"/>
    <col min="15" max="15" width="16.8515625" style="20" customWidth="1"/>
    <col min="16" max="16" width="17.421875" style="20" customWidth="1"/>
    <col min="17" max="17" width="13.421875" style="21" customWidth="1"/>
    <col min="18" max="18" width="11.7109375" style="21" customWidth="1"/>
    <col min="19" max="24" width="3.7109375" style="16" customWidth="1"/>
    <col min="25" max="25" width="7.28125" style="77" customWidth="1"/>
    <col min="26" max="27" width="14.28125" style="20" customWidth="1"/>
    <col min="28" max="28" width="14.7109375" style="20" customWidth="1"/>
    <col min="29" max="29" width="13.28125" style="20" customWidth="1"/>
    <col min="30" max="30" width="14.7109375" style="20" customWidth="1"/>
    <col min="31" max="32" width="14.00390625" style="20" customWidth="1"/>
    <col min="33" max="33" width="17.00390625" style="20" customWidth="1"/>
    <col min="34" max="34" width="10.7109375" style="1" bestFit="1" customWidth="1"/>
    <col min="35" max="16384" width="9.140625" style="1" customWidth="1"/>
  </cols>
  <sheetData>
    <row r="1" spans="2:33" ht="15">
      <c r="B1" s="16" t="s">
        <v>198</v>
      </c>
      <c r="Z1" s="22"/>
      <c r="AA1" s="22"/>
      <c r="AB1" s="22"/>
      <c r="AC1" s="22"/>
      <c r="AD1" s="22"/>
      <c r="AE1" s="22"/>
      <c r="AF1" s="22"/>
      <c r="AG1" s="23"/>
    </row>
    <row r="2" spans="1:33" ht="15.75" customHeight="1">
      <c r="A2" s="119" t="s">
        <v>5</v>
      </c>
      <c r="B2" s="119"/>
      <c r="C2" s="119"/>
      <c r="D2" s="119"/>
      <c r="E2" s="119"/>
      <c r="F2" s="119"/>
      <c r="G2" s="119"/>
      <c r="H2" s="119"/>
      <c r="I2" s="119"/>
      <c r="J2" s="119"/>
      <c r="K2" s="119"/>
      <c r="L2" s="119"/>
      <c r="M2" s="119"/>
      <c r="N2" s="119"/>
      <c r="O2" s="119"/>
      <c r="Z2" s="22"/>
      <c r="AA2" s="22"/>
      <c r="AB2" s="22"/>
      <c r="AC2" s="22"/>
      <c r="AD2" s="22"/>
      <c r="AE2" s="22"/>
      <c r="AF2" s="22"/>
      <c r="AG2" s="23"/>
    </row>
    <row r="3" spans="2:15" ht="14.1" customHeight="1">
      <c r="B3" s="24"/>
      <c r="C3" s="24"/>
      <c r="D3" s="24"/>
      <c r="E3" s="24"/>
      <c r="F3" s="24"/>
      <c r="G3" s="24"/>
      <c r="H3" s="24"/>
      <c r="I3" s="24"/>
      <c r="J3" s="24"/>
      <c r="K3" s="24"/>
      <c r="L3" s="15"/>
      <c r="M3" s="24"/>
      <c r="N3" s="15"/>
      <c r="O3" s="15"/>
    </row>
    <row r="4" spans="2:25" ht="14.1" customHeight="1">
      <c r="B4" s="1"/>
      <c r="C4" s="24"/>
      <c r="D4" s="24"/>
      <c r="E4" s="120" t="s">
        <v>181</v>
      </c>
      <c r="F4" s="120" t="s">
        <v>182</v>
      </c>
      <c r="G4" s="120" t="s">
        <v>185</v>
      </c>
      <c r="H4" s="120" t="s">
        <v>186</v>
      </c>
      <c r="I4" s="120" t="s">
        <v>183</v>
      </c>
      <c r="J4" s="120" t="s">
        <v>187</v>
      </c>
      <c r="K4" s="120" t="s">
        <v>184</v>
      </c>
      <c r="L4" s="25"/>
      <c r="M4" s="24"/>
      <c r="N4" s="15"/>
      <c r="O4" s="15"/>
      <c r="S4" s="123"/>
      <c r="T4" s="123"/>
      <c r="U4" s="123"/>
      <c r="V4" s="123"/>
      <c r="W4" s="123"/>
      <c r="X4" s="44"/>
      <c r="Y4" s="78"/>
    </row>
    <row r="5" spans="2:25" ht="14.1" customHeight="1">
      <c r="B5" s="1"/>
      <c r="C5" s="24"/>
      <c r="D5" s="24"/>
      <c r="E5" s="120"/>
      <c r="F5" s="120"/>
      <c r="G5" s="120"/>
      <c r="H5" s="120"/>
      <c r="I5" s="120"/>
      <c r="J5" s="120"/>
      <c r="K5" s="120"/>
      <c r="L5" s="26"/>
      <c r="M5" s="24"/>
      <c r="N5" s="15"/>
      <c r="O5" s="15"/>
      <c r="S5" s="120" t="s">
        <v>188</v>
      </c>
      <c r="T5" s="120" t="s">
        <v>192</v>
      </c>
      <c r="U5" s="120" t="s">
        <v>189</v>
      </c>
      <c r="V5" s="120" t="s">
        <v>190</v>
      </c>
      <c r="W5" s="120" t="s">
        <v>191</v>
      </c>
      <c r="X5" s="71"/>
      <c r="Y5" s="79"/>
    </row>
    <row r="6" spans="2:25" ht="14.1" customHeight="1">
      <c r="B6" s="1"/>
      <c r="C6" s="24"/>
      <c r="D6" s="24"/>
      <c r="E6" s="120"/>
      <c r="F6" s="120"/>
      <c r="G6" s="120"/>
      <c r="H6" s="120"/>
      <c r="I6" s="120"/>
      <c r="J6" s="120"/>
      <c r="K6" s="120"/>
      <c r="L6" s="26"/>
      <c r="M6" s="24"/>
      <c r="N6" s="15"/>
      <c r="O6" s="15"/>
      <c r="S6" s="120"/>
      <c r="T6" s="120"/>
      <c r="U6" s="120"/>
      <c r="V6" s="120"/>
      <c r="W6" s="120"/>
      <c r="X6" s="71"/>
      <c r="Y6" s="79"/>
    </row>
    <row r="7" spans="2:25" ht="14.1" customHeight="1">
      <c r="B7" s="1"/>
      <c r="C7" s="24"/>
      <c r="D7" s="24"/>
      <c r="E7" s="120"/>
      <c r="F7" s="120"/>
      <c r="G7" s="120"/>
      <c r="H7" s="120"/>
      <c r="I7" s="120"/>
      <c r="J7" s="120"/>
      <c r="K7" s="120"/>
      <c r="L7" s="26"/>
      <c r="M7" s="24"/>
      <c r="N7" s="15"/>
      <c r="O7" s="15"/>
      <c r="S7" s="120"/>
      <c r="T7" s="120"/>
      <c r="U7" s="120"/>
      <c r="V7" s="120"/>
      <c r="W7" s="120"/>
      <c r="X7" s="71"/>
      <c r="Y7" s="79"/>
    </row>
    <row r="8" spans="2:25" ht="14.1" customHeight="1">
      <c r="B8" s="1"/>
      <c r="C8" s="24"/>
      <c r="D8" s="24"/>
      <c r="E8" s="120"/>
      <c r="F8" s="120"/>
      <c r="G8" s="120"/>
      <c r="H8" s="120"/>
      <c r="I8" s="120"/>
      <c r="J8" s="120"/>
      <c r="K8" s="120"/>
      <c r="L8" s="26"/>
      <c r="M8" s="24"/>
      <c r="N8" s="15"/>
      <c r="O8" s="15"/>
      <c r="S8" s="120"/>
      <c r="T8" s="120"/>
      <c r="U8" s="120"/>
      <c r="V8" s="120"/>
      <c r="W8" s="120"/>
      <c r="X8" s="71"/>
      <c r="Y8" s="79"/>
    </row>
    <row r="9" spans="2:33" ht="14.1" customHeight="1">
      <c r="B9" s="1"/>
      <c r="C9" s="24"/>
      <c r="D9" s="24"/>
      <c r="E9" s="120"/>
      <c r="F9" s="120"/>
      <c r="G9" s="120"/>
      <c r="H9" s="120"/>
      <c r="I9" s="120"/>
      <c r="J9" s="120"/>
      <c r="K9" s="120"/>
      <c r="L9" s="26"/>
      <c r="M9" s="24"/>
      <c r="N9" s="15"/>
      <c r="O9" s="15"/>
      <c r="S9" s="120"/>
      <c r="T9" s="120"/>
      <c r="U9" s="120"/>
      <c r="V9" s="120"/>
      <c r="W9" s="120"/>
      <c r="X9" s="71"/>
      <c r="Y9" s="79"/>
      <c r="Z9" s="126" t="s">
        <v>199</v>
      </c>
      <c r="AA9" s="127"/>
      <c r="AB9" s="127"/>
      <c r="AC9" s="127"/>
      <c r="AD9" s="127"/>
      <c r="AE9" s="127"/>
      <c r="AF9" s="127"/>
      <c r="AG9" s="128"/>
    </row>
    <row r="10" spans="2:33" ht="72" customHeight="1">
      <c r="B10" s="1"/>
      <c r="E10" s="120"/>
      <c r="F10" s="120"/>
      <c r="G10" s="120"/>
      <c r="H10" s="120"/>
      <c r="I10" s="120"/>
      <c r="J10" s="120"/>
      <c r="K10" s="120"/>
      <c r="L10" s="26"/>
      <c r="S10" s="120"/>
      <c r="T10" s="120"/>
      <c r="U10" s="120"/>
      <c r="V10" s="120"/>
      <c r="W10" s="120"/>
      <c r="X10" s="71"/>
      <c r="Y10" s="79"/>
      <c r="Z10" s="129"/>
      <c r="AA10" s="130"/>
      <c r="AB10" s="130"/>
      <c r="AC10" s="130"/>
      <c r="AD10" s="130"/>
      <c r="AE10" s="130"/>
      <c r="AF10" s="130"/>
      <c r="AG10" s="131"/>
    </row>
    <row r="11" spans="2:33" ht="90" customHeight="1">
      <c r="B11" s="28"/>
      <c r="E11" s="61" t="s">
        <v>152</v>
      </c>
      <c r="F11" s="62"/>
      <c r="G11" s="62"/>
      <c r="H11" s="62"/>
      <c r="I11" s="62"/>
      <c r="J11" s="63"/>
      <c r="K11" s="64"/>
      <c r="N11" s="65" t="s">
        <v>9</v>
      </c>
      <c r="O11" s="66"/>
      <c r="P11" s="66"/>
      <c r="S11" s="67" t="s">
        <v>193</v>
      </c>
      <c r="T11" s="63"/>
      <c r="U11" s="63"/>
      <c r="V11" s="63"/>
      <c r="W11" s="64"/>
      <c r="X11" s="63"/>
      <c r="Y11" s="80"/>
      <c r="Z11" s="69" t="s">
        <v>212</v>
      </c>
      <c r="AA11" s="69" t="s">
        <v>211</v>
      </c>
      <c r="AB11" s="69" t="s">
        <v>204</v>
      </c>
      <c r="AC11" s="69" t="s">
        <v>205</v>
      </c>
      <c r="AD11" s="69" t="s">
        <v>206</v>
      </c>
      <c r="AE11" s="69" t="s">
        <v>206</v>
      </c>
      <c r="AF11" s="69" t="s">
        <v>210</v>
      </c>
      <c r="AG11" s="69" t="s">
        <v>209</v>
      </c>
    </row>
    <row r="12" spans="1:33" s="60" customFormat="1" ht="45.75" thickBot="1">
      <c r="A12" s="52" t="s">
        <v>150</v>
      </c>
      <c r="B12" s="53" t="s">
        <v>1</v>
      </c>
      <c r="C12" s="54" t="s">
        <v>6</v>
      </c>
      <c r="D12" s="55" t="s">
        <v>151</v>
      </c>
      <c r="E12" s="56">
        <v>1</v>
      </c>
      <c r="F12" s="56">
        <v>2</v>
      </c>
      <c r="G12" s="56">
        <v>3</v>
      </c>
      <c r="H12" s="56">
        <v>4</v>
      </c>
      <c r="I12" s="56">
        <v>5</v>
      </c>
      <c r="J12" s="56">
        <v>6</v>
      </c>
      <c r="K12" s="56">
        <v>7</v>
      </c>
      <c r="L12" s="57" t="s">
        <v>0</v>
      </c>
      <c r="M12" s="58" t="s">
        <v>2</v>
      </c>
      <c r="N12" s="52" t="s">
        <v>3</v>
      </c>
      <c r="O12" s="52" t="s">
        <v>4</v>
      </c>
      <c r="P12" s="52" t="s">
        <v>111</v>
      </c>
      <c r="Q12" s="59" t="s">
        <v>7</v>
      </c>
      <c r="R12" s="68" t="s">
        <v>8</v>
      </c>
      <c r="S12" s="56">
        <v>8</v>
      </c>
      <c r="T12" s="56">
        <v>9</v>
      </c>
      <c r="U12" s="56">
        <v>10</v>
      </c>
      <c r="V12" s="56">
        <v>11</v>
      </c>
      <c r="W12" s="56">
        <v>12</v>
      </c>
      <c r="X12" s="56"/>
      <c r="Y12" s="81" t="s">
        <v>203</v>
      </c>
      <c r="Z12" s="76">
        <v>1</v>
      </c>
      <c r="AA12" s="76">
        <v>1</v>
      </c>
      <c r="AB12" s="76">
        <v>1</v>
      </c>
      <c r="AC12" s="76">
        <v>1</v>
      </c>
      <c r="AD12" s="69" t="s">
        <v>207</v>
      </c>
      <c r="AE12" s="69" t="s">
        <v>208</v>
      </c>
      <c r="AF12" s="76">
        <v>0.3</v>
      </c>
      <c r="AG12" s="76">
        <v>0.5</v>
      </c>
    </row>
    <row r="13" spans="1:35" ht="345.75" thickTop="1">
      <c r="A13" s="5" t="s">
        <v>121</v>
      </c>
      <c r="B13" s="6">
        <v>15060977</v>
      </c>
      <c r="C13" s="2" t="s">
        <v>122</v>
      </c>
      <c r="D13" s="29">
        <v>600170730</v>
      </c>
      <c r="E13" s="6"/>
      <c r="F13" s="6" t="s">
        <v>140</v>
      </c>
      <c r="G13" s="6" t="s">
        <v>140</v>
      </c>
      <c r="H13" s="6" t="s">
        <v>140</v>
      </c>
      <c r="I13" s="6" t="s">
        <v>140</v>
      </c>
      <c r="J13" s="6"/>
      <c r="K13" s="6" t="s">
        <v>140</v>
      </c>
      <c r="L13" s="30" t="s">
        <v>123</v>
      </c>
      <c r="M13" s="31" t="s">
        <v>149</v>
      </c>
      <c r="N13" s="32">
        <v>1173943</v>
      </c>
      <c r="O13" s="32">
        <v>1053000</v>
      </c>
      <c r="P13" s="32">
        <v>2226943</v>
      </c>
      <c r="Q13" s="10" t="s">
        <v>166</v>
      </c>
      <c r="R13" s="10" t="s">
        <v>155</v>
      </c>
      <c r="S13" s="11" t="s">
        <v>140</v>
      </c>
      <c r="T13" s="11" t="s">
        <v>140</v>
      </c>
      <c r="U13" s="11"/>
      <c r="V13" s="11"/>
      <c r="W13" s="11"/>
      <c r="X13" s="11" t="s">
        <v>202</v>
      </c>
      <c r="Y13" s="82">
        <v>506</v>
      </c>
      <c r="Z13" s="9"/>
      <c r="AA13" s="9"/>
      <c r="AB13" s="9">
        <f aca="true" t="shared" si="0" ref="AB13:AB51">N13</f>
        <v>1173943</v>
      </c>
      <c r="AC13" s="9">
        <f aca="true" t="shared" si="1" ref="AC13:AC51">N13*0.1</f>
        <v>117394.3</v>
      </c>
      <c r="AD13" s="9">
        <f aca="true" t="shared" si="2" ref="AD13:AD51">Y13*2000</f>
        <v>1012000</v>
      </c>
      <c r="AE13" s="9">
        <f aca="true" t="shared" si="3" ref="AE13:AE51">Y13*3000</f>
        <v>1518000</v>
      </c>
      <c r="AF13" s="9">
        <f>O13*0.1*0.3</f>
        <v>31590</v>
      </c>
      <c r="AG13" s="9">
        <f aca="true" t="shared" si="4" ref="AG13:AG51">O13*0.1*0.5</f>
        <v>52650</v>
      </c>
      <c r="AH13" s="121"/>
      <c r="AI13" s="122"/>
    </row>
    <row r="14" spans="1:34" ht="120">
      <c r="A14" s="5" t="s">
        <v>53</v>
      </c>
      <c r="B14" s="6">
        <v>62540041</v>
      </c>
      <c r="C14" s="2">
        <v>367761</v>
      </c>
      <c r="D14" s="74">
        <v>600008410</v>
      </c>
      <c r="E14" s="34"/>
      <c r="F14" s="34"/>
      <c r="G14" s="34"/>
      <c r="H14" s="34"/>
      <c r="I14" s="34"/>
      <c r="J14" s="34"/>
      <c r="K14" s="34"/>
      <c r="L14" s="30" t="s">
        <v>54</v>
      </c>
      <c r="M14" s="31" t="s">
        <v>55</v>
      </c>
      <c r="N14" s="32">
        <v>800000</v>
      </c>
      <c r="O14" s="32">
        <v>400000</v>
      </c>
      <c r="P14" s="32">
        <v>1200000</v>
      </c>
      <c r="Q14" s="35" t="s">
        <v>164</v>
      </c>
      <c r="R14" s="35" t="s">
        <v>165</v>
      </c>
      <c r="S14" s="73" t="s">
        <v>140</v>
      </c>
      <c r="T14" s="73"/>
      <c r="U14" s="73"/>
      <c r="V14" s="73"/>
      <c r="W14" s="73"/>
      <c r="X14" s="73" t="s">
        <v>202</v>
      </c>
      <c r="Y14" s="83">
        <v>324</v>
      </c>
      <c r="Z14" s="32"/>
      <c r="AA14" s="32"/>
      <c r="AB14" s="9">
        <f t="shared" si="0"/>
        <v>800000</v>
      </c>
      <c r="AC14" s="9">
        <f t="shared" si="1"/>
        <v>80000</v>
      </c>
      <c r="AD14" s="9">
        <f t="shared" si="2"/>
        <v>648000</v>
      </c>
      <c r="AE14" s="9">
        <f t="shared" si="3"/>
        <v>972000</v>
      </c>
      <c r="AF14" s="9">
        <f aca="true" t="shared" si="5" ref="AF14:AF51">O14*0.1*0.3</f>
        <v>12000</v>
      </c>
      <c r="AG14" s="9">
        <f t="shared" si="4"/>
        <v>20000</v>
      </c>
      <c r="AH14" s="3"/>
    </row>
    <row r="15" spans="1:33" ht="180">
      <c r="A15" s="5" t="s">
        <v>53</v>
      </c>
      <c r="B15" s="6">
        <v>62540041</v>
      </c>
      <c r="C15" s="2">
        <v>367761</v>
      </c>
      <c r="D15" s="2">
        <v>600008410</v>
      </c>
      <c r="E15" s="6"/>
      <c r="F15" s="6" t="s">
        <v>140</v>
      </c>
      <c r="G15" s="6"/>
      <c r="H15" s="6" t="s">
        <v>140</v>
      </c>
      <c r="I15" s="6"/>
      <c r="J15" s="6"/>
      <c r="K15" s="6" t="s">
        <v>140</v>
      </c>
      <c r="L15" s="30" t="s">
        <v>136</v>
      </c>
      <c r="M15" s="8" t="s">
        <v>139</v>
      </c>
      <c r="N15" s="9">
        <v>500000</v>
      </c>
      <c r="O15" s="32">
        <v>1000000</v>
      </c>
      <c r="P15" s="32">
        <v>1500000</v>
      </c>
      <c r="Q15" s="35" t="s">
        <v>164</v>
      </c>
      <c r="R15" s="35" t="s">
        <v>166</v>
      </c>
      <c r="S15" s="73" t="s">
        <v>140</v>
      </c>
      <c r="T15" s="73"/>
      <c r="U15" s="73"/>
      <c r="V15" s="73"/>
      <c r="W15" s="73"/>
      <c r="X15" s="73" t="s">
        <v>202</v>
      </c>
      <c r="Y15" s="83"/>
      <c r="Z15" s="9"/>
      <c r="AA15" s="9"/>
      <c r="AB15" s="9">
        <f t="shared" si="0"/>
        <v>500000</v>
      </c>
      <c r="AC15" s="9">
        <f t="shared" si="1"/>
        <v>50000</v>
      </c>
      <c r="AD15" s="9">
        <f t="shared" si="2"/>
        <v>0</v>
      </c>
      <c r="AE15" s="9">
        <f t="shared" si="3"/>
        <v>0</v>
      </c>
      <c r="AF15" s="9">
        <f t="shared" si="5"/>
        <v>30000</v>
      </c>
      <c r="AG15" s="9">
        <f t="shared" si="4"/>
        <v>50000</v>
      </c>
    </row>
    <row r="16" spans="1:33" ht="165">
      <c r="A16" s="5" t="s">
        <v>53</v>
      </c>
      <c r="B16" s="6">
        <v>62540041</v>
      </c>
      <c r="C16" s="2">
        <v>367761</v>
      </c>
      <c r="D16" s="2">
        <v>600008410</v>
      </c>
      <c r="E16" s="6"/>
      <c r="F16" s="6" t="s">
        <v>140</v>
      </c>
      <c r="G16" s="6"/>
      <c r="H16" s="6" t="s">
        <v>140</v>
      </c>
      <c r="I16" s="6"/>
      <c r="J16" s="6"/>
      <c r="K16" s="6" t="s">
        <v>140</v>
      </c>
      <c r="L16" s="30" t="s">
        <v>135</v>
      </c>
      <c r="M16" s="8" t="s">
        <v>138</v>
      </c>
      <c r="N16" s="9">
        <v>500000</v>
      </c>
      <c r="O16" s="32">
        <v>600000</v>
      </c>
      <c r="P16" s="32">
        <v>1100000</v>
      </c>
      <c r="Q16" s="35" t="s">
        <v>153</v>
      </c>
      <c r="R16" s="35" t="s">
        <v>167</v>
      </c>
      <c r="S16" s="73" t="s">
        <v>140</v>
      </c>
      <c r="T16" s="11"/>
      <c r="U16" s="11"/>
      <c r="V16" s="11"/>
      <c r="W16" s="11"/>
      <c r="X16" s="11" t="s">
        <v>202</v>
      </c>
      <c r="Y16" s="82"/>
      <c r="Z16" s="9"/>
      <c r="AA16" s="9"/>
      <c r="AB16" s="9">
        <f t="shared" si="0"/>
        <v>500000</v>
      </c>
      <c r="AC16" s="9">
        <f t="shared" si="1"/>
        <v>50000</v>
      </c>
      <c r="AD16" s="9">
        <f t="shared" si="2"/>
        <v>0</v>
      </c>
      <c r="AE16" s="9">
        <f t="shared" si="3"/>
        <v>0</v>
      </c>
      <c r="AF16" s="9">
        <f t="shared" si="5"/>
        <v>18000</v>
      </c>
      <c r="AG16" s="9">
        <f t="shared" si="4"/>
        <v>30000</v>
      </c>
    </row>
    <row r="17" spans="1:33" ht="112.5">
      <c r="A17" s="5" t="s">
        <v>115</v>
      </c>
      <c r="B17" s="6">
        <v>60418435</v>
      </c>
      <c r="C17" s="2">
        <v>559237</v>
      </c>
      <c r="D17" s="2">
        <v>600015343</v>
      </c>
      <c r="E17" s="6" t="s">
        <v>140</v>
      </c>
      <c r="F17" s="6" t="s">
        <v>140</v>
      </c>
      <c r="G17" s="6"/>
      <c r="H17" s="6" t="s">
        <v>140</v>
      </c>
      <c r="I17" s="6"/>
      <c r="J17" s="6"/>
      <c r="K17" s="6" t="s">
        <v>140</v>
      </c>
      <c r="L17" s="7" t="s">
        <v>118</v>
      </c>
      <c r="M17" s="8" t="s">
        <v>119</v>
      </c>
      <c r="N17" s="32"/>
      <c r="O17" s="32">
        <v>2500000</v>
      </c>
      <c r="P17" s="32">
        <v>2500000</v>
      </c>
      <c r="Q17" s="35" t="s">
        <v>179</v>
      </c>
      <c r="R17" s="35" t="s">
        <v>166</v>
      </c>
      <c r="S17" s="73" t="s">
        <v>140</v>
      </c>
      <c r="T17" s="11"/>
      <c r="U17" s="11"/>
      <c r="V17" s="11"/>
      <c r="W17" s="11"/>
      <c r="X17" s="11" t="s">
        <v>201</v>
      </c>
      <c r="Y17" s="82">
        <v>571</v>
      </c>
      <c r="Z17" s="9"/>
      <c r="AA17" s="9"/>
      <c r="AB17" s="9">
        <f t="shared" si="0"/>
        <v>0</v>
      </c>
      <c r="AC17" s="9">
        <f t="shared" si="1"/>
        <v>0</v>
      </c>
      <c r="AD17" s="9">
        <f t="shared" si="2"/>
        <v>1142000</v>
      </c>
      <c r="AE17" s="9">
        <f t="shared" si="3"/>
        <v>1713000</v>
      </c>
      <c r="AF17" s="9">
        <f t="shared" si="5"/>
        <v>75000</v>
      </c>
      <c r="AG17" s="9">
        <f t="shared" si="4"/>
        <v>125000</v>
      </c>
    </row>
    <row r="18" spans="1:33" ht="37.5">
      <c r="A18" s="5" t="s">
        <v>115</v>
      </c>
      <c r="B18" s="6">
        <v>60418435</v>
      </c>
      <c r="C18" s="2">
        <v>559237</v>
      </c>
      <c r="D18" s="2">
        <v>600015343</v>
      </c>
      <c r="E18" s="6"/>
      <c r="F18" s="6"/>
      <c r="G18" s="6"/>
      <c r="H18" s="6"/>
      <c r="I18" s="6" t="s">
        <v>140</v>
      </c>
      <c r="J18" s="6"/>
      <c r="K18" s="6"/>
      <c r="L18" s="7" t="s">
        <v>116</v>
      </c>
      <c r="M18" s="8" t="s">
        <v>120</v>
      </c>
      <c r="N18" s="9"/>
      <c r="O18" s="9">
        <v>1100000</v>
      </c>
      <c r="P18" s="9">
        <v>1100000</v>
      </c>
      <c r="Q18" s="35" t="s">
        <v>156</v>
      </c>
      <c r="R18" s="35" t="s">
        <v>169</v>
      </c>
      <c r="S18" s="11" t="s">
        <v>140</v>
      </c>
      <c r="T18" s="11"/>
      <c r="U18" s="11"/>
      <c r="V18" s="11"/>
      <c r="W18" s="11"/>
      <c r="X18" s="11" t="s">
        <v>201</v>
      </c>
      <c r="Y18" s="82"/>
      <c r="Z18" s="9"/>
      <c r="AA18" s="9"/>
      <c r="AB18" s="9">
        <f t="shared" si="0"/>
        <v>0</v>
      </c>
      <c r="AC18" s="9">
        <f t="shared" si="1"/>
        <v>0</v>
      </c>
      <c r="AD18" s="9">
        <f t="shared" si="2"/>
        <v>0</v>
      </c>
      <c r="AE18" s="9">
        <f t="shared" si="3"/>
        <v>0</v>
      </c>
      <c r="AF18" s="9">
        <f t="shared" si="5"/>
        <v>33000</v>
      </c>
      <c r="AG18" s="9">
        <f t="shared" si="4"/>
        <v>55000</v>
      </c>
    </row>
    <row r="19" spans="1:33" ht="120">
      <c r="A19" s="5" t="s">
        <v>18</v>
      </c>
      <c r="B19" s="6">
        <v>48895393</v>
      </c>
      <c r="C19" s="2">
        <v>102943508</v>
      </c>
      <c r="D19" s="2">
        <v>600015866</v>
      </c>
      <c r="E19" s="6" t="s">
        <v>140</v>
      </c>
      <c r="F19" s="6" t="s">
        <v>140</v>
      </c>
      <c r="G19" s="6"/>
      <c r="H19" s="6" t="s">
        <v>140</v>
      </c>
      <c r="I19" s="6"/>
      <c r="J19" s="6"/>
      <c r="K19" s="6"/>
      <c r="L19" s="7" t="s">
        <v>19</v>
      </c>
      <c r="M19" s="8" t="s">
        <v>23</v>
      </c>
      <c r="N19" s="9">
        <v>250000</v>
      </c>
      <c r="O19" s="9">
        <v>850000</v>
      </c>
      <c r="P19" s="9">
        <v>1100000</v>
      </c>
      <c r="Q19" s="10" t="s">
        <v>153</v>
      </c>
      <c r="R19" s="10" t="s">
        <v>155</v>
      </c>
      <c r="S19" s="11" t="s">
        <v>140</v>
      </c>
      <c r="T19" s="11"/>
      <c r="U19" s="11"/>
      <c r="V19" s="11"/>
      <c r="W19" s="11"/>
      <c r="X19" s="11" t="s">
        <v>202</v>
      </c>
      <c r="Y19" s="82">
        <v>345</v>
      </c>
      <c r="Z19" s="9"/>
      <c r="AA19" s="9"/>
      <c r="AB19" s="9">
        <f t="shared" si="0"/>
        <v>250000</v>
      </c>
      <c r="AC19" s="9">
        <f t="shared" si="1"/>
        <v>25000</v>
      </c>
      <c r="AD19" s="9">
        <f t="shared" si="2"/>
        <v>690000</v>
      </c>
      <c r="AE19" s="9">
        <f t="shared" si="3"/>
        <v>1035000</v>
      </c>
      <c r="AF19" s="9">
        <f t="shared" si="5"/>
        <v>25500</v>
      </c>
      <c r="AG19" s="9">
        <f t="shared" si="4"/>
        <v>42500</v>
      </c>
    </row>
    <row r="20" spans="1:33" ht="105">
      <c r="A20" s="5" t="s">
        <v>18</v>
      </c>
      <c r="B20" s="6">
        <v>48895393</v>
      </c>
      <c r="C20" s="2">
        <v>102943508</v>
      </c>
      <c r="D20" s="2">
        <v>600015866</v>
      </c>
      <c r="E20" s="6"/>
      <c r="F20" s="6" t="s">
        <v>140</v>
      </c>
      <c r="G20" s="6"/>
      <c r="H20" s="6" t="s">
        <v>140</v>
      </c>
      <c r="I20" s="6"/>
      <c r="J20" s="6"/>
      <c r="K20" s="6"/>
      <c r="L20" s="7" t="s">
        <v>20</v>
      </c>
      <c r="M20" s="8" t="s">
        <v>21</v>
      </c>
      <c r="N20" s="9">
        <v>950000</v>
      </c>
      <c r="O20" s="9">
        <v>2400000</v>
      </c>
      <c r="P20" s="9">
        <v>3350000</v>
      </c>
      <c r="Q20" s="10" t="s">
        <v>156</v>
      </c>
      <c r="R20" s="10" t="s">
        <v>155</v>
      </c>
      <c r="S20" s="6"/>
      <c r="T20" s="11" t="s">
        <v>140</v>
      </c>
      <c r="U20" s="11"/>
      <c r="V20" s="11"/>
      <c r="W20" s="11"/>
      <c r="X20" s="11" t="s">
        <v>202</v>
      </c>
      <c r="Y20" s="82"/>
      <c r="Z20" s="9"/>
      <c r="AA20" s="9"/>
      <c r="AB20" s="9">
        <f t="shared" si="0"/>
        <v>950000</v>
      </c>
      <c r="AC20" s="9">
        <f t="shared" si="1"/>
        <v>95000</v>
      </c>
      <c r="AD20" s="9">
        <f t="shared" si="2"/>
        <v>0</v>
      </c>
      <c r="AE20" s="9">
        <f t="shared" si="3"/>
        <v>0</v>
      </c>
      <c r="AF20" s="9">
        <f t="shared" si="5"/>
        <v>72000</v>
      </c>
      <c r="AG20" s="9">
        <f t="shared" si="4"/>
        <v>120000</v>
      </c>
    </row>
    <row r="21" spans="1:33" ht="409.5">
      <c r="A21" s="5" t="s">
        <v>60</v>
      </c>
      <c r="B21" s="6">
        <v>48895512</v>
      </c>
      <c r="C21" s="2">
        <v>102943494</v>
      </c>
      <c r="D21" s="2" t="s">
        <v>61</v>
      </c>
      <c r="E21" s="6" t="s">
        <v>140</v>
      </c>
      <c r="F21" s="6" t="s">
        <v>140</v>
      </c>
      <c r="G21" s="6"/>
      <c r="H21" s="6" t="s">
        <v>140</v>
      </c>
      <c r="I21" s="6"/>
      <c r="J21" s="6"/>
      <c r="K21" s="6" t="s">
        <v>140</v>
      </c>
      <c r="L21" s="7" t="s">
        <v>63</v>
      </c>
      <c r="M21" s="8" t="s">
        <v>145</v>
      </c>
      <c r="N21" s="9">
        <v>500000</v>
      </c>
      <c r="O21" s="9">
        <v>8200000</v>
      </c>
      <c r="P21" s="9">
        <v>8700000</v>
      </c>
      <c r="Q21" s="10">
        <v>2017</v>
      </c>
      <c r="R21" s="10">
        <v>2018</v>
      </c>
      <c r="S21" s="50" t="s">
        <v>140</v>
      </c>
      <c r="T21" s="11"/>
      <c r="U21" s="11"/>
      <c r="V21" s="11"/>
      <c r="W21" s="11"/>
      <c r="X21" s="11" t="s">
        <v>202</v>
      </c>
      <c r="Y21" s="82">
        <v>331</v>
      </c>
      <c r="Z21" s="9"/>
      <c r="AA21" s="9"/>
      <c r="AB21" s="9">
        <f t="shared" si="0"/>
        <v>500000</v>
      </c>
      <c r="AC21" s="9">
        <f t="shared" si="1"/>
        <v>50000</v>
      </c>
      <c r="AD21" s="9">
        <f t="shared" si="2"/>
        <v>662000</v>
      </c>
      <c r="AE21" s="9">
        <f t="shared" si="3"/>
        <v>993000</v>
      </c>
      <c r="AF21" s="9">
        <f t="shared" si="5"/>
        <v>246000</v>
      </c>
      <c r="AG21" s="9">
        <f t="shared" si="4"/>
        <v>410000</v>
      </c>
    </row>
    <row r="22" spans="1:33" ht="131.25">
      <c r="A22" s="5" t="s">
        <v>28</v>
      </c>
      <c r="B22" s="6">
        <v>60126647</v>
      </c>
      <c r="C22" s="2">
        <v>130002097</v>
      </c>
      <c r="D22" s="2">
        <v>600011534</v>
      </c>
      <c r="E22" s="6"/>
      <c r="F22" s="6" t="s">
        <v>140</v>
      </c>
      <c r="G22" s="6"/>
      <c r="H22" s="6" t="s">
        <v>140</v>
      </c>
      <c r="I22" s="6"/>
      <c r="J22" s="6"/>
      <c r="K22" s="6"/>
      <c r="L22" s="7" t="s">
        <v>26</v>
      </c>
      <c r="M22" s="8" t="s">
        <v>27</v>
      </c>
      <c r="N22" s="9">
        <v>100000</v>
      </c>
      <c r="O22" s="9">
        <v>1100000</v>
      </c>
      <c r="P22" s="9">
        <v>1200000</v>
      </c>
      <c r="Q22" s="10">
        <v>2016</v>
      </c>
      <c r="R22" s="10">
        <v>2017</v>
      </c>
      <c r="S22" s="11" t="s">
        <v>140</v>
      </c>
      <c r="T22" s="11"/>
      <c r="U22" s="11"/>
      <c r="V22" s="11"/>
      <c r="W22" s="11"/>
      <c r="X22" s="11" t="s">
        <v>202</v>
      </c>
      <c r="Y22" s="82">
        <v>331</v>
      </c>
      <c r="Z22" s="9"/>
      <c r="AA22" s="9"/>
      <c r="AB22" s="9">
        <f t="shared" si="0"/>
        <v>100000</v>
      </c>
      <c r="AC22" s="9">
        <f t="shared" si="1"/>
        <v>10000</v>
      </c>
      <c r="AD22" s="9">
        <f t="shared" si="2"/>
        <v>662000</v>
      </c>
      <c r="AE22" s="9">
        <f t="shared" si="3"/>
        <v>993000</v>
      </c>
      <c r="AF22" s="9">
        <f t="shared" si="5"/>
        <v>33000</v>
      </c>
      <c r="AG22" s="9">
        <f t="shared" si="4"/>
        <v>55000</v>
      </c>
    </row>
    <row r="23" spans="1:33" ht="131.25">
      <c r="A23" s="5" t="s">
        <v>28</v>
      </c>
      <c r="B23" s="6">
        <v>60126647</v>
      </c>
      <c r="C23" s="2">
        <v>130002097</v>
      </c>
      <c r="D23" s="2">
        <v>600011534</v>
      </c>
      <c r="E23" s="6"/>
      <c r="F23" s="6" t="s">
        <v>140</v>
      </c>
      <c r="G23" s="6" t="s">
        <v>140</v>
      </c>
      <c r="H23" s="6" t="s">
        <v>140</v>
      </c>
      <c r="I23" s="6"/>
      <c r="J23" s="6"/>
      <c r="K23" s="6"/>
      <c r="L23" s="7" t="s">
        <v>24</v>
      </c>
      <c r="M23" s="8" t="s">
        <v>25</v>
      </c>
      <c r="N23" s="9"/>
      <c r="O23" s="9">
        <v>3200000</v>
      </c>
      <c r="P23" s="9">
        <v>3200000</v>
      </c>
      <c r="Q23" s="10">
        <v>2016</v>
      </c>
      <c r="R23" s="10">
        <v>2018</v>
      </c>
      <c r="S23" s="11" t="s">
        <v>140</v>
      </c>
      <c r="T23" s="11"/>
      <c r="U23" s="11"/>
      <c r="V23" s="11"/>
      <c r="W23" s="11"/>
      <c r="X23" s="11" t="s">
        <v>201</v>
      </c>
      <c r="Y23" s="82"/>
      <c r="Z23" s="9"/>
      <c r="AA23" s="9"/>
      <c r="AB23" s="9">
        <f t="shared" si="0"/>
        <v>0</v>
      </c>
      <c r="AC23" s="9">
        <f t="shared" si="1"/>
        <v>0</v>
      </c>
      <c r="AD23" s="9">
        <f t="shared" si="2"/>
        <v>0</v>
      </c>
      <c r="AE23" s="9">
        <f t="shared" si="3"/>
        <v>0</v>
      </c>
      <c r="AF23" s="9">
        <f t="shared" si="5"/>
        <v>96000</v>
      </c>
      <c r="AG23" s="9">
        <f t="shared" si="4"/>
        <v>160000</v>
      </c>
    </row>
    <row r="24" spans="1:33" ht="315">
      <c r="A24" s="5" t="s">
        <v>16</v>
      </c>
      <c r="B24" s="6">
        <v>60126817</v>
      </c>
      <c r="C24" s="2">
        <v>107860937</v>
      </c>
      <c r="D24" s="2">
        <v>600170748</v>
      </c>
      <c r="E24" s="6"/>
      <c r="F24" s="6"/>
      <c r="G24" s="6" t="s">
        <v>140</v>
      </c>
      <c r="H24" s="6"/>
      <c r="I24" s="6"/>
      <c r="J24" s="6"/>
      <c r="K24" s="6"/>
      <c r="L24" s="7" t="s">
        <v>17</v>
      </c>
      <c r="M24" s="8" t="s">
        <v>110</v>
      </c>
      <c r="N24" s="9">
        <v>500000</v>
      </c>
      <c r="O24" s="9">
        <v>3500000</v>
      </c>
      <c r="P24" s="9">
        <v>4000000</v>
      </c>
      <c r="Q24" s="10">
        <v>2017</v>
      </c>
      <c r="R24" s="10">
        <v>2017</v>
      </c>
      <c r="S24" s="11" t="s">
        <v>140</v>
      </c>
      <c r="T24" s="11" t="s">
        <v>140</v>
      </c>
      <c r="U24" s="11"/>
      <c r="V24" s="11"/>
      <c r="W24" s="11"/>
      <c r="X24" s="11" t="s">
        <v>202</v>
      </c>
      <c r="Y24" s="82">
        <v>508</v>
      </c>
      <c r="Z24" s="9"/>
      <c r="AA24" s="9"/>
      <c r="AB24" s="9">
        <f t="shared" si="0"/>
        <v>500000</v>
      </c>
      <c r="AC24" s="9">
        <f t="shared" si="1"/>
        <v>50000</v>
      </c>
      <c r="AD24" s="9">
        <f t="shared" si="2"/>
        <v>1016000</v>
      </c>
      <c r="AE24" s="9">
        <f t="shared" si="3"/>
        <v>1524000</v>
      </c>
      <c r="AF24" s="9">
        <f t="shared" si="5"/>
        <v>105000</v>
      </c>
      <c r="AG24" s="9">
        <f t="shared" si="4"/>
        <v>175000</v>
      </c>
    </row>
    <row r="25" spans="1:33" ht="409.5">
      <c r="A25" s="5" t="s">
        <v>58</v>
      </c>
      <c r="B25" s="6">
        <v>66610699</v>
      </c>
      <c r="C25" s="2">
        <v>110250460</v>
      </c>
      <c r="D25" s="2">
        <v>610250451</v>
      </c>
      <c r="E25" s="6" t="s">
        <v>140</v>
      </c>
      <c r="F25" s="6" t="s">
        <v>140</v>
      </c>
      <c r="G25" s="6" t="s">
        <v>140</v>
      </c>
      <c r="H25" s="6" t="s">
        <v>140</v>
      </c>
      <c r="I25" s="6"/>
      <c r="J25" s="6"/>
      <c r="K25" s="6"/>
      <c r="L25" s="7" t="s">
        <v>100</v>
      </c>
      <c r="M25" s="8" t="s">
        <v>99</v>
      </c>
      <c r="N25" s="9">
        <v>500000</v>
      </c>
      <c r="O25" s="9">
        <v>6000000</v>
      </c>
      <c r="P25" s="9">
        <v>6500000</v>
      </c>
      <c r="Q25" s="10" t="s">
        <v>168</v>
      </c>
      <c r="R25" s="10" t="s">
        <v>169</v>
      </c>
      <c r="S25" s="11" t="s">
        <v>140</v>
      </c>
      <c r="T25" s="11"/>
      <c r="U25" s="11"/>
      <c r="V25" s="11"/>
      <c r="W25" s="11"/>
      <c r="X25" s="11" t="s">
        <v>202</v>
      </c>
      <c r="Y25" s="82">
        <v>840</v>
      </c>
      <c r="Z25" s="9"/>
      <c r="AA25" s="9"/>
      <c r="AB25" s="9">
        <f t="shared" si="0"/>
        <v>500000</v>
      </c>
      <c r="AC25" s="9">
        <f t="shared" si="1"/>
        <v>50000</v>
      </c>
      <c r="AD25" s="9">
        <f t="shared" si="2"/>
        <v>1680000</v>
      </c>
      <c r="AE25" s="9">
        <f t="shared" si="3"/>
        <v>2520000</v>
      </c>
      <c r="AF25" s="9">
        <f t="shared" si="5"/>
        <v>180000</v>
      </c>
      <c r="AG25" s="9">
        <f t="shared" si="4"/>
        <v>300000</v>
      </c>
    </row>
    <row r="26" spans="1:33" ht="270">
      <c r="A26" s="5" t="s">
        <v>15</v>
      </c>
      <c r="B26" s="37">
        <v>67009425</v>
      </c>
      <c r="C26" s="2">
        <v>110250541</v>
      </c>
      <c r="D26" s="2">
        <v>610250523</v>
      </c>
      <c r="E26" s="6"/>
      <c r="F26" s="6" t="s">
        <v>140</v>
      </c>
      <c r="G26" s="6" t="s">
        <v>140</v>
      </c>
      <c r="H26" s="6" t="s">
        <v>140</v>
      </c>
      <c r="I26" s="6"/>
      <c r="J26" s="6"/>
      <c r="K26" s="6" t="s">
        <v>140</v>
      </c>
      <c r="L26" s="7" t="s">
        <v>124</v>
      </c>
      <c r="M26" s="8" t="s">
        <v>125</v>
      </c>
      <c r="N26" s="9">
        <v>200000</v>
      </c>
      <c r="O26" s="9">
        <v>3600000</v>
      </c>
      <c r="P26" s="9">
        <v>3800000</v>
      </c>
      <c r="Q26" s="10">
        <v>2017</v>
      </c>
      <c r="R26" s="10">
        <v>2017</v>
      </c>
      <c r="S26" s="11" t="s">
        <v>140</v>
      </c>
      <c r="T26" s="11"/>
      <c r="U26" s="11"/>
      <c r="V26" s="11"/>
      <c r="W26" s="11"/>
      <c r="X26" s="11" t="s">
        <v>202</v>
      </c>
      <c r="Y26" s="82">
        <v>350</v>
      </c>
      <c r="Z26" s="9"/>
      <c r="AA26" s="9"/>
      <c r="AB26" s="9">
        <f t="shared" si="0"/>
        <v>200000</v>
      </c>
      <c r="AC26" s="9">
        <f t="shared" si="1"/>
        <v>20000</v>
      </c>
      <c r="AD26" s="9">
        <f t="shared" si="2"/>
        <v>700000</v>
      </c>
      <c r="AE26" s="9">
        <f t="shared" si="3"/>
        <v>1050000</v>
      </c>
      <c r="AF26" s="9">
        <f t="shared" si="5"/>
        <v>108000</v>
      </c>
      <c r="AG26" s="9">
        <f t="shared" si="4"/>
        <v>180000</v>
      </c>
    </row>
    <row r="27" spans="1:33" ht="270">
      <c r="A27" s="5" t="s">
        <v>35</v>
      </c>
      <c r="B27" s="6">
        <v>66610702</v>
      </c>
      <c r="C27" s="2">
        <v>610250574</v>
      </c>
      <c r="D27" s="2">
        <v>610250574</v>
      </c>
      <c r="E27" s="6"/>
      <c r="F27" s="6"/>
      <c r="G27" s="6" t="s">
        <v>140</v>
      </c>
      <c r="H27" s="6" t="s">
        <v>140</v>
      </c>
      <c r="I27" s="6"/>
      <c r="J27" s="6"/>
      <c r="K27" s="6" t="s">
        <v>140</v>
      </c>
      <c r="L27" s="7" t="s">
        <v>39</v>
      </c>
      <c r="M27" s="8" t="s">
        <v>103</v>
      </c>
      <c r="N27" s="9">
        <v>300000</v>
      </c>
      <c r="O27" s="9">
        <v>4450000</v>
      </c>
      <c r="P27" s="9">
        <v>4750000</v>
      </c>
      <c r="Q27" s="10" t="s">
        <v>160</v>
      </c>
      <c r="R27" s="10" t="s">
        <v>161</v>
      </c>
      <c r="S27" s="11" t="s">
        <v>140</v>
      </c>
      <c r="T27" s="11"/>
      <c r="U27" s="11"/>
      <c r="V27" s="11"/>
      <c r="W27" s="11"/>
      <c r="X27" s="11" t="s">
        <v>202</v>
      </c>
      <c r="Y27" s="82">
        <v>1162</v>
      </c>
      <c r="Z27" s="9"/>
      <c r="AA27" s="9"/>
      <c r="AB27" s="9">
        <f t="shared" si="0"/>
        <v>300000</v>
      </c>
      <c r="AC27" s="9">
        <f t="shared" si="1"/>
        <v>30000</v>
      </c>
      <c r="AD27" s="9">
        <f t="shared" si="2"/>
        <v>2324000</v>
      </c>
      <c r="AE27" s="9">
        <f t="shared" si="3"/>
        <v>3486000</v>
      </c>
      <c r="AF27" s="9">
        <f t="shared" si="5"/>
        <v>133500</v>
      </c>
      <c r="AG27" s="9">
        <f t="shared" si="4"/>
        <v>222500</v>
      </c>
    </row>
    <row r="28" spans="1:33" ht="195">
      <c r="A28" s="5" t="s">
        <v>35</v>
      </c>
      <c r="B28" s="6">
        <v>66610702</v>
      </c>
      <c r="C28" s="2">
        <v>610250574</v>
      </c>
      <c r="D28" s="2">
        <v>610250574</v>
      </c>
      <c r="E28" s="6"/>
      <c r="F28" s="6"/>
      <c r="G28" s="6" t="s">
        <v>140</v>
      </c>
      <c r="H28" s="6" t="s">
        <v>140</v>
      </c>
      <c r="I28" s="6"/>
      <c r="J28" s="6"/>
      <c r="K28" s="6"/>
      <c r="L28" s="7" t="s">
        <v>40</v>
      </c>
      <c r="M28" s="8" t="s">
        <v>104</v>
      </c>
      <c r="N28" s="9">
        <v>200000</v>
      </c>
      <c r="O28" s="9">
        <v>3900000</v>
      </c>
      <c r="P28" s="9">
        <v>4100000</v>
      </c>
      <c r="Q28" s="10" t="s">
        <v>160</v>
      </c>
      <c r="R28" s="10"/>
      <c r="S28" s="11"/>
      <c r="T28" s="11"/>
      <c r="U28" s="11"/>
      <c r="V28" s="11"/>
      <c r="W28" s="11"/>
      <c r="X28" s="11" t="s">
        <v>202</v>
      </c>
      <c r="Y28" s="82"/>
      <c r="Z28" s="9"/>
      <c r="AA28" s="9"/>
      <c r="AB28" s="9">
        <f t="shared" si="0"/>
        <v>200000</v>
      </c>
      <c r="AC28" s="9">
        <f t="shared" si="1"/>
        <v>20000</v>
      </c>
      <c r="AD28" s="9">
        <f t="shared" si="2"/>
        <v>0</v>
      </c>
      <c r="AE28" s="9">
        <f t="shared" si="3"/>
        <v>0</v>
      </c>
      <c r="AF28" s="9">
        <f t="shared" si="5"/>
        <v>117000</v>
      </c>
      <c r="AG28" s="9">
        <f t="shared" si="4"/>
        <v>195000</v>
      </c>
    </row>
    <row r="29" spans="1:33" ht="375">
      <c r="A29" s="5" t="s">
        <v>35</v>
      </c>
      <c r="B29" s="6">
        <v>66610702</v>
      </c>
      <c r="C29" s="2">
        <v>610250574</v>
      </c>
      <c r="D29" s="2">
        <v>610250574</v>
      </c>
      <c r="E29" s="6" t="s">
        <v>140</v>
      </c>
      <c r="F29" s="6"/>
      <c r="G29" s="6"/>
      <c r="H29" s="6" t="s">
        <v>140</v>
      </c>
      <c r="I29" s="6"/>
      <c r="J29" s="6"/>
      <c r="K29" s="6"/>
      <c r="L29" s="7" t="s">
        <v>42</v>
      </c>
      <c r="M29" s="8" t="s">
        <v>43</v>
      </c>
      <c r="N29" s="9">
        <v>200000</v>
      </c>
      <c r="O29" s="9">
        <v>3500000</v>
      </c>
      <c r="P29" s="9">
        <v>3700000</v>
      </c>
      <c r="Q29" s="10" t="s">
        <v>159</v>
      </c>
      <c r="R29" s="10" t="s">
        <v>162</v>
      </c>
      <c r="S29" s="11" t="s">
        <v>140</v>
      </c>
      <c r="T29" s="11"/>
      <c r="U29" s="11"/>
      <c r="V29" s="11"/>
      <c r="W29" s="11"/>
      <c r="X29" s="11" t="s">
        <v>202</v>
      </c>
      <c r="Y29" s="82"/>
      <c r="Z29" s="9"/>
      <c r="AA29" s="9"/>
      <c r="AB29" s="9">
        <f t="shared" si="0"/>
        <v>200000</v>
      </c>
      <c r="AC29" s="9">
        <f t="shared" si="1"/>
        <v>20000</v>
      </c>
      <c r="AD29" s="9">
        <f t="shared" si="2"/>
        <v>0</v>
      </c>
      <c r="AE29" s="9">
        <f t="shared" si="3"/>
        <v>0</v>
      </c>
      <c r="AF29" s="9">
        <f t="shared" si="5"/>
        <v>105000</v>
      </c>
      <c r="AG29" s="9">
        <f t="shared" si="4"/>
        <v>175000</v>
      </c>
    </row>
    <row r="30" spans="1:33" ht="195">
      <c r="A30" s="5" t="s">
        <v>35</v>
      </c>
      <c r="B30" s="6">
        <v>66610702</v>
      </c>
      <c r="C30" s="2">
        <v>610250574</v>
      </c>
      <c r="D30" s="2">
        <v>610250574</v>
      </c>
      <c r="E30" s="6"/>
      <c r="F30" s="6"/>
      <c r="G30" s="6" t="s">
        <v>140</v>
      </c>
      <c r="H30" s="6" t="s">
        <v>140</v>
      </c>
      <c r="I30" s="6"/>
      <c r="J30" s="6"/>
      <c r="K30" s="6"/>
      <c r="L30" s="7" t="s">
        <v>36</v>
      </c>
      <c r="M30" s="8" t="s">
        <v>94</v>
      </c>
      <c r="N30" s="9"/>
      <c r="O30" s="9">
        <v>3000000</v>
      </c>
      <c r="P30" s="9">
        <v>3000000</v>
      </c>
      <c r="Q30" s="10">
        <v>2017</v>
      </c>
      <c r="R30" s="10">
        <v>2017</v>
      </c>
      <c r="S30" s="11" t="s">
        <v>140</v>
      </c>
      <c r="T30" s="11"/>
      <c r="U30" s="11"/>
      <c r="V30" s="11"/>
      <c r="W30" s="11"/>
      <c r="X30" s="11" t="s">
        <v>201</v>
      </c>
      <c r="Y30" s="82"/>
      <c r="Z30" s="9"/>
      <c r="AA30" s="9"/>
      <c r="AB30" s="9">
        <f t="shared" si="0"/>
        <v>0</v>
      </c>
      <c r="AC30" s="9">
        <f t="shared" si="1"/>
        <v>0</v>
      </c>
      <c r="AD30" s="9">
        <f t="shared" si="2"/>
        <v>0</v>
      </c>
      <c r="AE30" s="9">
        <f t="shared" si="3"/>
        <v>0</v>
      </c>
      <c r="AF30" s="9">
        <f t="shared" si="5"/>
        <v>90000</v>
      </c>
      <c r="AG30" s="9">
        <f t="shared" si="4"/>
        <v>150000</v>
      </c>
    </row>
    <row r="31" spans="1:33" ht="390">
      <c r="A31" s="5" t="s">
        <v>35</v>
      </c>
      <c r="B31" s="6">
        <v>66610702</v>
      </c>
      <c r="C31" s="2">
        <v>610250574</v>
      </c>
      <c r="D31" s="2">
        <v>610250574</v>
      </c>
      <c r="E31" s="6"/>
      <c r="F31" s="6"/>
      <c r="G31" s="6" t="s">
        <v>140</v>
      </c>
      <c r="H31" s="6"/>
      <c r="I31" s="6"/>
      <c r="J31" s="6"/>
      <c r="K31" s="6"/>
      <c r="L31" s="7" t="s">
        <v>37</v>
      </c>
      <c r="M31" s="8" t="s">
        <v>38</v>
      </c>
      <c r="N31" s="9"/>
      <c r="O31" s="9">
        <v>2300000</v>
      </c>
      <c r="P31" s="9">
        <v>2300000</v>
      </c>
      <c r="Q31" s="10">
        <v>2017</v>
      </c>
      <c r="R31" s="10" t="s">
        <v>154</v>
      </c>
      <c r="S31" s="11" t="s">
        <v>140</v>
      </c>
      <c r="T31" s="11"/>
      <c r="U31" s="11"/>
      <c r="V31" s="11"/>
      <c r="W31" s="11"/>
      <c r="X31" s="11" t="s">
        <v>201</v>
      </c>
      <c r="Y31" s="82"/>
      <c r="Z31" s="9"/>
      <c r="AA31" s="9"/>
      <c r="AB31" s="9">
        <f t="shared" si="0"/>
        <v>0</v>
      </c>
      <c r="AC31" s="9">
        <f t="shared" si="1"/>
        <v>0</v>
      </c>
      <c r="AD31" s="9">
        <f t="shared" si="2"/>
        <v>0</v>
      </c>
      <c r="AE31" s="9">
        <f t="shared" si="3"/>
        <v>0</v>
      </c>
      <c r="AF31" s="9">
        <f t="shared" si="5"/>
        <v>69000</v>
      </c>
      <c r="AG31" s="9">
        <f t="shared" si="4"/>
        <v>115000</v>
      </c>
    </row>
    <row r="32" spans="1:33" ht="195">
      <c r="A32" s="5" t="s">
        <v>35</v>
      </c>
      <c r="B32" s="6">
        <v>66610702</v>
      </c>
      <c r="C32" s="2">
        <v>610250574</v>
      </c>
      <c r="D32" s="2">
        <v>610250574</v>
      </c>
      <c r="E32" s="6"/>
      <c r="F32" s="6"/>
      <c r="G32" s="6" t="s">
        <v>140</v>
      </c>
      <c r="H32" s="6" t="s">
        <v>140</v>
      </c>
      <c r="I32" s="6"/>
      <c r="J32" s="6"/>
      <c r="K32" s="6"/>
      <c r="L32" s="7" t="s">
        <v>41</v>
      </c>
      <c r="M32" s="8" t="s">
        <v>95</v>
      </c>
      <c r="N32" s="9"/>
      <c r="O32" s="9">
        <v>4600000</v>
      </c>
      <c r="P32" s="9">
        <v>4600000</v>
      </c>
      <c r="Q32" s="10" t="s">
        <v>160</v>
      </c>
      <c r="R32" s="10" t="s">
        <v>161</v>
      </c>
      <c r="S32" s="11" t="s">
        <v>140</v>
      </c>
      <c r="T32" s="11"/>
      <c r="U32" s="11"/>
      <c r="V32" s="11"/>
      <c r="W32" s="11"/>
      <c r="X32" s="11" t="s">
        <v>201</v>
      </c>
      <c r="Y32" s="82"/>
      <c r="Z32" s="9"/>
      <c r="AA32" s="9"/>
      <c r="AB32" s="9">
        <f t="shared" si="0"/>
        <v>0</v>
      </c>
      <c r="AC32" s="9">
        <f t="shared" si="1"/>
        <v>0</v>
      </c>
      <c r="AD32" s="9">
        <f t="shared" si="2"/>
        <v>0</v>
      </c>
      <c r="AE32" s="9">
        <f t="shared" si="3"/>
        <v>0</v>
      </c>
      <c r="AF32" s="9">
        <f t="shared" si="5"/>
        <v>138000</v>
      </c>
      <c r="AG32" s="9">
        <f t="shared" si="4"/>
        <v>230000</v>
      </c>
    </row>
    <row r="33" spans="1:33" ht="180">
      <c r="A33" s="5" t="s">
        <v>35</v>
      </c>
      <c r="B33" s="6">
        <v>66610702</v>
      </c>
      <c r="C33" s="2">
        <v>610250574</v>
      </c>
      <c r="D33" s="2">
        <v>610250574</v>
      </c>
      <c r="E33" s="6"/>
      <c r="F33" s="6"/>
      <c r="G33" s="6" t="s">
        <v>140</v>
      </c>
      <c r="H33" s="6" t="s">
        <v>140</v>
      </c>
      <c r="I33" s="6"/>
      <c r="J33" s="6"/>
      <c r="K33" s="6"/>
      <c r="L33" s="7" t="s">
        <v>44</v>
      </c>
      <c r="M33" s="8" t="s">
        <v>97</v>
      </c>
      <c r="N33" s="9"/>
      <c r="O33" s="9">
        <v>4000000</v>
      </c>
      <c r="P33" s="9">
        <v>4000000</v>
      </c>
      <c r="Q33" s="10" t="s">
        <v>163</v>
      </c>
      <c r="R33" s="10" t="s">
        <v>154</v>
      </c>
      <c r="S33" s="11" t="s">
        <v>140</v>
      </c>
      <c r="T33" s="11"/>
      <c r="U33" s="11"/>
      <c r="V33" s="11"/>
      <c r="W33" s="11"/>
      <c r="X33" s="11" t="s">
        <v>201</v>
      </c>
      <c r="Y33" s="82"/>
      <c r="Z33" s="9"/>
      <c r="AA33" s="9"/>
      <c r="AB33" s="9">
        <f t="shared" si="0"/>
        <v>0</v>
      </c>
      <c r="AC33" s="9">
        <f t="shared" si="1"/>
        <v>0</v>
      </c>
      <c r="AD33" s="9">
        <f t="shared" si="2"/>
        <v>0</v>
      </c>
      <c r="AE33" s="9">
        <f t="shared" si="3"/>
        <v>0</v>
      </c>
      <c r="AF33" s="9">
        <f t="shared" si="5"/>
        <v>120000</v>
      </c>
      <c r="AG33" s="9">
        <f t="shared" si="4"/>
        <v>200000</v>
      </c>
    </row>
    <row r="34" spans="1:33" ht="105">
      <c r="A34" s="5" t="s">
        <v>35</v>
      </c>
      <c r="B34" s="6">
        <v>66610702</v>
      </c>
      <c r="C34" s="2">
        <v>610250574</v>
      </c>
      <c r="D34" s="2">
        <v>610250574</v>
      </c>
      <c r="E34" s="6"/>
      <c r="F34" s="6"/>
      <c r="G34" s="6" t="s">
        <v>140</v>
      </c>
      <c r="H34" s="6" t="s">
        <v>140</v>
      </c>
      <c r="I34" s="6"/>
      <c r="J34" s="6"/>
      <c r="K34" s="6"/>
      <c r="L34" s="7" t="s">
        <v>45</v>
      </c>
      <c r="M34" s="8" t="s">
        <v>98</v>
      </c>
      <c r="N34" s="9"/>
      <c r="O34" s="9">
        <v>1500000</v>
      </c>
      <c r="P34" s="9">
        <v>1500000</v>
      </c>
      <c r="Q34" s="10" t="s">
        <v>163</v>
      </c>
      <c r="R34" s="10" t="s">
        <v>154</v>
      </c>
      <c r="S34" s="11" t="s">
        <v>140</v>
      </c>
      <c r="T34" s="11"/>
      <c r="U34" s="11"/>
      <c r="V34" s="11"/>
      <c r="W34" s="11"/>
      <c r="X34" s="11" t="s">
        <v>201</v>
      </c>
      <c r="Y34" s="82"/>
      <c r="Z34" s="9"/>
      <c r="AA34" s="9"/>
      <c r="AB34" s="9">
        <f t="shared" si="0"/>
        <v>0</v>
      </c>
      <c r="AC34" s="9">
        <f t="shared" si="1"/>
        <v>0</v>
      </c>
      <c r="AD34" s="9">
        <f t="shared" si="2"/>
        <v>0</v>
      </c>
      <c r="AE34" s="9">
        <f t="shared" si="3"/>
        <v>0</v>
      </c>
      <c r="AF34" s="9">
        <f t="shared" si="5"/>
        <v>45000</v>
      </c>
      <c r="AG34" s="9">
        <f t="shared" si="4"/>
        <v>75000</v>
      </c>
    </row>
    <row r="35" spans="1:34" ht="93.75">
      <c r="A35" s="5" t="s">
        <v>10</v>
      </c>
      <c r="B35" s="6">
        <v>60545992</v>
      </c>
      <c r="C35" s="6">
        <v>108047792</v>
      </c>
      <c r="D35" s="6">
        <v>600014843</v>
      </c>
      <c r="E35" s="6"/>
      <c r="F35" s="6"/>
      <c r="G35" s="6" t="s">
        <v>140</v>
      </c>
      <c r="H35" s="6" t="s">
        <v>140</v>
      </c>
      <c r="I35" s="6"/>
      <c r="J35" s="6"/>
      <c r="K35" s="6"/>
      <c r="L35" s="7" t="s">
        <v>11</v>
      </c>
      <c r="M35" s="8" t="s">
        <v>12</v>
      </c>
      <c r="N35" s="9"/>
      <c r="O35" s="9">
        <v>5000000</v>
      </c>
      <c r="P35" s="9">
        <v>5000000</v>
      </c>
      <c r="Q35" s="10" t="s">
        <v>153</v>
      </c>
      <c r="R35" s="10" t="s">
        <v>154</v>
      </c>
      <c r="S35" s="6" t="s">
        <v>140</v>
      </c>
      <c r="T35" s="6"/>
      <c r="U35" s="6"/>
      <c r="V35" s="6"/>
      <c r="W35" s="6"/>
      <c r="X35" s="6" t="s">
        <v>201</v>
      </c>
      <c r="Y35" s="84">
        <v>1251</v>
      </c>
      <c r="Z35" s="9"/>
      <c r="AA35" s="9"/>
      <c r="AB35" s="9">
        <f t="shared" si="0"/>
        <v>0</v>
      </c>
      <c r="AC35" s="9">
        <f t="shared" si="1"/>
        <v>0</v>
      </c>
      <c r="AD35" s="9">
        <f t="shared" si="2"/>
        <v>2502000</v>
      </c>
      <c r="AE35" s="9">
        <f t="shared" si="3"/>
        <v>3753000</v>
      </c>
      <c r="AF35" s="9">
        <f t="shared" si="5"/>
        <v>150000</v>
      </c>
      <c r="AG35" s="9">
        <f t="shared" si="4"/>
        <v>250000</v>
      </c>
      <c r="AH35" s="3"/>
    </row>
    <row r="36" spans="1:33" ht="93.75">
      <c r="A36" s="5" t="s">
        <v>10</v>
      </c>
      <c r="B36" s="6">
        <v>60545992</v>
      </c>
      <c r="C36" s="36">
        <v>108047792</v>
      </c>
      <c r="D36" s="36">
        <v>600014843</v>
      </c>
      <c r="E36" s="6"/>
      <c r="F36" s="6"/>
      <c r="G36" s="6" t="s">
        <v>140</v>
      </c>
      <c r="H36" s="6"/>
      <c r="I36" s="6"/>
      <c r="J36" s="6"/>
      <c r="K36" s="6"/>
      <c r="L36" s="7" t="s">
        <v>13</v>
      </c>
      <c r="M36" s="8" t="s">
        <v>112</v>
      </c>
      <c r="N36" s="9"/>
      <c r="O36" s="9">
        <v>12000000</v>
      </c>
      <c r="P36" s="9">
        <v>12000000</v>
      </c>
      <c r="Q36" s="10" t="s">
        <v>153</v>
      </c>
      <c r="R36" s="10" t="s">
        <v>154</v>
      </c>
      <c r="S36" s="6" t="s">
        <v>140</v>
      </c>
      <c r="T36" s="11"/>
      <c r="U36" s="11"/>
      <c r="V36" s="11"/>
      <c r="W36" s="11"/>
      <c r="X36" s="11" t="s">
        <v>201</v>
      </c>
      <c r="Y36" s="82"/>
      <c r="Z36" s="9"/>
      <c r="AA36" s="9"/>
      <c r="AB36" s="9">
        <f t="shared" si="0"/>
        <v>0</v>
      </c>
      <c r="AC36" s="9">
        <f t="shared" si="1"/>
        <v>0</v>
      </c>
      <c r="AD36" s="9">
        <f t="shared" si="2"/>
        <v>0</v>
      </c>
      <c r="AE36" s="9">
        <f t="shared" si="3"/>
        <v>0</v>
      </c>
      <c r="AF36" s="9">
        <f t="shared" si="5"/>
        <v>360000</v>
      </c>
      <c r="AG36" s="9">
        <f t="shared" si="4"/>
        <v>600000</v>
      </c>
    </row>
    <row r="37" spans="1:33" ht="93.75">
      <c r="A37" s="5" t="s">
        <v>46</v>
      </c>
      <c r="B37" s="6" t="s">
        <v>47</v>
      </c>
      <c r="C37" s="2" t="s">
        <v>50</v>
      </c>
      <c r="D37" s="2">
        <v>600015408</v>
      </c>
      <c r="E37" s="6"/>
      <c r="F37" s="6"/>
      <c r="G37" s="6" t="s">
        <v>140</v>
      </c>
      <c r="H37" s="6" t="s">
        <v>140</v>
      </c>
      <c r="I37" s="6"/>
      <c r="J37" s="6"/>
      <c r="K37" s="6"/>
      <c r="L37" s="7" t="s">
        <v>51</v>
      </c>
      <c r="M37" s="8" t="s">
        <v>52</v>
      </c>
      <c r="N37" s="9"/>
      <c r="O37" s="9">
        <v>6000000</v>
      </c>
      <c r="P37" s="9">
        <v>6000000</v>
      </c>
      <c r="Q37" s="10">
        <v>2017</v>
      </c>
      <c r="R37" s="10">
        <v>2017</v>
      </c>
      <c r="S37" s="11" t="s">
        <v>140</v>
      </c>
      <c r="T37" s="11"/>
      <c r="U37" s="11"/>
      <c r="V37" s="11"/>
      <c r="W37" s="11"/>
      <c r="X37" s="11" t="s">
        <v>201</v>
      </c>
      <c r="Y37" s="82">
        <v>368</v>
      </c>
      <c r="Z37" s="9"/>
      <c r="AA37" s="9"/>
      <c r="AB37" s="9">
        <f t="shared" si="0"/>
        <v>0</v>
      </c>
      <c r="AC37" s="9">
        <f t="shared" si="1"/>
        <v>0</v>
      </c>
      <c r="AD37" s="9">
        <f t="shared" si="2"/>
        <v>736000</v>
      </c>
      <c r="AE37" s="9">
        <f t="shared" si="3"/>
        <v>1104000</v>
      </c>
      <c r="AF37" s="9">
        <f t="shared" si="5"/>
        <v>180000</v>
      </c>
      <c r="AG37" s="9">
        <f t="shared" si="4"/>
        <v>300000</v>
      </c>
    </row>
    <row r="38" spans="1:33" ht="270">
      <c r="A38" s="5" t="s">
        <v>77</v>
      </c>
      <c r="B38" s="6">
        <v>60545267</v>
      </c>
      <c r="C38" s="2">
        <v>108047695</v>
      </c>
      <c r="D38" s="2">
        <v>600171116</v>
      </c>
      <c r="E38" s="6" t="s">
        <v>140</v>
      </c>
      <c r="F38" s="6"/>
      <c r="G38" s="6" t="s">
        <v>140</v>
      </c>
      <c r="H38" s="6" t="s">
        <v>140</v>
      </c>
      <c r="I38" s="6"/>
      <c r="J38" s="6"/>
      <c r="K38" s="6"/>
      <c r="L38" s="7" t="s">
        <v>78</v>
      </c>
      <c r="M38" s="8" t="s">
        <v>146</v>
      </c>
      <c r="N38" s="9"/>
      <c r="O38" s="9">
        <v>4350000</v>
      </c>
      <c r="P38" s="9">
        <v>4350000</v>
      </c>
      <c r="Q38" s="10">
        <v>2017</v>
      </c>
      <c r="R38" s="10">
        <v>2017</v>
      </c>
      <c r="S38" s="11" t="s">
        <v>140</v>
      </c>
      <c r="T38" s="11"/>
      <c r="U38" s="11"/>
      <c r="V38" s="11"/>
      <c r="W38" s="11"/>
      <c r="X38" s="11" t="s">
        <v>201</v>
      </c>
      <c r="Y38" s="82">
        <v>491</v>
      </c>
      <c r="Z38" s="9"/>
      <c r="AA38" s="9"/>
      <c r="AB38" s="9">
        <f t="shared" si="0"/>
        <v>0</v>
      </c>
      <c r="AC38" s="9">
        <f t="shared" si="1"/>
        <v>0</v>
      </c>
      <c r="AD38" s="9">
        <f t="shared" si="2"/>
        <v>982000</v>
      </c>
      <c r="AE38" s="9">
        <f t="shared" si="3"/>
        <v>1473000</v>
      </c>
      <c r="AF38" s="9">
        <f t="shared" si="5"/>
        <v>130500</v>
      </c>
      <c r="AG38" s="9">
        <f t="shared" si="4"/>
        <v>217500</v>
      </c>
    </row>
    <row r="39" spans="1:33" ht="345">
      <c r="A39" s="5" t="s">
        <v>77</v>
      </c>
      <c r="B39" s="6">
        <v>60545267</v>
      </c>
      <c r="C39" s="2">
        <v>108047695</v>
      </c>
      <c r="D39" s="2">
        <v>600171116</v>
      </c>
      <c r="E39" s="6"/>
      <c r="F39" s="6"/>
      <c r="G39" s="6" t="s">
        <v>140</v>
      </c>
      <c r="H39" s="6" t="s">
        <v>140</v>
      </c>
      <c r="I39" s="6"/>
      <c r="J39" s="6"/>
      <c r="K39" s="6"/>
      <c r="L39" s="7" t="s">
        <v>79</v>
      </c>
      <c r="M39" s="8" t="s">
        <v>147</v>
      </c>
      <c r="N39" s="9"/>
      <c r="O39" s="9">
        <v>3180000</v>
      </c>
      <c r="P39" s="9">
        <v>3180000</v>
      </c>
      <c r="Q39" s="10">
        <v>2018</v>
      </c>
      <c r="R39" s="10">
        <v>2018</v>
      </c>
      <c r="S39" s="11" t="s">
        <v>140</v>
      </c>
      <c r="T39" s="11"/>
      <c r="U39" s="11"/>
      <c r="V39" s="11"/>
      <c r="W39" s="11"/>
      <c r="X39" s="11" t="s">
        <v>201</v>
      </c>
      <c r="Y39" s="82"/>
      <c r="Z39" s="9"/>
      <c r="AA39" s="9"/>
      <c r="AB39" s="9">
        <f t="shared" si="0"/>
        <v>0</v>
      </c>
      <c r="AC39" s="9">
        <f t="shared" si="1"/>
        <v>0</v>
      </c>
      <c r="AD39" s="9">
        <f t="shared" si="2"/>
        <v>0</v>
      </c>
      <c r="AE39" s="9">
        <f t="shared" si="3"/>
        <v>0</v>
      </c>
      <c r="AF39" s="9">
        <f t="shared" si="5"/>
        <v>95400</v>
      </c>
      <c r="AG39" s="9">
        <f t="shared" si="4"/>
        <v>159000</v>
      </c>
    </row>
    <row r="40" spans="1:33" ht="255">
      <c r="A40" s="5" t="s">
        <v>64</v>
      </c>
      <c r="B40" s="6">
        <v>60418460</v>
      </c>
      <c r="C40" s="2"/>
      <c r="D40" s="2">
        <v>600015378</v>
      </c>
      <c r="E40" s="6" t="s">
        <v>140</v>
      </c>
      <c r="F40" s="6" t="s">
        <v>140</v>
      </c>
      <c r="G40" s="6"/>
      <c r="H40" s="6" t="s">
        <v>140</v>
      </c>
      <c r="I40" s="6" t="s">
        <v>140</v>
      </c>
      <c r="J40" s="6" t="s">
        <v>140</v>
      </c>
      <c r="K40" s="6"/>
      <c r="L40" s="7" t="s">
        <v>69</v>
      </c>
      <c r="M40" s="8" t="s">
        <v>70</v>
      </c>
      <c r="N40" s="9">
        <v>2000000</v>
      </c>
      <c r="O40" s="9">
        <v>1000000</v>
      </c>
      <c r="P40" s="9">
        <v>3000000</v>
      </c>
      <c r="Q40" s="10" t="s">
        <v>160</v>
      </c>
      <c r="R40" s="10" t="s">
        <v>154</v>
      </c>
      <c r="S40" s="11" t="s">
        <v>140</v>
      </c>
      <c r="T40" s="11"/>
      <c r="U40" s="11"/>
      <c r="V40" s="11"/>
      <c r="W40" s="11"/>
      <c r="X40" s="11" t="s">
        <v>202</v>
      </c>
      <c r="Y40" s="82">
        <v>332</v>
      </c>
      <c r="Z40" s="9"/>
      <c r="AA40" s="9"/>
      <c r="AB40" s="9">
        <f t="shared" si="0"/>
        <v>2000000</v>
      </c>
      <c r="AC40" s="9">
        <f t="shared" si="1"/>
        <v>200000</v>
      </c>
      <c r="AD40" s="9">
        <f t="shared" si="2"/>
        <v>664000</v>
      </c>
      <c r="AE40" s="9">
        <f t="shared" si="3"/>
        <v>996000</v>
      </c>
      <c r="AF40" s="9">
        <f t="shared" si="5"/>
        <v>30000</v>
      </c>
      <c r="AG40" s="9">
        <f t="shared" si="4"/>
        <v>50000</v>
      </c>
    </row>
    <row r="41" spans="1:33" ht="135">
      <c r="A41" s="5" t="s">
        <v>64</v>
      </c>
      <c r="B41" s="6">
        <v>60418460</v>
      </c>
      <c r="C41" s="2"/>
      <c r="D41" s="2">
        <v>600015378</v>
      </c>
      <c r="E41" s="6" t="s">
        <v>140</v>
      </c>
      <c r="F41" s="6" t="s">
        <v>140</v>
      </c>
      <c r="G41" s="6"/>
      <c r="H41" s="6" t="s">
        <v>140</v>
      </c>
      <c r="I41" s="6" t="s">
        <v>140</v>
      </c>
      <c r="J41" s="6" t="s">
        <v>140</v>
      </c>
      <c r="K41" s="6" t="s">
        <v>140</v>
      </c>
      <c r="L41" s="7" t="s">
        <v>71</v>
      </c>
      <c r="M41" s="8" t="s">
        <v>107</v>
      </c>
      <c r="N41" s="9">
        <v>350000</v>
      </c>
      <c r="O41" s="9">
        <v>850000</v>
      </c>
      <c r="P41" s="9">
        <v>1200000</v>
      </c>
      <c r="Q41" s="10" t="s">
        <v>160</v>
      </c>
      <c r="R41" s="10" t="s">
        <v>154</v>
      </c>
      <c r="S41" s="11" t="s">
        <v>140</v>
      </c>
      <c r="T41" s="11"/>
      <c r="U41" s="11"/>
      <c r="V41" s="11"/>
      <c r="W41" s="11"/>
      <c r="X41" s="11" t="s">
        <v>202</v>
      </c>
      <c r="Y41" s="82"/>
      <c r="Z41" s="9"/>
      <c r="AA41" s="9"/>
      <c r="AB41" s="9">
        <f t="shared" si="0"/>
        <v>350000</v>
      </c>
      <c r="AC41" s="9">
        <f t="shared" si="1"/>
        <v>35000</v>
      </c>
      <c r="AD41" s="9">
        <f t="shared" si="2"/>
        <v>0</v>
      </c>
      <c r="AE41" s="9">
        <f t="shared" si="3"/>
        <v>0</v>
      </c>
      <c r="AF41" s="9">
        <f t="shared" si="5"/>
        <v>25500</v>
      </c>
      <c r="AG41" s="9">
        <f t="shared" si="4"/>
        <v>42500</v>
      </c>
    </row>
    <row r="42" spans="1:33" ht="131.25">
      <c r="A42" s="5" t="s">
        <v>64</v>
      </c>
      <c r="B42" s="6">
        <v>60418460</v>
      </c>
      <c r="C42" s="2"/>
      <c r="D42" s="2">
        <v>600015378</v>
      </c>
      <c r="E42" s="6"/>
      <c r="F42" s="6" t="s">
        <v>140</v>
      </c>
      <c r="G42" s="6" t="s">
        <v>140</v>
      </c>
      <c r="H42" s="6"/>
      <c r="I42" s="6"/>
      <c r="J42" s="6"/>
      <c r="K42" s="6"/>
      <c r="L42" s="7" t="s">
        <v>66</v>
      </c>
      <c r="M42" s="8" t="s">
        <v>67</v>
      </c>
      <c r="N42" s="9"/>
      <c r="O42" s="9">
        <v>1800000</v>
      </c>
      <c r="P42" s="9">
        <v>1800000</v>
      </c>
      <c r="Q42" s="10" t="s">
        <v>160</v>
      </c>
      <c r="R42" s="10" t="s">
        <v>171</v>
      </c>
      <c r="S42" s="11" t="s">
        <v>140</v>
      </c>
      <c r="T42" s="11"/>
      <c r="U42" s="11"/>
      <c r="V42" s="11"/>
      <c r="W42" s="11"/>
      <c r="X42" s="11" t="s">
        <v>201</v>
      </c>
      <c r="Y42" s="82"/>
      <c r="Z42" s="9"/>
      <c r="AA42" s="9"/>
      <c r="AB42" s="9">
        <f t="shared" si="0"/>
        <v>0</v>
      </c>
      <c r="AC42" s="9">
        <f t="shared" si="1"/>
        <v>0</v>
      </c>
      <c r="AD42" s="9">
        <f t="shared" si="2"/>
        <v>0</v>
      </c>
      <c r="AE42" s="9">
        <f t="shared" si="3"/>
        <v>0</v>
      </c>
      <c r="AF42" s="9">
        <f t="shared" si="5"/>
        <v>54000</v>
      </c>
      <c r="AG42" s="9">
        <f t="shared" si="4"/>
        <v>90000</v>
      </c>
    </row>
    <row r="43" spans="1:33" ht="131.25">
      <c r="A43" s="5" t="s">
        <v>64</v>
      </c>
      <c r="B43" s="6">
        <v>60418460</v>
      </c>
      <c r="C43" s="2" t="s">
        <v>109</v>
      </c>
      <c r="D43" s="2">
        <v>600015378</v>
      </c>
      <c r="E43" s="6"/>
      <c r="F43" s="6" t="s">
        <v>140</v>
      </c>
      <c r="G43" s="6"/>
      <c r="H43" s="6"/>
      <c r="I43" s="6"/>
      <c r="J43" s="6"/>
      <c r="K43" s="6"/>
      <c r="L43" s="7" t="s">
        <v>72</v>
      </c>
      <c r="M43" s="8" t="s">
        <v>73</v>
      </c>
      <c r="N43" s="9"/>
      <c r="O43" s="9">
        <v>1200000</v>
      </c>
      <c r="P43" s="9">
        <v>1200000</v>
      </c>
      <c r="Q43" s="10" t="s">
        <v>160</v>
      </c>
      <c r="R43" s="10" t="s">
        <v>154</v>
      </c>
      <c r="S43" s="11" t="s">
        <v>140</v>
      </c>
      <c r="T43" s="11"/>
      <c r="U43" s="11"/>
      <c r="V43" s="11"/>
      <c r="W43" s="11"/>
      <c r="X43" s="11" t="s">
        <v>201</v>
      </c>
      <c r="Y43" s="82"/>
      <c r="Z43" s="9"/>
      <c r="AA43" s="9"/>
      <c r="AB43" s="9">
        <f t="shared" si="0"/>
        <v>0</v>
      </c>
      <c r="AC43" s="9">
        <f t="shared" si="1"/>
        <v>0</v>
      </c>
      <c r="AD43" s="9">
        <f t="shared" si="2"/>
        <v>0</v>
      </c>
      <c r="AE43" s="9">
        <f t="shared" si="3"/>
        <v>0</v>
      </c>
      <c r="AF43" s="9">
        <f t="shared" si="5"/>
        <v>36000</v>
      </c>
      <c r="AG43" s="9">
        <f t="shared" si="4"/>
        <v>60000</v>
      </c>
    </row>
    <row r="44" spans="1:33" ht="131.25">
      <c r="A44" s="5" t="s">
        <v>64</v>
      </c>
      <c r="B44" s="6">
        <v>60418460</v>
      </c>
      <c r="C44" s="2"/>
      <c r="D44" s="2">
        <v>600015378</v>
      </c>
      <c r="E44" s="6" t="s">
        <v>140</v>
      </c>
      <c r="F44" s="6" t="s">
        <v>140</v>
      </c>
      <c r="G44" s="6"/>
      <c r="H44" s="6" t="s">
        <v>140</v>
      </c>
      <c r="I44" s="6"/>
      <c r="J44" s="6"/>
      <c r="K44" s="6"/>
      <c r="L44" s="7" t="s">
        <v>74</v>
      </c>
      <c r="M44" s="8" t="s">
        <v>106</v>
      </c>
      <c r="N44" s="9"/>
      <c r="O44" s="9">
        <v>1200000</v>
      </c>
      <c r="P44" s="9">
        <v>1200000</v>
      </c>
      <c r="Q44" s="10" t="s">
        <v>160</v>
      </c>
      <c r="R44" s="10" t="s">
        <v>154</v>
      </c>
      <c r="S44" s="11" t="s">
        <v>140</v>
      </c>
      <c r="T44" s="11"/>
      <c r="U44" s="11"/>
      <c r="V44" s="11"/>
      <c r="W44" s="11"/>
      <c r="X44" s="11" t="s">
        <v>201</v>
      </c>
      <c r="Y44" s="82"/>
      <c r="Z44" s="9"/>
      <c r="AA44" s="9"/>
      <c r="AB44" s="9">
        <f t="shared" si="0"/>
        <v>0</v>
      </c>
      <c r="AC44" s="9">
        <f t="shared" si="1"/>
        <v>0</v>
      </c>
      <c r="AD44" s="9">
        <f t="shared" si="2"/>
        <v>0</v>
      </c>
      <c r="AE44" s="9">
        <f t="shared" si="3"/>
        <v>0</v>
      </c>
      <c r="AF44" s="9">
        <f t="shared" si="5"/>
        <v>36000</v>
      </c>
      <c r="AG44" s="9">
        <f t="shared" si="4"/>
        <v>60000</v>
      </c>
    </row>
    <row r="45" spans="1:33" ht="180">
      <c r="A45" s="5" t="s">
        <v>127</v>
      </c>
      <c r="B45" s="6">
        <v>48895504</v>
      </c>
      <c r="C45" s="2" t="s">
        <v>126</v>
      </c>
      <c r="D45" s="2">
        <v>600015891</v>
      </c>
      <c r="E45" s="6" t="s">
        <v>140</v>
      </c>
      <c r="F45" s="6" t="s">
        <v>140</v>
      </c>
      <c r="G45" s="6" t="s">
        <v>140</v>
      </c>
      <c r="H45" s="6"/>
      <c r="I45" s="6"/>
      <c r="J45" s="6"/>
      <c r="K45" s="6"/>
      <c r="L45" s="7" t="s">
        <v>128</v>
      </c>
      <c r="M45" s="8" t="s">
        <v>129</v>
      </c>
      <c r="N45" s="9">
        <v>750000</v>
      </c>
      <c r="O45" s="9">
        <v>4500000</v>
      </c>
      <c r="P45" s="9">
        <v>5250000</v>
      </c>
      <c r="Q45" s="10" t="s">
        <v>180</v>
      </c>
      <c r="R45" s="10" t="s">
        <v>154</v>
      </c>
      <c r="S45" s="11" t="s">
        <v>140</v>
      </c>
      <c r="T45" s="11"/>
      <c r="U45" s="11"/>
      <c r="V45" s="11"/>
      <c r="W45" s="11"/>
      <c r="X45" s="11" t="s">
        <v>202</v>
      </c>
      <c r="Y45" s="82">
        <v>270</v>
      </c>
      <c r="Z45" s="9"/>
      <c r="AA45" s="9"/>
      <c r="AB45" s="9">
        <f t="shared" si="0"/>
        <v>750000</v>
      </c>
      <c r="AC45" s="9">
        <f t="shared" si="1"/>
        <v>75000</v>
      </c>
      <c r="AD45" s="9">
        <f t="shared" si="2"/>
        <v>540000</v>
      </c>
      <c r="AE45" s="9">
        <f t="shared" si="3"/>
        <v>810000</v>
      </c>
      <c r="AF45" s="9">
        <f t="shared" si="5"/>
        <v>135000</v>
      </c>
      <c r="AG45" s="9">
        <f t="shared" si="4"/>
        <v>225000</v>
      </c>
    </row>
    <row r="46" spans="1:33" ht="390">
      <c r="A46" s="5" t="s">
        <v>127</v>
      </c>
      <c r="B46" s="6">
        <v>48895504</v>
      </c>
      <c r="C46" s="2" t="s">
        <v>126</v>
      </c>
      <c r="D46" s="2">
        <v>600015891</v>
      </c>
      <c r="E46" s="6"/>
      <c r="F46" s="6"/>
      <c r="G46" s="6" t="s">
        <v>140</v>
      </c>
      <c r="H46" s="6"/>
      <c r="I46" s="6"/>
      <c r="J46" s="6"/>
      <c r="K46" s="6"/>
      <c r="L46" s="7" t="s">
        <v>130</v>
      </c>
      <c r="M46" s="8" t="s">
        <v>131</v>
      </c>
      <c r="N46" s="9"/>
      <c r="O46" s="9">
        <v>12500000</v>
      </c>
      <c r="P46" s="9">
        <v>12500000</v>
      </c>
      <c r="Q46" s="10" t="s">
        <v>170</v>
      </c>
      <c r="R46" s="10" t="s">
        <v>154</v>
      </c>
      <c r="S46" s="11" t="s">
        <v>140</v>
      </c>
      <c r="T46" s="11"/>
      <c r="U46" s="11"/>
      <c r="V46" s="11"/>
      <c r="W46" s="11"/>
      <c r="X46" s="11" t="s">
        <v>201</v>
      </c>
      <c r="Y46" s="82"/>
      <c r="Z46" s="9"/>
      <c r="AA46" s="9"/>
      <c r="AB46" s="9">
        <f t="shared" si="0"/>
        <v>0</v>
      </c>
      <c r="AC46" s="9">
        <f t="shared" si="1"/>
        <v>0</v>
      </c>
      <c r="AD46" s="9">
        <f t="shared" si="2"/>
        <v>0</v>
      </c>
      <c r="AE46" s="9">
        <f t="shared" si="3"/>
        <v>0</v>
      </c>
      <c r="AF46" s="9">
        <f t="shared" si="5"/>
        <v>375000</v>
      </c>
      <c r="AG46" s="9">
        <f t="shared" si="4"/>
        <v>625000</v>
      </c>
    </row>
    <row r="47" spans="1:33" ht="150">
      <c r="A47" s="5" t="s">
        <v>80</v>
      </c>
      <c r="B47" s="6">
        <v>48895598</v>
      </c>
      <c r="C47" s="2">
        <v>102943559</v>
      </c>
      <c r="D47" s="2">
        <v>600015971</v>
      </c>
      <c r="E47" s="6"/>
      <c r="F47" s="6"/>
      <c r="G47" s="6" t="s">
        <v>140</v>
      </c>
      <c r="H47" s="6"/>
      <c r="I47" s="6"/>
      <c r="J47" s="6"/>
      <c r="K47" s="6"/>
      <c r="L47" s="7" t="s">
        <v>81</v>
      </c>
      <c r="M47" s="8" t="s">
        <v>82</v>
      </c>
      <c r="N47" s="9">
        <v>2000000</v>
      </c>
      <c r="O47" s="9">
        <v>13000000</v>
      </c>
      <c r="P47" s="9">
        <v>15000000</v>
      </c>
      <c r="Q47" s="10" t="s">
        <v>153</v>
      </c>
      <c r="R47" s="10" t="s">
        <v>154</v>
      </c>
      <c r="S47" s="11" t="s">
        <v>140</v>
      </c>
      <c r="T47" s="11"/>
      <c r="U47" s="11"/>
      <c r="V47" s="11"/>
      <c r="W47" s="11"/>
      <c r="X47" s="11" t="s">
        <v>202</v>
      </c>
      <c r="Y47" s="82">
        <v>916</v>
      </c>
      <c r="Z47" s="9"/>
      <c r="AA47" s="9"/>
      <c r="AB47" s="9">
        <f t="shared" si="0"/>
        <v>2000000</v>
      </c>
      <c r="AC47" s="9">
        <f t="shared" si="1"/>
        <v>200000</v>
      </c>
      <c r="AD47" s="9">
        <f t="shared" si="2"/>
        <v>1832000</v>
      </c>
      <c r="AE47" s="9">
        <f t="shared" si="3"/>
        <v>2748000</v>
      </c>
      <c r="AF47" s="9">
        <f t="shared" si="5"/>
        <v>390000</v>
      </c>
      <c r="AG47" s="9">
        <f t="shared" si="4"/>
        <v>650000</v>
      </c>
    </row>
    <row r="48" spans="1:33" ht="150">
      <c r="A48" s="5" t="s">
        <v>80</v>
      </c>
      <c r="B48" s="6">
        <v>48895598</v>
      </c>
      <c r="C48" s="2">
        <v>102943559</v>
      </c>
      <c r="D48" s="2">
        <v>600015971</v>
      </c>
      <c r="E48" s="6" t="s">
        <v>140</v>
      </c>
      <c r="F48" s="6"/>
      <c r="G48" s="6"/>
      <c r="H48" s="6"/>
      <c r="I48" s="6"/>
      <c r="J48" s="6"/>
      <c r="K48" s="6" t="s">
        <v>140</v>
      </c>
      <c r="L48" s="7" t="s">
        <v>85</v>
      </c>
      <c r="M48" s="38" t="s">
        <v>86</v>
      </c>
      <c r="N48" s="9">
        <v>500000</v>
      </c>
      <c r="O48" s="9">
        <v>500000</v>
      </c>
      <c r="P48" s="9">
        <v>1000000</v>
      </c>
      <c r="Q48" s="10" t="s">
        <v>153</v>
      </c>
      <c r="R48" s="10" t="s">
        <v>155</v>
      </c>
      <c r="S48" s="11" t="s">
        <v>140</v>
      </c>
      <c r="T48" s="11"/>
      <c r="U48" s="11"/>
      <c r="V48" s="11"/>
      <c r="W48" s="11"/>
      <c r="X48" s="11" t="s">
        <v>202</v>
      </c>
      <c r="Y48" s="82"/>
      <c r="Z48" s="9"/>
      <c r="AA48" s="9"/>
      <c r="AB48" s="9">
        <f t="shared" si="0"/>
        <v>500000</v>
      </c>
      <c r="AC48" s="9">
        <f t="shared" si="1"/>
        <v>50000</v>
      </c>
      <c r="AD48" s="9">
        <f t="shared" si="2"/>
        <v>0</v>
      </c>
      <c r="AE48" s="9">
        <f t="shared" si="3"/>
        <v>0</v>
      </c>
      <c r="AF48" s="9">
        <f t="shared" si="5"/>
        <v>15000</v>
      </c>
      <c r="AG48" s="9">
        <f t="shared" si="4"/>
        <v>25000</v>
      </c>
    </row>
    <row r="49" spans="1:33" ht="150">
      <c r="A49" s="5" t="s">
        <v>80</v>
      </c>
      <c r="B49" s="6">
        <v>48895598</v>
      </c>
      <c r="C49" s="2">
        <v>102943559</v>
      </c>
      <c r="D49" s="2">
        <v>600015971</v>
      </c>
      <c r="E49" s="6"/>
      <c r="F49" s="6"/>
      <c r="G49" s="6" t="s">
        <v>140</v>
      </c>
      <c r="H49" s="6"/>
      <c r="I49" s="6"/>
      <c r="J49" s="6"/>
      <c r="K49" s="6"/>
      <c r="L49" s="7" t="s">
        <v>87</v>
      </c>
      <c r="M49" s="38" t="s">
        <v>88</v>
      </c>
      <c r="N49" s="9">
        <v>500000</v>
      </c>
      <c r="O49" s="9">
        <v>4500000</v>
      </c>
      <c r="P49" s="9">
        <v>5000000</v>
      </c>
      <c r="Q49" s="10" t="s">
        <v>172</v>
      </c>
      <c r="R49" s="10" t="s">
        <v>173</v>
      </c>
      <c r="S49" s="11" t="s">
        <v>140</v>
      </c>
      <c r="T49" s="11"/>
      <c r="U49" s="11"/>
      <c r="V49" s="11"/>
      <c r="W49" s="11"/>
      <c r="X49" s="11" t="s">
        <v>202</v>
      </c>
      <c r="Y49" s="82"/>
      <c r="Z49" s="9"/>
      <c r="AA49" s="9"/>
      <c r="AB49" s="9">
        <f t="shared" si="0"/>
        <v>500000</v>
      </c>
      <c r="AC49" s="9">
        <f t="shared" si="1"/>
        <v>50000</v>
      </c>
      <c r="AD49" s="9">
        <f t="shared" si="2"/>
        <v>0</v>
      </c>
      <c r="AE49" s="9">
        <f t="shared" si="3"/>
        <v>0</v>
      </c>
      <c r="AF49" s="9">
        <f t="shared" si="5"/>
        <v>135000</v>
      </c>
      <c r="AG49" s="9">
        <f t="shared" si="4"/>
        <v>225000</v>
      </c>
    </row>
    <row r="50" spans="1:33" ht="330">
      <c r="A50" s="5" t="s">
        <v>80</v>
      </c>
      <c r="B50" s="6">
        <v>48895598</v>
      </c>
      <c r="C50" s="2">
        <v>102943559</v>
      </c>
      <c r="D50" s="2">
        <v>600015971</v>
      </c>
      <c r="E50" s="6"/>
      <c r="F50" s="6"/>
      <c r="G50" s="6" t="s">
        <v>174</v>
      </c>
      <c r="H50" s="6" t="s">
        <v>174</v>
      </c>
      <c r="I50" s="6"/>
      <c r="J50" s="6"/>
      <c r="K50" s="6" t="s">
        <v>174</v>
      </c>
      <c r="L50" s="7" t="s">
        <v>91</v>
      </c>
      <c r="M50" s="8" t="s">
        <v>92</v>
      </c>
      <c r="N50" s="9">
        <v>500000</v>
      </c>
      <c r="O50" s="9">
        <v>3400000</v>
      </c>
      <c r="P50" s="9">
        <v>3900000</v>
      </c>
      <c r="Q50" s="10" t="s">
        <v>176</v>
      </c>
      <c r="R50" s="10" t="s">
        <v>177</v>
      </c>
      <c r="S50" s="11" t="s">
        <v>140</v>
      </c>
      <c r="T50" s="11"/>
      <c r="U50" s="11"/>
      <c r="V50" s="11"/>
      <c r="W50" s="11"/>
      <c r="X50" s="11" t="s">
        <v>202</v>
      </c>
      <c r="Y50" s="82"/>
      <c r="Z50" s="9"/>
      <c r="AA50" s="9"/>
      <c r="AB50" s="9">
        <f t="shared" si="0"/>
        <v>500000</v>
      </c>
      <c r="AC50" s="9">
        <f t="shared" si="1"/>
        <v>50000</v>
      </c>
      <c r="AD50" s="9">
        <f t="shared" si="2"/>
        <v>0</v>
      </c>
      <c r="AE50" s="9">
        <f t="shared" si="3"/>
        <v>0</v>
      </c>
      <c r="AF50" s="9">
        <f t="shared" si="5"/>
        <v>102000</v>
      </c>
      <c r="AG50" s="9">
        <f t="shared" si="4"/>
        <v>170000</v>
      </c>
    </row>
    <row r="51" spans="1:33" ht="315">
      <c r="A51" s="5" t="s">
        <v>29</v>
      </c>
      <c r="B51" s="6">
        <v>60126671</v>
      </c>
      <c r="C51" s="2">
        <v>102006954</v>
      </c>
      <c r="D51" s="4" t="s">
        <v>30</v>
      </c>
      <c r="E51" s="6" t="s">
        <v>157</v>
      </c>
      <c r="F51" s="6"/>
      <c r="G51" s="6" t="s">
        <v>140</v>
      </c>
      <c r="H51" s="6" t="s">
        <v>140</v>
      </c>
      <c r="I51" s="6"/>
      <c r="J51" s="6"/>
      <c r="K51" s="6"/>
      <c r="L51" s="7" t="s">
        <v>31</v>
      </c>
      <c r="M51" s="8" t="s">
        <v>32</v>
      </c>
      <c r="N51" s="9">
        <v>500000</v>
      </c>
      <c r="O51" s="9">
        <v>40000000</v>
      </c>
      <c r="P51" s="9">
        <v>40500000</v>
      </c>
      <c r="Q51" s="10" t="s">
        <v>158</v>
      </c>
      <c r="R51" s="10" t="s">
        <v>154</v>
      </c>
      <c r="S51" s="11" t="s">
        <v>140</v>
      </c>
      <c r="T51" s="11"/>
      <c r="U51" s="11"/>
      <c r="V51" s="11"/>
      <c r="W51" s="11"/>
      <c r="X51" s="11" t="s">
        <v>202</v>
      </c>
      <c r="Y51" s="82">
        <v>323</v>
      </c>
      <c r="Z51" s="9"/>
      <c r="AA51" s="9"/>
      <c r="AB51" s="9">
        <f t="shared" si="0"/>
        <v>500000</v>
      </c>
      <c r="AC51" s="9">
        <f t="shared" si="1"/>
        <v>50000</v>
      </c>
      <c r="AD51" s="9">
        <f t="shared" si="2"/>
        <v>646000</v>
      </c>
      <c r="AE51" s="9">
        <f t="shared" si="3"/>
        <v>969000</v>
      </c>
      <c r="AF51" s="9">
        <f t="shared" si="5"/>
        <v>1200000</v>
      </c>
      <c r="AG51" s="9">
        <f t="shared" si="4"/>
        <v>2000000</v>
      </c>
    </row>
    <row r="52" spans="1:33" ht="15">
      <c r="A52" s="87"/>
      <c r="B52" s="88"/>
      <c r="C52" s="89"/>
      <c r="D52" s="90"/>
      <c r="E52" s="88"/>
      <c r="F52" s="88"/>
      <c r="G52" s="88"/>
      <c r="H52" s="88"/>
      <c r="I52" s="88"/>
      <c r="J52" s="88"/>
      <c r="K52" s="88"/>
      <c r="L52" s="91"/>
      <c r="M52" s="92"/>
      <c r="N52" s="93">
        <f>SUM(N13:N51)</f>
        <v>13773943</v>
      </c>
      <c r="O52" s="93">
        <f>SUM(O13:O51)</f>
        <v>177733000</v>
      </c>
      <c r="P52" s="93">
        <f>SUM(P13:P51)</f>
        <v>191506943</v>
      </c>
      <c r="Q52" s="94"/>
      <c r="R52" s="94"/>
      <c r="S52" s="95"/>
      <c r="T52" s="95"/>
      <c r="U52" s="95"/>
      <c r="V52" s="95"/>
      <c r="W52" s="95"/>
      <c r="X52" s="95"/>
      <c r="Y52" s="96">
        <f>SUM(Y13:Y51)</f>
        <v>9219</v>
      </c>
      <c r="Z52" s="93"/>
      <c r="AA52" s="93"/>
      <c r="AB52" s="93">
        <f aca="true" t="shared" si="6" ref="AB52:AG52">SUM(AB13:AB51)</f>
        <v>13773943</v>
      </c>
      <c r="AC52" s="93">
        <f t="shared" si="6"/>
        <v>1377394.3</v>
      </c>
      <c r="AD52" s="93">
        <f t="shared" si="6"/>
        <v>18438000</v>
      </c>
      <c r="AE52" s="93">
        <f t="shared" si="6"/>
        <v>27657000</v>
      </c>
      <c r="AF52" s="93">
        <f t="shared" si="6"/>
        <v>5331990</v>
      </c>
      <c r="AG52" s="93">
        <f t="shared" si="6"/>
        <v>8886650</v>
      </c>
    </row>
    <row r="53" spans="1:33" ht="331.5" customHeight="1">
      <c r="A53" s="5" t="s">
        <v>213</v>
      </c>
      <c r="B53" s="5" t="s">
        <v>214</v>
      </c>
      <c r="C53" s="2"/>
      <c r="D53" s="2"/>
      <c r="E53" s="6"/>
      <c r="F53" s="6" t="s">
        <v>140</v>
      </c>
      <c r="G53" s="6" t="s">
        <v>140</v>
      </c>
      <c r="H53" s="6" t="s">
        <v>140</v>
      </c>
      <c r="I53" s="6"/>
      <c r="J53" s="6"/>
      <c r="K53" s="6"/>
      <c r="L53" s="5" t="s">
        <v>215</v>
      </c>
      <c r="M53" s="109" t="s">
        <v>216</v>
      </c>
      <c r="N53" s="5"/>
      <c r="O53" s="104">
        <v>1400000</v>
      </c>
      <c r="P53" s="5" t="s">
        <v>217</v>
      </c>
      <c r="Q53" s="5" t="s">
        <v>164</v>
      </c>
      <c r="R53" s="5" t="s">
        <v>171</v>
      </c>
      <c r="S53" s="5"/>
      <c r="T53" s="5"/>
      <c r="U53" s="5"/>
      <c r="V53" s="5"/>
      <c r="W53" s="5"/>
      <c r="X53" s="102"/>
      <c r="Y53" s="103"/>
      <c r="Z53" s="100"/>
      <c r="AA53" s="100"/>
      <c r="AB53" s="100"/>
      <c r="AC53" s="100"/>
      <c r="AD53" s="100"/>
      <c r="AE53" s="100"/>
      <c r="AF53" s="100"/>
      <c r="AG53" s="100"/>
    </row>
    <row r="54" spans="1:33" ht="208.5" customHeight="1">
      <c r="A54" s="5" t="s">
        <v>218</v>
      </c>
      <c r="B54" s="105" t="s">
        <v>219</v>
      </c>
      <c r="C54" s="2"/>
      <c r="D54" s="2"/>
      <c r="E54" s="6" t="s">
        <v>140</v>
      </c>
      <c r="F54" s="6" t="s">
        <v>140</v>
      </c>
      <c r="G54" s="6"/>
      <c r="H54" s="6" t="s">
        <v>140</v>
      </c>
      <c r="I54" s="6" t="s">
        <v>140</v>
      </c>
      <c r="J54" s="6"/>
      <c r="K54" s="6" t="s">
        <v>140</v>
      </c>
      <c r="L54" s="5" t="s">
        <v>220</v>
      </c>
      <c r="M54" s="109" t="s">
        <v>221</v>
      </c>
      <c r="N54" s="106"/>
      <c r="O54" s="107">
        <v>1350000</v>
      </c>
      <c r="P54" s="107">
        <v>1350000</v>
      </c>
      <c r="Q54" s="10" t="s">
        <v>222</v>
      </c>
      <c r="R54" s="10" t="s">
        <v>155</v>
      </c>
      <c r="S54" s="11" t="s">
        <v>140</v>
      </c>
      <c r="T54" s="11"/>
      <c r="U54" s="11"/>
      <c r="V54" s="11"/>
      <c r="W54" s="40"/>
      <c r="X54" s="102"/>
      <c r="Y54" s="103"/>
      <c r="Z54" s="100"/>
      <c r="AA54" s="100"/>
      <c r="AB54" s="100"/>
      <c r="AC54" s="100"/>
      <c r="AD54" s="100"/>
      <c r="AE54" s="100"/>
      <c r="AF54" s="100"/>
      <c r="AG54" s="100"/>
    </row>
    <row r="55" spans="1:33" ht="195">
      <c r="A55" s="5" t="s">
        <v>16</v>
      </c>
      <c r="B55" s="108">
        <v>60126817</v>
      </c>
      <c r="C55" s="2"/>
      <c r="D55" s="2"/>
      <c r="E55" s="6"/>
      <c r="F55" s="6"/>
      <c r="G55" s="6"/>
      <c r="H55" s="6"/>
      <c r="I55" s="6" t="s">
        <v>140</v>
      </c>
      <c r="J55" s="6"/>
      <c r="K55" s="6"/>
      <c r="L55" s="5" t="s">
        <v>223</v>
      </c>
      <c r="M55" s="37" t="s">
        <v>224</v>
      </c>
      <c r="N55" s="6"/>
      <c r="O55" s="104">
        <v>2000000</v>
      </c>
      <c r="P55" s="104">
        <v>2000000</v>
      </c>
      <c r="Q55" s="5" t="s">
        <v>225</v>
      </c>
      <c r="R55" s="5" t="s">
        <v>154</v>
      </c>
      <c r="S55" s="6" t="s">
        <v>140</v>
      </c>
      <c r="T55" s="6" t="s">
        <v>140</v>
      </c>
      <c r="U55" s="8"/>
      <c r="V55" s="106"/>
      <c r="W55" s="107"/>
      <c r="X55" s="102"/>
      <c r="Y55" s="103"/>
      <c r="Z55" s="100"/>
      <c r="AA55" s="100"/>
      <c r="AB55" s="100"/>
      <c r="AC55" s="100"/>
      <c r="AD55" s="100"/>
      <c r="AE55" s="100"/>
      <c r="AF55" s="100"/>
      <c r="AG55" s="100"/>
    </row>
    <row r="56" spans="1:33" ht="409.5">
      <c r="A56" s="5" t="s">
        <v>226</v>
      </c>
      <c r="B56" s="105" t="s">
        <v>227</v>
      </c>
      <c r="C56" s="2"/>
      <c r="D56" s="2"/>
      <c r="E56" s="6"/>
      <c r="F56" s="6"/>
      <c r="G56" s="6" t="s">
        <v>140</v>
      </c>
      <c r="H56" s="6" t="s">
        <v>140</v>
      </c>
      <c r="I56" s="6"/>
      <c r="J56" s="6"/>
      <c r="K56" s="6"/>
      <c r="L56" s="5" t="s">
        <v>228</v>
      </c>
      <c r="M56" s="109" t="s">
        <v>229</v>
      </c>
      <c r="N56" s="6"/>
      <c r="O56" s="104">
        <v>2500000</v>
      </c>
      <c r="P56" s="104">
        <v>2500000</v>
      </c>
      <c r="Q56" s="5"/>
      <c r="R56" s="5"/>
      <c r="S56" s="6" t="s">
        <v>140</v>
      </c>
      <c r="T56" s="8"/>
      <c r="U56" s="8"/>
      <c r="V56" s="106"/>
      <c r="W56" s="107"/>
      <c r="X56" s="102"/>
      <c r="Y56" s="103"/>
      <c r="Z56" s="100"/>
      <c r="AA56" s="100"/>
      <c r="AB56" s="100"/>
      <c r="AC56" s="100"/>
      <c r="AD56" s="100"/>
      <c r="AE56" s="100"/>
      <c r="AF56" s="100"/>
      <c r="AG56" s="100"/>
    </row>
    <row r="57" spans="1:33" ht="131.25">
      <c r="A57" s="5" t="s">
        <v>230</v>
      </c>
      <c r="B57" s="105" t="s">
        <v>231</v>
      </c>
      <c r="C57" s="2"/>
      <c r="D57" s="2"/>
      <c r="E57" s="6" t="s">
        <v>140</v>
      </c>
      <c r="F57" s="6" t="s">
        <v>140</v>
      </c>
      <c r="G57" s="6"/>
      <c r="H57" s="6"/>
      <c r="I57" s="6" t="s">
        <v>140</v>
      </c>
      <c r="J57" s="6"/>
      <c r="K57" s="6"/>
      <c r="L57" s="5" t="s">
        <v>232</v>
      </c>
      <c r="M57" s="37" t="s">
        <v>233</v>
      </c>
      <c r="N57" s="6"/>
      <c r="O57" s="104">
        <v>1850000</v>
      </c>
      <c r="P57" s="104">
        <v>1850000</v>
      </c>
      <c r="Q57" s="5" t="s">
        <v>234</v>
      </c>
      <c r="R57" s="5" t="s">
        <v>154</v>
      </c>
      <c r="S57" s="6" t="s">
        <v>140</v>
      </c>
      <c r="T57" s="6" t="s">
        <v>140</v>
      </c>
      <c r="U57" s="8"/>
      <c r="V57" s="106"/>
      <c r="W57" s="107"/>
      <c r="X57" s="102"/>
      <c r="Y57" s="103"/>
      <c r="Z57" s="100"/>
      <c r="AA57" s="100"/>
      <c r="AB57" s="100"/>
      <c r="AC57" s="100"/>
      <c r="AD57" s="100"/>
      <c r="AE57" s="100"/>
      <c r="AF57" s="100"/>
      <c r="AG57" s="100"/>
    </row>
    <row r="58" spans="1:33" ht="15">
      <c r="A58" s="87"/>
      <c r="B58" s="88"/>
      <c r="C58" s="89"/>
      <c r="D58" s="90"/>
      <c r="E58" s="97"/>
      <c r="F58" s="97"/>
      <c r="G58" s="97"/>
      <c r="H58" s="97"/>
      <c r="I58" s="97"/>
      <c r="J58" s="97"/>
      <c r="K58" s="97"/>
      <c r="L58" s="98"/>
      <c r="M58" s="99"/>
      <c r="N58" s="100"/>
      <c r="O58" s="100"/>
      <c r="P58" s="100"/>
      <c r="Q58" s="101"/>
      <c r="R58" s="101"/>
      <c r="S58" s="102"/>
      <c r="T58" s="102"/>
      <c r="U58" s="102"/>
      <c r="V58" s="102"/>
      <c r="W58" s="102"/>
      <c r="X58" s="102"/>
      <c r="Y58" s="103"/>
      <c r="Z58" s="100"/>
      <c r="AA58" s="100"/>
      <c r="AB58" s="100"/>
      <c r="AC58" s="100"/>
      <c r="AD58" s="100"/>
      <c r="AE58" s="100"/>
      <c r="AF58" s="100"/>
      <c r="AG58" s="100"/>
    </row>
    <row r="59" spans="1:33" ht="225">
      <c r="A59" s="5" t="s">
        <v>10</v>
      </c>
      <c r="B59" s="6">
        <v>60545992</v>
      </c>
      <c r="C59" s="2"/>
      <c r="D59" s="2"/>
      <c r="E59" s="6"/>
      <c r="F59" s="6"/>
      <c r="G59" s="6" t="s">
        <v>140</v>
      </c>
      <c r="H59" s="6" t="s">
        <v>140</v>
      </c>
      <c r="I59" s="6"/>
      <c r="J59" s="6"/>
      <c r="K59" s="6" t="s">
        <v>140</v>
      </c>
      <c r="L59" s="7" t="s">
        <v>194</v>
      </c>
      <c r="M59" s="8" t="s">
        <v>195</v>
      </c>
      <c r="N59" s="9">
        <v>35000000</v>
      </c>
      <c r="O59" s="9">
        <v>3800000</v>
      </c>
      <c r="P59" s="9">
        <f>SUM(N59:O59)</f>
        <v>38800000</v>
      </c>
      <c r="Q59" s="33" t="s">
        <v>196</v>
      </c>
      <c r="R59" s="33" t="s">
        <v>197</v>
      </c>
      <c r="S59" s="6" t="s">
        <v>140</v>
      </c>
      <c r="T59" s="6"/>
      <c r="U59" s="6"/>
      <c r="V59" s="6"/>
      <c r="W59" s="6"/>
      <c r="X59" s="6" t="s">
        <v>200</v>
      </c>
      <c r="Y59" s="84"/>
      <c r="Z59" s="9">
        <v>35720000</v>
      </c>
      <c r="AA59" s="9"/>
      <c r="AB59" s="9"/>
      <c r="AC59" s="9"/>
      <c r="AD59" s="9"/>
      <c r="AE59" s="9"/>
      <c r="AF59" s="9"/>
      <c r="AG59" s="70">
        <v>3080000</v>
      </c>
    </row>
    <row r="60" spans="1:33" ht="120">
      <c r="A60" s="5" t="s">
        <v>10</v>
      </c>
      <c r="B60" s="6">
        <v>60545992</v>
      </c>
      <c r="C60" s="6">
        <v>108047792</v>
      </c>
      <c r="D60" s="6">
        <v>600014843</v>
      </c>
      <c r="E60" s="6" t="s">
        <v>140</v>
      </c>
      <c r="F60" s="6"/>
      <c r="G60" s="6" t="s">
        <v>140</v>
      </c>
      <c r="H60" s="6"/>
      <c r="I60" s="6"/>
      <c r="J60" s="6"/>
      <c r="K60" s="6"/>
      <c r="L60" s="7" t="s">
        <v>114</v>
      </c>
      <c r="M60" s="8" t="s">
        <v>22</v>
      </c>
      <c r="N60" s="9">
        <v>14800000</v>
      </c>
      <c r="O60" s="9">
        <v>940000</v>
      </c>
      <c r="P60" s="9">
        <v>15740000</v>
      </c>
      <c r="Q60" s="10" t="s">
        <v>153</v>
      </c>
      <c r="R60" s="10" t="s">
        <v>154</v>
      </c>
      <c r="S60" s="6" t="s">
        <v>140</v>
      </c>
      <c r="T60" s="6" t="s">
        <v>140</v>
      </c>
      <c r="U60" s="6"/>
      <c r="V60" s="6"/>
      <c r="W60" s="6"/>
      <c r="X60" s="6" t="s">
        <v>200</v>
      </c>
      <c r="Y60" s="84"/>
      <c r="Z60" s="9">
        <v>14166000</v>
      </c>
      <c r="AA60" s="9"/>
      <c r="AB60" s="9"/>
      <c r="AC60" s="9"/>
      <c r="AD60" s="9"/>
      <c r="AE60" s="9"/>
      <c r="AF60" s="9"/>
      <c r="AG60" s="9">
        <v>1574000</v>
      </c>
    </row>
    <row r="61" spans="1:33" ht="210">
      <c r="A61" s="5" t="s">
        <v>96</v>
      </c>
      <c r="B61" s="6">
        <v>14450470</v>
      </c>
      <c r="C61" s="36" t="s">
        <v>14</v>
      </c>
      <c r="D61" s="36">
        <v>600008487</v>
      </c>
      <c r="E61" s="6"/>
      <c r="F61" s="6"/>
      <c r="G61" s="6" t="s">
        <v>140</v>
      </c>
      <c r="H61" s="6" t="s">
        <v>140</v>
      </c>
      <c r="I61" s="6"/>
      <c r="J61" s="6"/>
      <c r="K61" s="6" t="s">
        <v>140</v>
      </c>
      <c r="L61" s="7" t="s">
        <v>102</v>
      </c>
      <c r="M61" s="8" t="s">
        <v>144</v>
      </c>
      <c r="N61" s="9">
        <v>25000000</v>
      </c>
      <c r="O61" s="9">
        <v>15000000</v>
      </c>
      <c r="P61" s="9">
        <v>40000000</v>
      </c>
      <c r="Q61" s="10">
        <v>2017</v>
      </c>
      <c r="R61" s="10">
        <v>2018</v>
      </c>
      <c r="S61" s="6" t="s">
        <v>140</v>
      </c>
      <c r="T61" s="11"/>
      <c r="U61" s="11"/>
      <c r="V61" s="11"/>
      <c r="W61" s="11"/>
      <c r="X61" s="11" t="s">
        <v>200</v>
      </c>
      <c r="Y61" s="82"/>
      <c r="Z61" s="9">
        <v>36000000</v>
      </c>
      <c r="AA61" s="9"/>
      <c r="AB61" s="9"/>
      <c r="AC61" s="9"/>
      <c r="AD61" s="9"/>
      <c r="AE61" s="9"/>
      <c r="AF61" s="9"/>
      <c r="AG61" s="9">
        <v>4000000</v>
      </c>
    </row>
    <row r="62" spans="1:33" ht="168.75">
      <c r="A62" s="5" t="s">
        <v>29</v>
      </c>
      <c r="B62" s="6">
        <v>60126671</v>
      </c>
      <c r="C62" s="2">
        <v>102006954</v>
      </c>
      <c r="D62" s="4" t="s">
        <v>30</v>
      </c>
      <c r="E62" s="6"/>
      <c r="F62" s="6"/>
      <c r="G62" s="6" t="s">
        <v>140</v>
      </c>
      <c r="H62" s="6" t="s">
        <v>140</v>
      </c>
      <c r="I62" s="6" t="s">
        <v>140</v>
      </c>
      <c r="J62" s="6"/>
      <c r="K62" s="6"/>
      <c r="L62" s="7" t="s">
        <v>33</v>
      </c>
      <c r="M62" s="8" t="s">
        <v>34</v>
      </c>
      <c r="N62" s="9">
        <v>25000000</v>
      </c>
      <c r="O62" s="9">
        <v>0</v>
      </c>
      <c r="P62" s="9">
        <v>25000000</v>
      </c>
      <c r="Q62" s="10" t="s">
        <v>159</v>
      </c>
      <c r="R62" s="10" t="s">
        <v>154</v>
      </c>
      <c r="S62" s="11" t="s">
        <v>140</v>
      </c>
      <c r="T62" s="11"/>
      <c r="U62" s="11"/>
      <c r="V62" s="11"/>
      <c r="W62" s="11"/>
      <c r="X62" s="11" t="s">
        <v>200</v>
      </c>
      <c r="Y62" s="82"/>
      <c r="Z62" s="9">
        <v>25000000</v>
      </c>
      <c r="AA62" s="9"/>
      <c r="AB62" s="9"/>
      <c r="AC62" s="9"/>
      <c r="AD62" s="9"/>
      <c r="AE62" s="9"/>
      <c r="AF62" s="9"/>
      <c r="AG62" s="9" t="s">
        <v>140</v>
      </c>
    </row>
    <row r="63" spans="1:33" ht="105">
      <c r="A63" s="5" t="s">
        <v>46</v>
      </c>
      <c r="B63" s="6" t="s">
        <v>47</v>
      </c>
      <c r="C63" s="2">
        <v>600015408</v>
      </c>
      <c r="D63" s="2">
        <v>600015408</v>
      </c>
      <c r="E63" s="6"/>
      <c r="F63" s="6"/>
      <c r="G63" s="6" t="s">
        <v>140</v>
      </c>
      <c r="H63" s="6"/>
      <c r="I63" s="6" t="s">
        <v>140</v>
      </c>
      <c r="J63" s="6" t="s">
        <v>140</v>
      </c>
      <c r="K63" s="6"/>
      <c r="L63" s="7" t="s">
        <v>48</v>
      </c>
      <c r="M63" s="8" t="s">
        <v>49</v>
      </c>
      <c r="N63" s="9">
        <v>12000000</v>
      </c>
      <c r="O63" s="9">
        <v>3000000</v>
      </c>
      <c r="P63" s="9">
        <v>15000000</v>
      </c>
      <c r="Q63" s="10">
        <v>2017</v>
      </c>
      <c r="R63" s="10">
        <v>2018</v>
      </c>
      <c r="S63" s="11" t="s">
        <v>140</v>
      </c>
      <c r="T63" s="11"/>
      <c r="U63" s="11"/>
      <c r="V63" s="11"/>
      <c r="W63" s="11"/>
      <c r="X63" s="11" t="s">
        <v>200</v>
      </c>
      <c r="Y63" s="82"/>
      <c r="Z63" s="9">
        <v>13500000</v>
      </c>
      <c r="AA63" s="9"/>
      <c r="AB63" s="9"/>
      <c r="AC63" s="9"/>
      <c r="AD63" s="9"/>
      <c r="AE63" s="9"/>
      <c r="AF63" s="9"/>
      <c r="AG63" s="9">
        <v>1000000</v>
      </c>
    </row>
    <row r="64" spans="1:33" ht="405">
      <c r="A64" s="5" t="s">
        <v>56</v>
      </c>
      <c r="B64" s="6">
        <v>62540009</v>
      </c>
      <c r="C64" s="2">
        <v>72753</v>
      </c>
      <c r="D64" s="2">
        <v>600008436</v>
      </c>
      <c r="E64" s="6" t="s">
        <v>140</v>
      </c>
      <c r="F64" s="6" t="s">
        <v>140</v>
      </c>
      <c r="G64" s="6"/>
      <c r="H64" s="6" t="s">
        <v>140</v>
      </c>
      <c r="I64" s="6"/>
      <c r="J64" s="6" t="s">
        <v>140</v>
      </c>
      <c r="K64" s="6" t="s">
        <v>140</v>
      </c>
      <c r="L64" s="7" t="s">
        <v>57</v>
      </c>
      <c r="M64" s="8" t="s">
        <v>113</v>
      </c>
      <c r="N64" s="9">
        <v>3200000</v>
      </c>
      <c r="O64" s="9">
        <v>2100000</v>
      </c>
      <c r="P64" s="9">
        <v>5300000</v>
      </c>
      <c r="Q64" s="10">
        <v>2017</v>
      </c>
      <c r="R64" s="10">
        <v>2018</v>
      </c>
      <c r="S64" s="11" t="s">
        <v>140</v>
      </c>
      <c r="T64" s="11"/>
      <c r="U64" s="11"/>
      <c r="V64" s="11"/>
      <c r="W64" s="11"/>
      <c r="X64" s="11" t="s">
        <v>200</v>
      </c>
      <c r="Y64" s="82"/>
      <c r="Z64" s="9">
        <v>3500000</v>
      </c>
      <c r="AA64" s="9"/>
      <c r="AB64" s="9"/>
      <c r="AC64" s="9"/>
      <c r="AD64" s="9"/>
      <c r="AE64" s="9"/>
      <c r="AF64" s="9"/>
      <c r="AG64" s="9" t="s">
        <v>140</v>
      </c>
    </row>
    <row r="65" spans="1:33" ht="255">
      <c r="A65" s="5" t="s">
        <v>58</v>
      </c>
      <c r="B65" s="6">
        <v>66610699</v>
      </c>
      <c r="C65" s="2">
        <v>110250460</v>
      </c>
      <c r="D65" s="2">
        <v>610250451</v>
      </c>
      <c r="E65" s="6"/>
      <c r="F65" s="6"/>
      <c r="G65" s="6"/>
      <c r="H65" s="6"/>
      <c r="I65" s="6" t="s">
        <v>140</v>
      </c>
      <c r="J65" s="6"/>
      <c r="K65" s="6" t="s">
        <v>140</v>
      </c>
      <c r="L65" s="7" t="s">
        <v>59</v>
      </c>
      <c r="M65" s="8" t="s">
        <v>101</v>
      </c>
      <c r="N65" s="9">
        <v>8800000</v>
      </c>
      <c r="O65" s="9">
        <v>1200000</v>
      </c>
      <c r="P65" s="9">
        <v>10000000</v>
      </c>
      <c r="Q65" s="10" t="s">
        <v>170</v>
      </c>
      <c r="R65" s="10" t="s">
        <v>154</v>
      </c>
      <c r="S65" s="11" t="s">
        <v>140</v>
      </c>
      <c r="T65" s="11"/>
      <c r="U65" s="11"/>
      <c r="V65" s="11"/>
      <c r="W65" s="11"/>
      <c r="X65" s="11" t="s">
        <v>200</v>
      </c>
      <c r="Y65" s="82"/>
      <c r="Z65" s="9">
        <v>9000000</v>
      </c>
      <c r="AA65" s="9"/>
      <c r="AB65" s="9"/>
      <c r="AC65" s="9"/>
      <c r="AD65" s="9"/>
      <c r="AE65" s="9"/>
      <c r="AF65" s="9"/>
      <c r="AG65" s="9">
        <v>1000000</v>
      </c>
    </row>
    <row r="66" spans="1:33" ht="409.5">
      <c r="A66" s="5" t="s">
        <v>60</v>
      </c>
      <c r="B66" s="6">
        <v>48895512</v>
      </c>
      <c r="C66" s="2">
        <v>102943494</v>
      </c>
      <c r="D66" s="2" t="s">
        <v>61</v>
      </c>
      <c r="E66" s="6"/>
      <c r="F66" s="6" t="s">
        <v>140</v>
      </c>
      <c r="G66" s="6"/>
      <c r="H66" s="6" t="s">
        <v>140</v>
      </c>
      <c r="I66" s="6" t="s">
        <v>140</v>
      </c>
      <c r="J66" s="6"/>
      <c r="K66" s="6"/>
      <c r="L66" s="7" t="s">
        <v>62</v>
      </c>
      <c r="M66" s="8" t="s">
        <v>105</v>
      </c>
      <c r="N66" s="9">
        <v>11400000</v>
      </c>
      <c r="O66" s="9">
        <v>3500000</v>
      </c>
      <c r="P66" s="9">
        <v>14900000</v>
      </c>
      <c r="Q66" s="10">
        <v>2017</v>
      </c>
      <c r="R66" s="10">
        <v>2018</v>
      </c>
      <c r="S66" s="11" t="s">
        <v>140</v>
      </c>
      <c r="T66" s="11"/>
      <c r="U66" s="11"/>
      <c r="V66" s="11"/>
      <c r="W66" s="11"/>
      <c r="X66" s="11" t="s">
        <v>200</v>
      </c>
      <c r="Y66" s="82"/>
      <c r="Z66" s="9">
        <v>13410000</v>
      </c>
      <c r="AA66" s="9"/>
      <c r="AB66" s="9"/>
      <c r="AC66" s="9"/>
      <c r="AD66" s="9"/>
      <c r="AE66" s="9"/>
      <c r="AF66" s="9"/>
      <c r="AG66" s="9">
        <v>1490000</v>
      </c>
    </row>
    <row r="67" spans="1:33" ht="409.5">
      <c r="A67" s="5" t="s">
        <v>64</v>
      </c>
      <c r="B67" s="6">
        <v>60418460</v>
      </c>
      <c r="C67" s="2" t="s">
        <v>108</v>
      </c>
      <c r="D67" s="2">
        <v>600015378</v>
      </c>
      <c r="E67" s="6" t="s">
        <v>140</v>
      </c>
      <c r="F67" s="6" t="s">
        <v>140</v>
      </c>
      <c r="G67" s="6" t="s">
        <v>140</v>
      </c>
      <c r="H67" s="6"/>
      <c r="I67" s="6" t="s">
        <v>140</v>
      </c>
      <c r="J67" s="6"/>
      <c r="K67" s="6"/>
      <c r="L67" s="7" t="s">
        <v>65</v>
      </c>
      <c r="M67" s="8" t="s">
        <v>68</v>
      </c>
      <c r="N67" s="9">
        <v>15000000</v>
      </c>
      <c r="O67" s="9">
        <v>5000000</v>
      </c>
      <c r="P67" s="9">
        <v>20000000</v>
      </c>
      <c r="Q67" s="10" t="s">
        <v>160</v>
      </c>
      <c r="R67" s="10" t="s">
        <v>154</v>
      </c>
      <c r="S67" s="11" t="s">
        <v>140</v>
      </c>
      <c r="T67" s="11"/>
      <c r="U67" s="11"/>
      <c r="V67" s="11"/>
      <c r="W67" s="11"/>
      <c r="X67" s="11" t="s">
        <v>200</v>
      </c>
      <c r="Y67" s="82"/>
      <c r="Z67" s="9">
        <v>18000000</v>
      </c>
      <c r="AA67" s="9"/>
      <c r="AB67" s="9"/>
      <c r="AC67" s="9"/>
      <c r="AD67" s="9"/>
      <c r="AE67" s="9"/>
      <c r="AF67" s="9"/>
      <c r="AG67" s="9">
        <v>2000000</v>
      </c>
    </row>
    <row r="68" spans="1:33" ht="131.25">
      <c r="A68" s="5" t="s">
        <v>64</v>
      </c>
      <c r="B68" s="6">
        <v>60418460</v>
      </c>
      <c r="C68" s="2"/>
      <c r="D68" s="2">
        <v>600015378</v>
      </c>
      <c r="E68" s="6"/>
      <c r="F68" s="6"/>
      <c r="G68" s="6"/>
      <c r="H68" s="6"/>
      <c r="I68" s="6" t="s">
        <v>140</v>
      </c>
      <c r="J68" s="6"/>
      <c r="K68" s="6"/>
      <c r="L68" s="7" t="s">
        <v>76</v>
      </c>
      <c r="M68" s="8" t="s">
        <v>75</v>
      </c>
      <c r="N68" s="9">
        <v>2500000</v>
      </c>
      <c r="O68" s="9"/>
      <c r="P68" s="9">
        <v>2500000</v>
      </c>
      <c r="Q68" s="10" t="s">
        <v>160</v>
      </c>
      <c r="R68" s="10" t="s">
        <v>154</v>
      </c>
      <c r="S68" s="11" t="s">
        <v>140</v>
      </c>
      <c r="T68" s="11"/>
      <c r="U68" s="11"/>
      <c r="V68" s="11"/>
      <c r="W68" s="11"/>
      <c r="X68" s="11" t="s">
        <v>200</v>
      </c>
      <c r="Y68" s="82"/>
      <c r="Z68" s="9">
        <v>2250000</v>
      </c>
      <c r="AA68" s="9"/>
      <c r="AB68" s="9"/>
      <c r="AC68" s="9"/>
      <c r="AD68" s="9"/>
      <c r="AE68" s="9"/>
      <c r="AF68" s="9"/>
      <c r="AG68" s="9">
        <v>250000</v>
      </c>
    </row>
    <row r="69" spans="1:33" ht="150">
      <c r="A69" s="5" t="s">
        <v>80</v>
      </c>
      <c r="B69" s="6">
        <v>48895598</v>
      </c>
      <c r="C69" s="2">
        <v>102943559</v>
      </c>
      <c r="D69" s="2">
        <v>600015971</v>
      </c>
      <c r="E69" s="6"/>
      <c r="F69" s="6"/>
      <c r="G69" s="6" t="s">
        <v>140</v>
      </c>
      <c r="H69" s="6"/>
      <c r="I69" s="6"/>
      <c r="J69" s="6"/>
      <c r="K69" s="6"/>
      <c r="L69" s="7" t="s">
        <v>83</v>
      </c>
      <c r="M69" s="38" t="s">
        <v>84</v>
      </c>
      <c r="N69" s="9">
        <v>1300000</v>
      </c>
      <c r="O69" s="9"/>
      <c r="P69" s="9">
        <v>1300000</v>
      </c>
      <c r="Q69" s="10" t="s">
        <v>153</v>
      </c>
      <c r="R69" s="10" t="s">
        <v>155</v>
      </c>
      <c r="S69" s="11" t="s">
        <v>140</v>
      </c>
      <c r="T69" s="11"/>
      <c r="U69" s="11"/>
      <c r="V69" s="11"/>
      <c r="W69" s="11"/>
      <c r="X69" s="11" t="s">
        <v>200</v>
      </c>
      <c r="Y69" s="82"/>
      <c r="Z69" s="9">
        <v>1170000</v>
      </c>
      <c r="AA69" s="9"/>
      <c r="AB69" s="9"/>
      <c r="AC69" s="9"/>
      <c r="AD69" s="9"/>
      <c r="AE69" s="9"/>
      <c r="AF69" s="9"/>
      <c r="AG69" s="9" t="s">
        <v>140</v>
      </c>
    </row>
    <row r="70" spans="1:33" ht="409.5">
      <c r="A70" s="5" t="s">
        <v>80</v>
      </c>
      <c r="B70" s="6">
        <v>48895598</v>
      </c>
      <c r="C70" s="2">
        <v>102943559</v>
      </c>
      <c r="D70" s="2">
        <v>600015971</v>
      </c>
      <c r="E70" s="6"/>
      <c r="F70" s="6"/>
      <c r="G70" s="6" t="s">
        <v>174</v>
      </c>
      <c r="H70" s="6" t="s">
        <v>174</v>
      </c>
      <c r="I70" s="6"/>
      <c r="J70" s="6"/>
      <c r="K70" s="6" t="s">
        <v>174</v>
      </c>
      <c r="L70" s="7" t="s">
        <v>89</v>
      </c>
      <c r="M70" s="8" t="s">
        <v>90</v>
      </c>
      <c r="N70" s="9">
        <v>6000000</v>
      </c>
      <c r="O70" s="9">
        <v>8000000</v>
      </c>
      <c r="P70" s="9">
        <v>14000000</v>
      </c>
      <c r="Q70" s="10" t="s">
        <v>161</v>
      </c>
      <c r="R70" s="10" t="s">
        <v>175</v>
      </c>
      <c r="S70" s="11" t="s">
        <v>174</v>
      </c>
      <c r="T70" s="11"/>
      <c r="U70" s="11"/>
      <c r="V70" s="11"/>
      <c r="W70" s="11"/>
      <c r="X70" s="11" t="s">
        <v>200</v>
      </c>
      <c r="Y70" s="82"/>
      <c r="Z70" s="9">
        <v>12600000</v>
      </c>
      <c r="AA70" s="9"/>
      <c r="AB70" s="9"/>
      <c r="AC70" s="9"/>
      <c r="AD70" s="9"/>
      <c r="AE70" s="9"/>
      <c r="AF70" s="9"/>
      <c r="AG70" s="9" t="s">
        <v>140</v>
      </c>
    </row>
    <row r="71" spans="1:33" ht="409.5">
      <c r="A71" s="5" t="s">
        <v>93</v>
      </c>
      <c r="B71" s="6">
        <v>48895407</v>
      </c>
      <c r="C71" s="2">
        <v>600015955</v>
      </c>
      <c r="D71" s="2">
        <v>600015955</v>
      </c>
      <c r="E71" s="6" t="s">
        <v>140</v>
      </c>
      <c r="F71" s="6" t="s">
        <v>140</v>
      </c>
      <c r="G71" s="6" t="s">
        <v>140</v>
      </c>
      <c r="H71" s="6" t="s">
        <v>140</v>
      </c>
      <c r="I71" s="6" t="s">
        <v>140</v>
      </c>
      <c r="J71" s="6" t="s">
        <v>140</v>
      </c>
      <c r="K71" s="6" t="s">
        <v>140</v>
      </c>
      <c r="L71" s="7" t="s">
        <v>134</v>
      </c>
      <c r="M71" s="8" t="s">
        <v>148</v>
      </c>
      <c r="N71" s="9">
        <v>15000000</v>
      </c>
      <c r="O71" s="9">
        <v>5000000</v>
      </c>
      <c r="P71" s="9">
        <v>20000000</v>
      </c>
      <c r="Q71" s="10" t="s">
        <v>160</v>
      </c>
      <c r="R71" s="10" t="s">
        <v>178</v>
      </c>
      <c r="S71" s="11" t="s">
        <v>140</v>
      </c>
      <c r="T71" s="11"/>
      <c r="U71" s="11"/>
      <c r="V71" s="11"/>
      <c r="W71" s="11"/>
      <c r="X71" s="11" t="s">
        <v>200</v>
      </c>
      <c r="Y71" s="82"/>
      <c r="Z71" s="9">
        <v>18000000</v>
      </c>
      <c r="AA71" s="9"/>
      <c r="AB71" s="9"/>
      <c r="AC71" s="9"/>
      <c r="AD71" s="9"/>
      <c r="AE71" s="9"/>
      <c r="AF71" s="9"/>
      <c r="AG71" s="9">
        <v>2000000</v>
      </c>
    </row>
    <row r="72" spans="1:33" ht="120">
      <c r="A72" s="5" t="s">
        <v>115</v>
      </c>
      <c r="B72" s="6">
        <v>60418435</v>
      </c>
      <c r="C72" s="2">
        <v>559237</v>
      </c>
      <c r="D72" s="2">
        <v>600015343</v>
      </c>
      <c r="E72" s="6" t="s">
        <v>140</v>
      </c>
      <c r="F72" s="6" t="s">
        <v>140</v>
      </c>
      <c r="G72" s="6"/>
      <c r="H72" s="6"/>
      <c r="I72" s="6" t="s">
        <v>140</v>
      </c>
      <c r="J72" s="6" t="s">
        <v>140</v>
      </c>
      <c r="K72" s="6"/>
      <c r="L72" s="7" t="s">
        <v>117</v>
      </c>
      <c r="M72" s="8" t="s">
        <v>137</v>
      </c>
      <c r="N72" s="9">
        <v>9000000</v>
      </c>
      <c r="O72" s="9"/>
      <c r="P72" s="9">
        <v>9000000</v>
      </c>
      <c r="Q72" s="10">
        <v>2017</v>
      </c>
      <c r="R72" s="10">
        <v>2018</v>
      </c>
      <c r="S72" s="11" t="s">
        <v>140</v>
      </c>
      <c r="T72" s="11"/>
      <c r="U72" s="11"/>
      <c r="V72" s="11"/>
      <c r="W72" s="11"/>
      <c r="X72" s="11" t="s">
        <v>200</v>
      </c>
      <c r="Y72" s="82"/>
      <c r="Z72" s="9">
        <v>8100000</v>
      </c>
      <c r="AA72" s="9"/>
      <c r="AB72" s="9"/>
      <c r="AC72" s="9"/>
      <c r="AD72" s="9"/>
      <c r="AE72" s="9"/>
      <c r="AF72" s="9"/>
      <c r="AG72" s="9">
        <v>900000</v>
      </c>
    </row>
    <row r="73" spans="1:33" ht="360.75" thickBot="1">
      <c r="A73" s="5" t="s">
        <v>141</v>
      </c>
      <c r="B73" s="6">
        <v>60418451</v>
      </c>
      <c r="C73" s="2">
        <v>559628</v>
      </c>
      <c r="D73" s="2">
        <v>600015441</v>
      </c>
      <c r="E73" s="6"/>
      <c r="F73" s="6" t="s">
        <v>140</v>
      </c>
      <c r="G73" s="6"/>
      <c r="H73" s="6" t="s">
        <v>140</v>
      </c>
      <c r="I73" s="6" t="s">
        <v>140</v>
      </c>
      <c r="J73" s="6"/>
      <c r="K73" s="6" t="s">
        <v>140</v>
      </c>
      <c r="L73" s="7" t="s">
        <v>142</v>
      </c>
      <c r="M73" s="8" t="s">
        <v>143</v>
      </c>
      <c r="N73" s="9">
        <v>9000000</v>
      </c>
      <c r="O73" s="9">
        <v>3000000</v>
      </c>
      <c r="P73" s="9">
        <v>12000000</v>
      </c>
      <c r="Q73" s="10">
        <v>2017</v>
      </c>
      <c r="R73" s="10">
        <v>2018</v>
      </c>
      <c r="S73" s="11" t="s">
        <v>140</v>
      </c>
      <c r="T73" s="11"/>
      <c r="U73" s="11"/>
      <c r="V73" s="11"/>
      <c r="W73" s="11"/>
      <c r="X73" s="72" t="s">
        <v>200</v>
      </c>
      <c r="Y73" s="85"/>
      <c r="Z73" s="39">
        <v>11100000</v>
      </c>
      <c r="AA73" s="39"/>
      <c r="AB73" s="39"/>
      <c r="AC73" s="39"/>
      <c r="AD73" s="39"/>
      <c r="AE73" s="39"/>
      <c r="AF73" s="39"/>
      <c r="AG73" s="39">
        <v>900000</v>
      </c>
    </row>
    <row r="74" spans="1:33" ht="19.5" thickBot="1">
      <c r="A74" s="5"/>
      <c r="B74" s="6"/>
      <c r="C74" s="2"/>
      <c r="D74" s="2"/>
      <c r="E74" s="6"/>
      <c r="F74" s="6"/>
      <c r="G74" s="6"/>
      <c r="H74" s="6"/>
      <c r="I74" s="6"/>
      <c r="J74" s="6"/>
      <c r="K74" s="6"/>
      <c r="L74" s="7"/>
      <c r="M74" s="8"/>
      <c r="N74" s="9">
        <f>SUM(N14:N73)</f>
        <v>219373943</v>
      </c>
      <c r="O74" s="9">
        <f>SUM(O14:O73)</f>
        <v>414053000</v>
      </c>
      <c r="P74" s="9">
        <f>SUM(P14:P73)</f>
        <v>632026943</v>
      </c>
      <c r="Q74" s="10"/>
      <c r="R74" s="10"/>
      <c r="S74" s="11"/>
      <c r="T74" s="11"/>
      <c r="U74" s="11"/>
      <c r="V74" s="11"/>
      <c r="W74" s="40"/>
      <c r="X74" s="50"/>
      <c r="Y74" s="86"/>
      <c r="Z74" s="41">
        <f>SUM(Z13:Z73)</f>
        <v>221516000</v>
      </c>
      <c r="AA74" s="75"/>
      <c r="AB74" s="75"/>
      <c r="AC74" s="75"/>
      <c r="AD74" s="75"/>
      <c r="AE74" s="75"/>
      <c r="AF74" s="75"/>
      <c r="AG74" s="42">
        <f>SUM(AG13:AG73)</f>
        <v>35967300</v>
      </c>
    </row>
    <row r="75" spans="1:33" ht="15">
      <c r="A75" s="43"/>
      <c r="B75" s="44"/>
      <c r="C75" s="45"/>
      <c r="D75" s="45"/>
      <c r="E75" s="44"/>
      <c r="F75" s="44"/>
      <c r="G75" s="44"/>
      <c r="H75" s="44"/>
      <c r="I75" s="44"/>
      <c r="J75" s="44"/>
      <c r="K75" s="44"/>
      <c r="L75" s="46"/>
      <c r="M75" s="47"/>
      <c r="N75" s="48"/>
      <c r="O75" s="48"/>
      <c r="P75" s="48"/>
      <c r="Q75" s="49"/>
      <c r="R75" s="49"/>
      <c r="S75" s="50"/>
      <c r="T75" s="50"/>
      <c r="U75" s="50"/>
      <c r="V75" s="50"/>
      <c r="W75" s="50"/>
      <c r="X75" s="50"/>
      <c r="Y75" s="86"/>
      <c r="Z75" s="12"/>
      <c r="AA75" s="12"/>
      <c r="AB75" s="12"/>
      <c r="AC75" s="12"/>
      <c r="AD75" s="12"/>
      <c r="AE75" s="12"/>
      <c r="AF75" s="12"/>
      <c r="AG75" s="12"/>
    </row>
    <row r="76" spans="1:33" ht="15">
      <c r="A76" s="43"/>
      <c r="B76" s="44"/>
      <c r="C76" s="45"/>
      <c r="D76" s="45"/>
      <c r="E76" s="44"/>
      <c r="F76" s="44"/>
      <c r="G76" s="44"/>
      <c r="H76" s="44"/>
      <c r="I76" s="44"/>
      <c r="J76" s="44"/>
      <c r="K76" s="44"/>
      <c r="L76" s="46"/>
      <c r="M76" s="47"/>
      <c r="N76" s="48"/>
      <c r="O76" s="48"/>
      <c r="P76" s="48"/>
      <c r="Q76" s="49"/>
      <c r="R76" s="51"/>
      <c r="S76" s="50"/>
      <c r="T76" s="50"/>
      <c r="U76" s="50"/>
      <c r="V76" s="50"/>
      <c r="W76" s="50"/>
      <c r="X76" s="50"/>
      <c r="Y76" s="86"/>
      <c r="Z76" s="13"/>
      <c r="AA76" s="13"/>
      <c r="AB76" s="13"/>
      <c r="AC76" s="13"/>
      <c r="AD76" s="13"/>
      <c r="AE76" s="13"/>
      <c r="AF76" s="13"/>
      <c r="AG76" s="13"/>
    </row>
    <row r="77" spans="26:32" ht="15">
      <c r="Z77" s="14"/>
      <c r="AA77" s="14"/>
      <c r="AB77" s="14"/>
      <c r="AC77" s="14"/>
      <c r="AD77" s="14"/>
      <c r="AE77" s="14"/>
      <c r="AF77" s="14"/>
    </row>
    <row r="78" spans="26:32" ht="15">
      <c r="Z78" s="12"/>
      <c r="AA78" s="12"/>
      <c r="AB78" s="12"/>
      <c r="AC78" s="12"/>
      <c r="AD78" s="12"/>
      <c r="AE78" s="12"/>
      <c r="AF78" s="12"/>
    </row>
    <row r="79" spans="26:32" ht="15">
      <c r="Z79" s="12"/>
      <c r="AA79" s="12"/>
      <c r="AB79" s="12"/>
      <c r="AC79" s="12"/>
      <c r="AD79" s="12"/>
      <c r="AE79" s="12"/>
      <c r="AF79" s="12"/>
    </row>
    <row r="80" spans="26:32" ht="15">
      <c r="Z80" s="12"/>
      <c r="AA80" s="12"/>
      <c r="AB80" s="12"/>
      <c r="AC80" s="12"/>
      <c r="AD80" s="12"/>
      <c r="AE80" s="12"/>
      <c r="AF80" s="12"/>
    </row>
  </sheetData>
  <mergeCells count="16">
    <mergeCell ref="AH13:AI13"/>
    <mergeCell ref="S4:W4"/>
    <mergeCell ref="S5:S10"/>
    <mergeCell ref="T5:T10"/>
    <mergeCell ref="U5:U10"/>
    <mergeCell ref="V5:V10"/>
    <mergeCell ref="W5:W10"/>
    <mergeCell ref="Z9:AG10"/>
    <mergeCell ref="A2:O2"/>
    <mergeCell ref="E4:E10"/>
    <mergeCell ref="F4:F10"/>
    <mergeCell ref="G4:G10"/>
    <mergeCell ref="H4:H10"/>
    <mergeCell ref="I4:I10"/>
    <mergeCell ref="J4:J10"/>
    <mergeCell ref="K4:K10"/>
  </mergeCells>
  <printOptions/>
  <pageMargins left="0.7086614173228347" right="0.7086614173228347" top="0.7874015748031497" bottom="0.7874015748031497" header="0.31496062992125984" footer="0.31496062992125984"/>
  <pageSetup fitToHeight="0" fitToWidth="1" horizontalDpi="600" verticalDpi="600" orientation="landscape" paperSize="8" scale="5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9"/>
  <sheetViews>
    <sheetView zoomScale="60" zoomScaleNormal="60" workbookViewId="0" topLeftCell="A1">
      <selection activeCell="AF2" sqref="AF2"/>
    </sheetView>
  </sheetViews>
  <sheetFormatPr defaultColWidth="9.140625" defaultRowHeight="15"/>
  <cols>
    <col min="1" max="1" width="9.140625" style="1" customWidth="1"/>
    <col min="2" max="2" width="18.140625" style="15" customWidth="1"/>
    <col min="3" max="3" width="11.00390625" style="16" customWidth="1"/>
    <col min="4" max="4" width="16.57421875" style="17" hidden="1" customWidth="1"/>
    <col min="5" max="5" width="16.7109375" style="17" hidden="1" customWidth="1"/>
    <col min="6" max="12" width="3.7109375" style="16" customWidth="1"/>
    <col min="13" max="13" width="21.7109375" style="18" customWidth="1"/>
    <col min="14" max="14" width="34.8515625" style="19" customWidth="1"/>
    <col min="15" max="15" width="17.28125" style="20" customWidth="1"/>
    <col min="16" max="16" width="15.7109375" style="20" customWidth="1"/>
    <col min="17" max="17" width="17.421875" style="20" customWidth="1"/>
    <col min="18" max="18" width="13.421875" style="21" customWidth="1"/>
    <col min="19" max="19" width="11.7109375" style="21" customWidth="1"/>
    <col min="20" max="25" width="3.7109375" style="16" customWidth="1"/>
    <col min="26" max="26" width="7.28125" style="77" customWidth="1"/>
    <col min="27" max="27" width="14.7109375" style="20" customWidth="1"/>
    <col min="28" max="28" width="13.28125" style="20" customWidth="1"/>
    <col min="29" max="29" width="14.7109375" style="20" customWidth="1"/>
    <col min="30" max="31" width="14.00390625" style="20" customWidth="1"/>
    <col min="32" max="32" width="17.00390625" style="20" customWidth="1"/>
    <col min="33" max="33" width="10.7109375" style="1" bestFit="1" customWidth="1"/>
    <col min="34" max="16384" width="9.140625" style="1" customWidth="1"/>
  </cols>
  <sheetData>
    <row r="1" spans="27:32" ht="15">
      <c r="AA1" s="22"/>
      <c r="AB1" s="22"/>
      <c r="AC1" s="22"/>
      <c r="AD1" s="22"/>
      <c r="AE1" s="22"/>
      <c r="AF1" s="23"/>
    </row>
    <row r="2" spans="2:32" ht="15.75" customHeight="1">
      <c r="B2" s="119" t="s">
        <v>237</v>
      </c>
      <c r="C2" s="119"/>
      <c r="D2" s="119"/>
      <c r="E2" s="119"/>
      <c r="F2" s="119"/>
      <c r="G2" s="119"/>
      <c r="H2" s="119"/>
      <c r="I2" s="119"/>
      <c r="J2" s="119"/>
      <c r="K2" s="119"/>
      <c r="L2" s="119"/>
      <c r="M2" s="119"/>
      <c r="N2" s="119"/>
      <c r="O2" s="119"/>
      <c r="P2" s="119"/>
      <c r="AA2" s="22"/>
      <c r="AB2" s="22"/>
      <c r="AC2" s="22"/>
      <c r="AD2" s="22"/>
      <c r="AE2" s="22"/>
      <c r="AF2" s="23"/>
    </row>
    <row r="3" spans="3:16" ht="14.1" customHeight="1">
      <c r="C3" s="24"/>
      <c r="D3" s="24"/>
      <c r="E3" s="24"/>
      <c r="F3" s="24"/>
      <c r="G3" s="24"/>
      <c r="H3" s="24"/>
      <c r="I3" s="24"/>
      <c r="J3" s="24"/>
      <c r="K3" s="24"/>
      <c r="L3" s="24"/>
      <c r="M3" s="15"/>
      <c r="N3" s="24"/>
      <c r="O3" s="15"/>
      <c r="P3" s="15"/>
    </row>
    <row r="4" spans="3:26" ht="14.1" customHeight="1">
      <c r="C4" s="1"/>
      <c r="D4" s="24"/>
      <c r="E4" s="24"/>
      <c r="F4" s="120" t="s">
        <v>181</v>
      </c>
      <c r="G4" s="120" t="s">
        <v>182</v>
      </c>
      <c r="H4" s="120" t="s">
        <v>185</v>
      </c>
      <c r="I4" s="120" t="s">
        <v>186</v>
      </c>
      <c r="J4" s="120" t="s">
        <v>183</v>
      </c>
      <c r="K4" s="120" t="s">
        <v>187</v>
      </c>
      <c r="L4" s="120" t="s">
        <v>184</v>
      </c>
      <c r="M4" s="25"/>
      <c r="N4" s="24"/>
      <c r="O4" s="15"/>
      <c r="P4" s="15"/>
      <c r="T4" s="123"/>
      <c r="U4" s="123"/>
      <c r="V4" s="123"/>
      <c r="W4" s="123"/>
      <c r="X4" s="123"/>
      <c r="Y4" s="44"/>
      <c r="Z4" s="78"/>
    </row>
    <row r="5" spans="3:26" ht="14.1" customHeight="1">
      <c r="C5" s="1"/>
      <c r="D5" s="24"/>
      <c r="E5" s="24"/>
      <c r="F5" s="120"/>
      <c r="G5" s="120"/>
      <c r="H5" s="120"/>
      <c r="I5" s="120"/>
      <c r="J5" s="120"/>
      <c r="K5" s="120"/>
      <c r="L5" s="120"/>
      <c r="M5" s="26"/>
      <c r="N5" s="24"/>
      <c r="O5" s="15"/>
      <c r="P5" s="15"/>
      <c r="T5" s="120" t="s">
        <v>188</v>
      </c>
      <c r="U5" s="120" t="s">
        <v>192</v>
      </c>
      <c r="V5" s="120" t="s">
        <v>189</v>
      </c>
      <c r="W5" s="120" t="s">
        <v>190</v>
      </c>
      <c r="X5" s="120" t="s">
        <v>191</v>
      </c>
      <c r="Y5" s="71"/>
      <c r="Z5" s="79"/>
    </row>
    <row r="6" spans="3:26" ht="14.1" customHeight="1">
      <c r="C6" s="1"/>
      <c r="D6" s="24"/>
      <c r="E6" s="24"/>
      <c r="F6" s="120"/>
      <c r="G6" s="120"/>
      <c r="H6" s="120"/>
      <c r="I6" s="120"/>
      <c r="J6" s="120"/>
      <c r="K6" s="120"/>
      <c r="L6" s="120"/>
      <c r="M6" s="26"/>
      <c r="N6" s="24"/>
      <c r="O6" s="15"/>
      <c r="P6" s="15"/>
      <c r="T6" s="120"/>
      <c r="U6" s="120"/>
      <c r="V6" s="120"/>
      <c r="W6" s="120"/>
      <c r="X6" s="120"/>
      <c r="Y6" s="71"/>
      <c r="Z6" s="79"/>
    </row>
    <row r="7" spans="3:26" ht="14.1" customHeight="1">
      <c r="C7" s="1"/>
      <c r="D7" s="24"/>
      <c r="E7" s="24"/>
      <c r="F7" s="120"/>
      <c r="G7" s="120"/>
      <c r="H7" s="120"/>
      <c r="I7" s="120"/>
      <c r="J7" s="120"/>
      <c r="K7" s="120"/>
      <c r="L7" s="120"/>
      <c r="M7" s="26"/>
      <c r="N7" s="24"/>
      <c r="O7" s="15"/>
      <c r="P7" s="15"/>
      <c r="T7" s="120"/>
      <c r="U7" s="120"/>
      <c r="V7" s="120"/>
      <c r="W7" s="120"/>
      <c r="X7" s="120"/>
      <c r="Y7" s="71"/>
      <c r="Z7" s="79"/>
    </row>
    <row r="8" spans="3:26" ht="14.1" customHeight="1">
      <c r="C8" s="1"/>
      <c r="D8" s="24"/>
      <c r="E8" s="24"/>
      <c r="F8" s="120"/>
      <c r="G8" s="120"/>
      <c r="H8" s="120"/>
      <c r="I8" s="120"/>
      <c r="J8" s="120"/>
      <c r="K8" s="120"/>
      <c r="L8" s="120"/>
      <c r="M8" s="26"/>
      <c r="N8" s="24"/>
      <c r="O8" s="15"/>
      <c r="P8" s="15"/>
      <c r="T8" s="120"/>
      <c r="U8" s="120"/>
      <c r="V8" s="120"/>
      <c r="W8" s="120"/>
      <c r="X8" s="120"/>
      <c r="Y8" s="71"/>
      <c r="Z8" s="79"/>
    </row>
    <row r="9" spans="3:32" ht="14.1" customHeight="1">
      <c r="C9" s="1"/>
      <c r="D9" s="24"/>
      <c r="E9" s="24"/>
      <c r="F9" s="120"/>
      <c r="G9" s="120"/>
      <c r="H9" s="120"/>
      <c r="I9" s="120"/>
      <c r="J9" s="120"/>
      <c r="K9" s="120"/>
      <c r="L9" s="120"/>
      <c r="M9" s="26"/>
      <c r="N9" s="24"/>
      <c r="O9" s="15"/>
      <c r="P9" s="15"/>
      <c r="T9" s="120"/>
      <c r="U9" s="120"/>
      <c r="V9" s="120"/>
      <c r="W9" s="120"/>
      <c r="X9" s="120"/>
      <c r="Y9" s="71"/>
      <c r="Z9" s="79"/>
      <c r="AA9" s="126" t="s">
        <v>235</v>
      </c>
      <c r="AB9" s="132"/>
      <c r="AC9" s="132"/>
      <c r="AD9" s="132"/>
      <c r="AE9" s="132"/>
      <c r="AF9" s="133"/>
    </row>
    <row r="10" spans="3:32" ht="72" customHeight="1">
      <c r="C10" s="1"/>
      <c r="F10" s="120"/>
      <c r="G10" s="120"/>
      <c r="H10" s="120"/>
      <c r="I10" s="120"/>
      <c r="J10" s="120"/>
      <c r="K10" s="120"/>
      <c r="L10" s="120"/>
      <c r="M10" s="26"/>
      <c r="T10" s="120"/>
      <c r="U10" s="120"/>
      <c r="V10" s="120"/>
      <c r="W10" s="120"/>
      <c r="X10" s="120"/>
      <c r="Y10" s="71"/>
      <c r="Z10" s="79"/>
      <c r="AA10" s="129"/>
      <c r="AB10" s="130"/>
      <c r="AC10" s="130"/>
      <c r="AD10" s="130"/>
      <c r="AE10" s="130"/>
      <c r="AF10" s="131"/>
    </row>
    <row r="11" spans="3:32" ht="90" customHeight="1">
      <c r="C11" s="28"/>
      <c r="F11" s="61" t="s">
        <v>152</v>
      </c>
      <c r="G11" s="62"/>
      <c r="H11" s="62"/>
      <c r="I11" s="62"/>
      <c r="J11" s="62"/>
      <c r="K11" s="63"/>
      <c r="L11" s="64"/>
      <c r="O11" s="65" t="s">
        <v>9</v>
      </c>
      <c r="P11" s="66"/>
      <c r="Q11" s="66"/>
      <c r="T11" s="67" t="s">
        <v>193</v>
      </c>
      <c r="U11" s="63"/>
      <c r="V11" s="63"/>
      <c r="W11" s="63"/>
      <c r="X11" s="64"/>
      <c r="Y11" s="63"/>
      <c r="Z11" s="80"/>
      <c r="AA11" s="69" t="s">
        <v>204</v>
      </c>
      <c r="AB11" s="69" t="s">
        <v>205</v>
      </c>
      <c r="AC11" s="118" t="s">
        <v>206</v>
      </c>
      <c r="AD11" s="69" t="s">
        <v>206</v>
      </c>
      <c r="AE11" s="118" t="s">
        <v>210</v>
      </c>
      <c r="AF11" s="118" t="s">
        <v>209</v>
      </c>
    </row>
    <row r="12" spans="1:32" s="60" customFormat="1" ht="45.75" thickBot="1">
      <c r="A12" s="116" t="s">
        <v>236</v>
      </c>
      <c r="B12" s="52" t="s">
        <v>150</v>
      </c>
      <c r="C12" s="53" t="s">
        <v>1</v>
      </c>
      <c r="D12" s="54" t="s">
        <v>6</v>
      </c>
      <c r="E12" s="55" t="s">
        <v>151</v>
      </c>
      <c r="F12" s="56">
        <v>1</v>
      </c>
      <c r="G12" s="56">
        <v>2</v>
      </c>
      <c r="H12" s="56">
        <v>3</v>
      </c>
      <c r="I12" s="56">
        <v>4</v>
      </c>
      <c r="J12" s="56">
        <v>5</v>
      </c>
      <c r="K12" s="56">
        <v>6</v>
      </c>
      <c r="L12" s="56">
        <v>7</v>
      </c>
      <c r="M12" s="57" t="s">
        <v>0</v>
      </c>
      <c r="N12" s="58" t="s">
        <v>2</v>
      </c>
      <c r="O12" s="52" t="s">
        <v>3</v>
      </c>
      <c r="P12" s="52" t="s">
        <v>4</v>
      </c>
      <c r="Q12" s="52" t="s">
        <v>111</v>
      </c>
      <c r="R12" s="59" t="s">
        <v>7</v>
      </c>
      <c r="S12" s="68" t="s">
        <v>8</v>
      </c>
      <c r="T12" s="56">
        <v>8</v>
      </c>
      <c r="U12" s="56">
        <v>9</v>
      </c>
      <c r="V12" s="56">
        <v>10</v>
      </c>
      <c r="W12" s="56">
        <v>11</v>
      </c>
      <c r="X12" s="56">
        <v>12</v>
      </c>
      <c r="Y12" s="56"/>
      <c r="Z12" s="81" t="s">
        <v>203</v>
      </c>
      <c r="AA12" s="76">
        <v>1</v>
      </c>
      <c r="AB12" s="76">
        <v>1</v>
      </c>
      <c r="AC12" s="69" t="s">
        <v>207</v>
      </c>
      <c r="AD12" s="69" t="s">
        <v>208</v>
      </c>
      <c r="AE12" s="76">
        <v>0.3</v>
      </c>
      <c r="AF12" s="76">
        <v>0.5</v>
      </c>
    </row>
    <row r="13" spans="1:34" ht="345.75" thickTop="1">
      <c r="A13" s="6">
        <v>1</v>
      </c>
      <c r="B13" s="5" t="s">
        <v>121</v>
      </c>
      <c r="C13" s="6">
        <v>15060977</v>
      </c>
      <c r="D13" s="2" t="s">
        <v>122</v>
      </c>
      <c r="E13" s="29">
        <v>600170730</v>
      </c>
      <c r="F13" s="6"/>
      <c r="G13" s="6" t="s">
        <v>140</v>
      </c>
      <c r="H13" s="6" t="s">
        <v>140</v>
      </c>
      <c r="I13" s="6" t="s">
        <v>140</v>
      </c>
      <c r="J13" s="6" t="s">
        <v>140</v>
      </c>
      <c r="K13" s="6"/>
      <c r="L13" s="6" t="s">
        <v>140</v>
      </c>
      <c r="M13" s="30" t="s">
        <v>123</v>
      </c>
      <c r="N13" s="31" t="s">
        <v>149</v>
      </c>
      <c r="O13" s="32">
        <v>1173943</v>
      </c>
      <c r="P13" s="32">
        <v>1053000</v>
      </c>
      <c r="Q13" s="32">
        <f>O13+P13</f>
        <v>2226943</v>
      </c>
      <c r="R13" s="10" t="s">
        <v>166</v>
      </c>
      <c r="S13" s="10" t="s">
        <v>155</v>
      </c>
      <c r="T13" s="11" t="s">
        <v>140</v>
      </c>
      <c r="U13" s="11" t="s">
        <v>140</v>
      </c>
      <c r="V13" s="11"/>
      <c r="W13" s="11"/>
      <c r="X13" s="11"/>
      <c r="Y13" s="11" t="s">
        <v>202</v>
      </c>
      <c r="Z13" s="82">
        <v>506</v>
      </c>
      <c r="AA13" s="9">
        <f aca="true" t="shared" si="0" ref="AA13:AA56">O13</f>
        <v>1173943</v>
      </c>
      <c r="AB13" s="9">
        <f aca="true" t="shared" si="1" ref="AB13:AB56">O13*0.1</f>
        <v>117394.3</v>
      </c>
      <c r="AC13" s="9">
        <f aca="true" t="shared" si="2" ref="AC13:AC56">Z13*2000</f>
        <v>1012000</v>
      </c>
      <c r="AD13" s="9">
        <f aca="true" t="shared" si="3" ref="AD13:AD56">Z13*3000</f>
        <v>1518000</v>
      </c>
      <c r="AE13" s="9">
        <f aca="true" t="shared" si="4" ref="AE13:AE56">P13*0.1*0.3</f>
        <v>31590</v>
      </c>
      <c r="AF13" s="9">
        <f aca="true" t="shared" si="5" ref="AF13:AF56">P13*0.1*0.5</f>
        <v>52650</v>
      </c>
      <c r="AG13" s="121"/>
      <c r="AH13" s="122"/>
    </row>
    <row r="14" spans="1:33" ht="120">
      <c r="A14" s="6">
        <v>2</v>
      </c>
      <c r="B14" s="5" t="s">
        <v>53</v>
      </c>
      <c r="C14" s="6">
        <v>62540041</v>
      </c>
      <c r="D14" s="2">
        <v>367761</v>
      </c>
      <c r="E14" s="74">
        <v>600008410</v>
      </c>
      <c r="F14" s="34"/>
      <c r="G14" s="34"/>
      <c r="H14" s="34"/>
      <c r="I14" s="34"/>
      <c r="J14" s="34"/>
      <c r="K14" s="34"/>
      <c r="L14" s="34"/>
      <c r="M14" s="30" t="s">
        <v>54</v>
      </c>
      <c r="N14" s="31" t="s">
        <v>55</v>
      </c>
      <c r="O14" s="32">
        <v>800000</v>
      </c>
      <c r="P14" s="32">
        <v>400000</v>
      </c>
      <c r="Q14" s="32">
        <f aca="true" t="shared" si="6" ref="Q14:Q56">O14+P14</f>
        <v>1200000</v>
      </c>
      <c r="R14" s="35" t="s">
        <v>164</v>
      </c>
      <c r="S14" s="35" t="s">
        <v>165</v>
      </c>
      <c r="T14" s="73" t="s">
        <v>140</v>
      </c>
      <c r="U14" s="73"/>
      <c r="V14" s="73"/>
      <c r="W14" s="73"/>
      <c r="X14" s="73"/>
      <c r="Y14" s="73" t="s">
        <v>202</v>
      </c>
      <c r="Z14" s="83">
        <v>324</v>
      </c>
      <c r="AA14" s="9">
        <f t="shared" si="0"/>
        <v>800000</v>
      </c>
      <c r="AB14" s="9">
        <f t="shared" si="1"/>
        <v>80000</v>
      </c>
      <c r="AC14" s="9">
        <f t="shared" si="2"/>
        <v>648000</v>
      </c>
      <c r="AD14" s="9">
        <f t="shared" si="3"/>
        <v>972000</v>
      </c>
      <c r="AE14" s="9">
        <f t="shared" si="4"/>
        <v>12000</v>
      </c>
      <c r="AF14" s="9">
        <f t="shared" si="5"/>
        <v>20000</v>
      </c>
      <c r="AG14" s="3"/>
    </row>
    <row r="15" spans="1:32" ht="180">
      <c r="A15" s="6">
        <v>3</v>
      </c>
      <c r="B15" s="5" t="s">
        <v>53</v>
      </c>
      <c r="C15" s="6">
        <v>62540041</v>
      </c>
      <c r="D15" s="2">
        <v>367761</v>
      </c>
      <c r="E15" s="2">
        <v>600008410</v>
      </c>
      <c r="F15" s="6"/>
      <c r="G15" s="6" t="s">
        <v>140</v>
      </c>
      <c r="H15" s="6"/>
      <c r="I15" s="6" t="s">
        <v>140</v>
      </c>
      <c r="J15" s="6"/>
      <c r="K15" s="6"/>
      <c r="L15" s="6" t="s">
        <v>140</v>
      </c>
      <c r="M15" s="30" t="s">
        <v>136</v>
      </c>
      <c r="N15" s="8" t="s">
        <v>139</v>
      </c>
      <c r="O15" s="9">
        <v>500000</v>
      </c>
      <c r="P15" s="32">
        <v>1000000</v>
      </c>
      <c r="Q15" s="32">
        <f t="shared" si="6"/>
        <v>1500000</v>
      </c>
      <c r="R15" s="35" t="s">
        <v>164</v>
      </c>
      <c r="S15" s="35" t="s">
        <v>166</v>
      </c>
      <c r="T15" s="73" t="s">
        <v>140</v>
      </c>
      <c r="U15" s="73"/>
      <c r="V15" s="73"/>
      <c r="W15" s="73"/>
      <c r="X15" s="73"/>
      <c r="Y15" s="73" t="s">
        <v>202</v>
      </c>
      <c r="Z15" s="83"/>
      <c r="AA15" s="9">
        <f t="shared" si="0"/>
        <v>500000</v>
      </c>
      <c r="AB15" s="9">
        <f t="shared" si="1"/>
        <v>50000</v>
      </c>
      <c r="AC15" s="9">
        <f t="shared" si="2"/>
        <v>0</v>
      </c>
      <c r="AD15" s="9">
        <f t="shared" si="3"/>
        <v>0</v>
      </c>
      <c r="AE15" s="9">
        <f t="shared" si="4"/>
        <v>30000</v>
      </c>
      <c r="AF15" s="9">
        <f t="shared" si="5"/>
        <v>50000</v>
      </c>
    </row>
    <row r="16" spans="1:32" ht="165">
      <c r="A16" s="6">
        <v>4</v>
      </c>
      <c r="B16" s="5" t="s">
        <v>53</v>
      </c>
      <c r="C16" s="6">
        <v>62540041</v>
      </c>
      <c r="D16" s="2">
        <v>367761</v>
      </c>
      <c r="E16" s="2">
        <v>600008410</v>
      </c>
      <c r="F16" s="6"/>
      <c r="G16" s="6" t="s">
        <v>140</v>
      </c>
      <c r="H16" s="6"/>
      <c r="I16" s="6" t="s">
        <v>140</v>
      </c>
      <c r="J16" s="6"/>
      <c r="K16" s="6"/>
      <c r="L16" s="6" t="s">
        <v>140</v>
      </c>
      <c r="M16" s="30" t="s">
        <v>135</v>
      </c>
      <c r="N16" s="8" t="s">
        <v>138</v>
      </c>
      <c r="O16" s="9">
        <v>500000</v>
      </c>
      <c r="P16" s="32">
        <v>600000</v>
      </c>
      <c r="Q16" s="32">
        <f t="shared" si="6"/>
        <v>1100000</v>
      </c>
      <c r="R16" s="35" t="s">
        <v>153</v>
      </c>
      <c r="S16" s="35" t="s">
        <v>167</v>
      </c>
      <c r="T16" s="73" t="s">
        <v>140</v>
      </c>
      <c r="U16" s="11"/>
      <c r="V16" s="11"/>
      <c r="W16" s="11"/>
      <c r="X16" s="11"/>
      <c r="Y16" s="11" t="s">
        <v>202</v>
      </c>
      <c r="Z16" s="82"/>
      <c r="AA16" s="9">
        <f t="shared" si="0"/>
        <v>500000</v>
      </c>
      <c r="AB16" s="9">
        <f t="shared" si="1"/>
        <v>50000</v>
      </c>
      <c r="AC16" s="9">
        <f t="shared" si="2"/>
        <v>0</v>
      </c>
      <c r="AD16" s="9">
        <f t="shared" si="3"/>
        <v>0</v>
      </c>
      <c r="AE16" s="9">
        <f t="shared" si="4"/>
        <v>18000</v>
      </c>
      <c r="AF16" s="9">
        <f t="shared" si="5"/>
        <v>30000</v>
      </c>
    </row>
    <row r="17" spans="1:32" ht="112.5">
      <c r="A17" s="6">
        <v>5</v>
      </c>
      <c r="B17" s="5" t="s">
        <v>115</v>
      </c>
      <c r="C17" s="6">
        <v>60418435</v>
      </c>
      <c r="D17" s="2">
        <v>559237</v>
      </c>
      <c r="E17" s="2">
        <v>600015343</v>
      </c>
      <c r="F17" s="6" t="s">
        <v>140</v>
      </c>
      <c r="G17" s="6" t="s">
        <v>140</v>
      </c>
      <c r="H17" s="6"/>
      <c r="I17" s="6" t="s">
        <v>140</v>
      </c>
      <c r="J17" s="6"/>
      <c r="K17" s="6"/>
      <c r="L17" s="6" t="s">
        <v>140</v>
      </c>
      <c r="M17" s="7" t="s">
        <v>118</v>
      </c>
      <c r="N17" s="8" t="s">
        <v>119</v>
      </c>
      <c r="O17" s="32"/>
      <c r="P17" s="32">
        <v>2500000</v>
      </c>
      <c r="Q17" s="32">
        <f t="shared" si="6"/>
        <v>2500000</v>
      </c>
      <c r="R17" s="35" t="s">
        <v>179</v>
      </c>
      <c r="S17" s="35" t="s">
        <v>166</v>
      </c>
      <c r="T17" s="73" t="s">
        <v>140</v>
      </c>
      <c r="U17" s="11"/>
      <c r="V17" s="11"/>
      <c r="W17" s="11"/>
      <c r="X17" s="11"/>
      <c r="Y17" s="11" t="s">
        <v>201</v>
      </c>
      <c r="Z17" s="82">
        <v>571</v>
      </c>
      <c r="AA17" s="9">
        <f t="shared" si="0"/>
        <v>0</v>
      </c>
      <c r="AB17" s="9">
        <f t="shared" si="1"/>
        <v>0</v>
      </c>
      <c r="AC17" s="9">
        <f t="shared" si="2"/>
        <v>1142000</v>
      </c>
      <c r="AD17" s="9">
        <f t="shared" si="3"/>
        <v>1713000</v>
      </c>
      <c r="AE17" s="9">
        <f t="shared" si="4"/>
        <v>75000</v>
      </c>
      <c r="AF17" s="9">
        <f t="shared" si="5"/>
        <v>125000</v>
      </c>
    </row>
    <row r="18" spans="1:32" ht="37.5">
      <c r="A18" s="6">
        <v>6</v>
      </c>
      <c r="B18" s="5" t="s">
        <v>115</v>
      </c>
      <c r="C18" s="6">
        <v>60418435</v>
      </c>
      <c r="D18" s="2">
        <v>559237</v>
      </c>
      <c r="E18" s="2">
        <v>600015343</v>
      </c>
      <c r="F18" s="6"/>
      <c r="G18" s="6"/>
      <c r="H18" s="6"/>
      <c r="I18" s="6"/>
      <c r="J18" s="6" t="s">
        <v>140</v>
      </c>
      <c r="K18" s="6"/>
      <c r="L18" s="6"/>
      <c r="M18" s="7" t="s">
        <v>116</v>
      </c>
      <c r="N18" s="8" t="s">
        <v>120</v>
      </c>
      <c r="O18" s="9">
        <v>1100000</v>
      </c>
      <c r="P18" s="9"/>
      <c r="Q18" s="32">
        <f t="shared" si="6"/>
        <v>1100000</v>
      </c>
      <c r="R18" s="35" t="s">
        <v>156</v>
      </c>
      <c r="S18" s="35" t="s">
        <v>169</v>
      </c>
      <c r="T18" s="11" t="s">
        <v>140</v>
      </c>
      <c r="U18" s="11"/>
      <c r="V18" s="11"/>
      <c r="W18" s="11"/>
      <c r="X18" s="11"/>
      <c r="Y18" s="11" t="s">
        <v>201</v>
      </c>
      <c r="Z18" s="82"/>
      <c r="AA18" s="9">
        <f t="shared" si="0"/>
        <v>1100000</v>
      </c>
      <c r="AB18" s="9">
        <f t="shared" si="1"/>
        <v>110000</v>
      </c>
      <c r="AC18" s="9">
        <f t="shared" si="2"/>
        <v>0</v>
      </c>
      <c r="AD18" s="9">
        <f t="shared" si="3"/>
        <v>0</v>
      </c>
      <c r="AE18" s="9">
        <f t="shared" si="4"/>
        <v>0</v>
      </c>
      <c r="AF18" s="9">
        <f t="shared" si="5"/>
        <v>0</v>
      </c>
    </row>
    <row r="19" spans="1:32" ht="120">
      <c r="A19" s="6">
        <v>7</v>
      </c>
      <c r="B19" s="5" t="s">
        <v>18</v>
      </c>
      <c r="C19" s="6">
        <v>48895393</v>
      </c>
      <c r="D19" s="2">
        <v>102943508</v>
      </c>
      <c r="E19" s="2">
        <v>600015866</v>
      </c>
      <c r="F19" s="6" t="s">
        <v>140</v>
      </c>
      <c r="G19" s="6" t="s">
        <v>140</v>
      </c>
      <c r="H19" s="6"/>
      <c r="I19" s="6" t="s">
        <v>140</v>
      </c>
      <c r="J19" s="6"/>
      <c r="K19" s="6"/>
      <c r="L19" s="6"/>
      <c r="M19" s="7" t="s">
        <v>19</v>
      </c>
      <c r="N19" s="8" t="s">
        <v>23</v>
      </c>
      <c r="O19" s="9">
        <v>250000</v>
      </c>
      <c r="P19" s="9">
        <v>850000</v>
      </c>
      <c r="Q19" s="32">
        <f t="shared" si="6"/>
        <v>1100000</v>
      </c>
      <c r="R19" s="10" t="s">
        <v>153</v>
      </c>
      <c r="S19" s="10" t="s">
        <v>155</v>
      </c>
      <c r="T19" s="11" t="s">
        <v>140</v>
      </c>
      <c r="U19" s="11"/>
      <c r="V19" s="11"/>
      <c r="W19" s="11"/>
      <c r="X19" s="11"/>
      <c r="Y19" s="11" t="s">
        <v>202</v>
      </c>
      <c r="Z19" s="82">
        <v>345</v>
      </c>
      <c r="AA19" s="9">
        <f t="shared" si="0"/>
        <v>250000</v>
      </c>
      <c r="AB19" s="9">
        <f t="shared" si="1"/>
        <v>25000</v>
      </c>
      <c r="AC19" s="9">
        <f t="shared" si="2"/>
        <v>690000</v>
      </c>
      <c r="AD19" s="9">
        <f t="shared" si="3"/>
        <v>1035000</v>
      </c>
      <c r="AE19" s="9">
        <f t="shared" si="4"/>
        <v>25500</v>
      </c>
      <c r="AF19" s="9">
        <f t="shared" si="5"/>
        <v>42500</v>
      </c>
    </row>
    <row r="20" spans="1:32" ht="105">
      <c r="A20" s="6">
        <v>8</v>
      </c>
      <c r="B20" s="5" t="s">
        <v>18</v>
      </c>
      <c r="C20" s="6">
        <v>48895393</v>
      </c>
      <c r="D20" s="2">
        <v>102943508</v>
      </c>
      <c r="E20" s="2">
        <v>600015866</v>
      </c>
      <c r="F20" s="6"/>
      <c r="G20" s="6" t="s">
        <v>140</v>
      </c>
      <c r="H20" s="6"/>
      <c r="I20" s="6" t="s">
        <v>140</v>
      </c>
      <c r="J20" s="6"/>
      <c r="K20" s="6"/>
      <c r="L20" s="6"/>
      <c r="M20" s="7" t="s">
        <v>20</v>
      </c>
      <c r="N20" s="8" t="s">
        <v>21</v>
      </c>
      <c r="O20" s="9">
        <v>950000</v>
      </c>
      <c r="P20" s="9">
        <v>2400000</v>
      </c>
      <c r="Q20" s="32">
        <f t="shared" si="6"/>
        <v>3350000</v>
      </c>
      <c r="R20" s="10" t="s">
        <v>156</v>
      </c>
      <c r="S20" s="10" t="s">
        <v>155</v>
      </c>
      <c r="T20" s="6"/>
      <c r="U20" s="11" t="s">
        <v>140</v>
      </c>
      <c r="V20" s="11"/>
      <c r="W20" s="11"/>
      <c r="X20" s="11"/>
      <c r="Y20" s="11" t="s">
        <v>202</v>
      </c>
      <c r="Z20" s="82"/>
      <c r="AA20" s="9">
        <f t="shared" si="0"/>
        <v>950000</v>
      </c>
      <c r="AB20" s="9">
        <f t="shared" si="1"/>
        <v>95000</v>
      </c>
      <c r="AC20" s="9">
        <f t="shared" si="2"/>
        <v>0</v>
      </c>
      <c r="AD20" s="9">
        <f t="shared" si="3"/>
        <v>0</v>
      </c>
      <c r="AE20" s="9">
        <f t="shared" si="4"/>
        <v>72000</v>
      </c>
      <c r="AF20" s="9">
        <f t="shared" si="5"/>
        <v>120000</v>
      </c>
    </row>
    <row r="21" spans="1:32" ht="409.5">
      <c r="A21" s="6">
        <v>9</v>
      </c>
      <c r="B21" s="5" t="s">
        <v>60</v>
      </c>
      <c r="C21" s="6">
        <v>48895512</v>
      </c>
      <c r="D21" s="2">
        <v>102943494</v>
      </c>
      <c r="E21" s="2" t="s">
        <v>61</v>
      </c>
      <c r="F21" s="6" t="s">
        <v>140</v>
      </c>
      <c r="G21" s="6" t="s">
        <v>140</v>
      </c>
      <c r="H21" s="6"/>
      <c r="I21" s="6" t="s">
        <v>140</v>
      </c>
      <c r="J21" s="6"/>
      <c r="K21" s="6"/>
      <c r="L21" s="6" t="s">
        <v>140</v>
      </c>
      <c r="M21" s="7" t="s">
        <v>63</v>
      </c>
      <c r="N21" s="8" t="s">
        <v>145</v>
      </c>
      <c r="O21" s="9">
        <v>500000</v>
      </c>
      <c r="P21" s="9">
        <v>8200000</v>
      </c>
      <c r="Q21" s="32">
        <f t="shared" si="6"/>
        <v>8700000</v>
      </c>
      <c r="R21" s="10">
        <v>2017</v>
      </c>
      <c r="S21" s="10">
        <v>2018</v>
      </c>
      <c r="T21" s="50" t="s">
        <v>140</v>
      </c>
      <c r="U21" s="11"/>
      <c r="V21" s="11"/>
      <c r="W21" s="11"/>
      <c r="X21" s="11"/>
      <c r="Y21" s="11" t="s">
        <v>202</v>
      </c>
      <c r="Z21" s="82">
        <v>331</v>
      </c>
      <c r="AA21" s="9">
        <f t="shared" si="0"/>
        <v>500000</v>
      </c>
      <c r="AB21" s="9">
        <f t="shared" si="1"/>
        <v>50000</v>
      </c>
      <c r="AC21" s="9">
        <f t="shared" si="2"/>
        <v>662000</v>
      </c>
      <c r="AD21" s="9">
        <f t="shared" si="3"/>
        <v>993000</v>
      </c>
      <c r="AE21" s="9">
        <f t="shared" si="4"/>
        <v>246000</v>
      </c>
      <c r="AF21" s="9">
        <f t="shared" si="5"/>
        <v>410000</v>
      </c>
    </row>
    <row r="22" spans="1:32" ht="131.25">
      <c r="A22" s="6">
        <v>10</v>
      </c>
      <c r="B22" s="5" t="s">
        <v>28</v>
      </c>
      <c r="C22" s="6">
        <v>60126647</v>
      </c>
      <c r="D22" s="2">
        <v>130002097</v>
      </c>
      <c r="E22" s="2">
        <v>600011534</v>
      </c>
      <c r="F22" s="6"/>
      <c r="G22" s="6" t="s">
        <v>140</v>
      </c>
      <c r="H22" s="6"/>
      <c r="I22" s="6" t="s">
        <v>140</v>
      </c>
      <c r="J22" s="6"/>
      <c r="K22" s="6"/>
      <c r="L22" s="6"/>
      <c r="M22" s="7" t="s">
        <v>26</v>
      </c>
      <c r="N22" s="8" t="s">
        <v>27</v>
      </c>
      <c r="O22" s="9">
        <v>100000</v>
      </c>
      <c r="P22" s="9">
        <v>1100000</v>
      </c>
      <c r="Q22" s="32">
        <f t="shared" si="6"/>
        <v>1200000</v>
      </c>
      <c r="R22" s="10">
        <v>2016</v>
      </c>
      <c r="S22" s="10">
        <v>2017</v>
      </c>
      <c r="T22" s="11" t="s">
        <v>140</v>
      </c>
      <c r="U22" s="11"/>
      <c r="V22" s="11"/>
      <c r="W22" s="11"/>
      <c r="X22" s="11"/>
      <c r="Y22" s="11" t="s">
        <v>202</v>
      </c>
      <c r="Z22" s="82">
        <v>331</v>
      </c>
      <c r="AA22" s="9">
        <f t="shared" si="0"/>
        <v>100000</v>
      </c>
      <c r="AB22" s="9">
        <f t="shared" si="1"/>
        <v>10000</v>
      </c>
      <c r="AC22" s="9">
        <f t="shared" si="2"/>
        <v>662000</v>
      </c>
      <c r="AD22" s="9">
        <f t="shared" si="3"/>
        <v>993000</v>
      </c>
      <c r="AE22" s="9">
        <f t="shared" si="4"/>
        <v>33000</v>
      </c>
      <c r="AF22" s="9">
        <f t="shared" si="5"/>
        <v>55000</v>
      </c>
    </row>
    <row r="23" spans="1:32" ht="131.25">
      <c r="A23" s="6">
        <v>11</v>
      </c>
      <c r="B23" s="5" t="s">
        <v>28</v>
      </c>
      <c r="C23" s="6">
        <v>60126647</v>
      </c>
      <c r="D23" s="2">
        <v>130002097</v>
      </c>
      <c r="E23" s="2">
        <v>600011534</v>
      </c>
      <c r="F23" s="6"/>
      <c r="G23" s="6" t="s">
        <v>140</v>
      </c>
      <c r="H23" s="6" t="s">
        <v>140</v>
      </c>
      <c r="I23" s="6" t="s">
        <v>140</v>
      </c>
      <c r="J23" s="6"/>
      <c r="K23" s="6"/>
      <c r="L23" s="6"/>
      <c r="M23" s="7" t="s">
        <v>24</v>
      </c>
      <c r="N23" s="8" t="s">
        <v>25</v>
      </c>
      <c r="O23" s="9"/>
      <c r="P23" s="9">
        <v>3200000</v>
      </c>
      <c r="Q23" s="32">
        <f t="shared" si="6"/>
        <v>3200000</v>
      </c>
      <c r="R23" s="10">
        <v>2016</v>
      </c>
      <c r="S23" s="10">
        <v>2018</v>
      </c>
      <c r="T23" s="11" t="s">
        <v>140</v>
      </c>
      <c r="U23" s="11"/>
      <c r="V23" s="11"/>
      <c r="W23" s="11"/>
      <c r="X23" s="11"/>
      <c r="Y23" s="11" t="s">
        <v>201</v>
      </c>
      <c r="Z23" s="82"/>
      <c r="AA23" s="9">
        <f t="shared" si="0"/>
        <v>0</v>
      </c>
      <c r="AB23" s="9">
        <f t="shared" si="1"/>
        <v>0</v>
      </c>
      <c r="AC23" s="9">
        <f t="shared" si="2"/>
        <v>0</v>
      </c>
      <c r="AD23" s="9">
        <f t="shared" si="3"/>
        <v>0</v>
      </c>
      <c r="AE23" s="9">
        <f t="shared" si="4"/>
        <v>96000</v>
      </c>
      <c r="AF23" s="9">
        <f t="shared" si="5"/>
        <v>160000</v>
      </c>
    </row>
    <row r="24" spans="1:32" ht="409.5">
      <c r="A24" s="6">
        <v>12</v>
      </c>
      <c r="B24" s="5" t="s">
        <v>226</v>
      </c>
      <c r="C24" s="110" t="s">
        <v>227</v>
      </c>
      <c r="D24" s="2"/>
      <c r="E24" s="2"/>
      <c r="F24" s="6"/>
      <c r="G24" s="6"/>
      <c r="H24" s="6" t="s">
        <v>140</v>
      </c>
      <c r="I24" s="6" t="s">
        <v>140</v>
      </c>
      <c r="J24" s="6"/>
      <c r="K24" s="6"/>
      <c r="L24" s="6"/>
      <c r="M24" s="5" t="s">
        <v>228</v>
      </c>
      <c r="N24" s="109" t="s">
        <v>229</v>
      </c>
      <c r="O24" s="6"/>
      <c r="P24" s="104">
        <v>2500000</v>
      </c>
      <c r="Q24" s="32">
        <f t="shared" si="6"/>
        <v>2500000</v>
      </c>
      <c r="R24" s="5">
        <v>2016</v>
      </c>
      <c r="S24" s="5">
        <v>2018</v>
      </c>
      <c r="T24" s="6" t="s">
        <v>140</v>
      </c>
      <c r="U24" s="8"/>
      <c r="V24" s="8"/>
      <c r="W24" s="106"/>
      <c r="X24" s="107"/>
      <c r="Y24" s="102" t="s">
        <v>201</v>
      </c>
      <c r="Z24" s="103">
        <v>391</v>
      </c>
      <c r="AA24" s="9">
        <f t="shared" si="0"/>
        <v>0</v>
      </c>
      <c r="AB24" s="9">
        <f t="shared" si="1"/>
        <v>0</v>
      </c>
      <c r="AC24" s="9">
        <f t="shared" si="2"/>
        <v>782000</v>
      </c>
      <c r="AD24" s="9">
        <f t="shared" si="3"/>
        <v>1173000</v>
      </c>
      <c r="AE24" s="9">
        <f t="shared" si="4"/>
        <v>75000</v>
      </c>
      <c r="AF24" s="9">
        <f t="shared" si="5"/>
        <v>125000</v>
      </c>
    </row>
    <row r="25" spans="1:32" ht="315">
      <c r="A25" s="6">
        <v>13</v>
      </c>
      <c r="B25" s="5" t="s">
        <v>16</v>
      </c>
      <c r="C25" s="6">
        <v>60126817</v>
      </c>
      <c r="D25" s="2">
        <v>107860937</v>
      </c>
      <c r="E25" s="2">
        <v>600170748</v>
      </c>
      <c r="F25" s="6"/>
      <c r="G25" s="6"/>
      <c r="H25" s="6" t="s">
        <v>140</v>
      </c>
      <c r="I25" s="6"/>
      <c r="J25" s="6"/>
      <c r="K25" s="6"/>
      <c r="L25" s="6"/>
      <c r="M25" s="7" t="s">
        <v>17</v>
      </c>
      <c r="N25" s="8" t="s">
        <v>110</v>
      </c>
      <c r="O25" s="9">
        <v>500000</v>
      </c>
      <c r="P25" s="9">
        <v>3500000</v>
      </c>
      <c r="Q25" s="32">
        <f t="shared" si="6"/>
        <v>4000000</v>
      </c>
      <c r="R25" s="10">
        <v>2017</v>
      </c>
      <c r="S25" s="10">
        <v>2017</v>
      </c>
      <c r="T25" s="11" t="s">
        <v>140</v>
      </c>
      <c r="U25" s="11" t="s">
        <v>140</v>
      </c>
      <c r="V25" s="11"/>
      <c r="W25" s="11"/>
      <c r="X25" s="11"/>
      <c r="Y25" s="11" t="s">
        <v>202</v>
      </c>
      <c r="Z25" s="82">
        <v>508</v>
      </c>
      <c r="AA25" s="9">
        <f t="shared" si="0"/>
        <v>500000</v>
      </c>
      <c r="AB25" s="9">
        <f t="shared" si="1"/>
        <v>50000</v>
      </c>
      <c r="AC25" s="9">
        <f t="shared" si="2"/>
        <v>1016000</v>
      </c>
      <c r="AD25" s="9">
        <f t="shared" si="3"/>
        <v>1524000</v>
      </c>
      <c r="AE25" s="9">
        <f t="shared" si="4"/>
        <v>105000</v>
      </c>
      <c r="AF25" s="9">
        <f t="shared" si="5"/>
        <v>175000</v>
      </c>
    </row>
    <row r="26" spans="1:32" ht="195">
      <c r="A26" s="6">
        <v>14</v>
      </c>
      <c r="B26" s="5" t="s">
        <v>16</v>
      </c>
      <c r="C26" s="112">
        <v>60126817</v>
      </c>
      <c r="D26" s="2"/>
      <c r="E26" s="2"/>
      <c r="F26" s="6"/>
      <c r="G26" s="6"/>
      <c r="H26" s="6"/>
      <c r="I26" s="6"/>
      <c r="J26" s="6" t="s">
        <v>140</v>
      </c>
      <c r="K26" s="6"/>
      <c r="L26" s="6"/>
      <c r="M26" s="5" t="s">
        <v>223</v>
      </c>
      <c r="N26" s="37" t="s">
        <v>224</v>
      </c>
      <c r="O26" s="104">
        <v>2000000</v>
      </c>
      <c r="P26" s="104"/>
      <c r="Q26" s="32">
        <f t="shared" si="6"/>
        <v>2000000</v>
      </c>
      <c r="R26" s="5" t="s">
        <v>225</v>
      </c>
      <c r="S26" s="5" t="s">
        <v>154</v>
      </c>
      <c r="T26" s="6" t="s">
        <v>140</v>
      </c>
      <c r="U26" s="6" t="s">
        <v>140</v>
      </c>
      <c r="V26" s="8"/>
      <c r="W26" s="106"/>
      <c r="X26" s="107"/>
      <c r="Y26" s="102" t="s">
        <v>200</v>
      </c>
      <c r="Z26" s="103"/>
      <c r="AA26" s="9">
        <f t="shared" si="0"/>
        <v>2000000</v>
      </c>
      <c r="AB26" s="9">
        <f t="shared" si="1"/>
        <v>200000</v>
      </c>
      <c r="AC26" s="9">
        <f t="shared" si="2"/>
        <v>0</v>
      </c>
      <c r="AD26" s="9">
        <f t="shared" si="3"/>
        <v>0</v>
      </c>
      <c r="AE26" s="9">
        <f t="shared" si="4"/>
        <v>0</v>
      </c>
      <c r="AF26" s="9">
        <f t="shared" si="5"/>
        <v>0</v>
      </c>
    </row>
    <row r="27" spans="1:32" ht="409.5">
      <c r="A27" s="6">
        <v>15</v>
      </c>
      <c r="B27" s="5" t="s">
        <v>58</v>
      </c>
      <c r="C27" s="6">
        <v>66610699</v>
      </c>
      <c r="D27" s="2">
        <v>110250460</v>
      </c>
      <c r="E27" s="2">
        <v>610250451</v>
      </c>
      <c r="F27" s="6" t="s">
        <v>140</v>
      </c>
      <c r="G27" s="6" t="s">
        <v>140</v>
      </c>
      <c r="H27" s="6" t="s">
        <v>140</v>
      </c>
      <c r="I27" s="6" t="s">
        <v>140</v>
      </c>
      <c r="J27" s="6"/>
      <c r="K27" s="6"/>
      <c r="L27" s="6"/>
      <c r="M27" s="7" t="s">
        <v>100</v>
      </c>
      <c r="N27" s="8" t="s">
        <v>99</v>
      </c>
      <c r="O27" s="9">
        <v>500000</v>
      </c>
      <c r="P27" s="9">
        <v>6000000</v>
      </c>
      <c r="Q27" s="32">
        <f t="shared" si="6"/>
        <v>6500000</v>
      </c>
      <c r="R27" s="10" t="s">
        <v>168</v>
      </c>
      <c r="S27" s="10" t="s">
        <v>169</v>
      </c>
      <c r="T27" s="11" t="s">
        <v>140</v>
      </c>
      <c r="U27" s="11"/>
      <c r="V27" s="11"/>
      <c r="W27" s="11"/>
      <c r="X27" s="11"/>
      <c r="Y27" s="11" t="s">
        <v>202</v>
      </c>
      <c r="Z27" s="82">
        <v>840</v>
      </c>
      <c r="AA27" s="9">
        <f t="shared" si="0"/>
        <v>500000</v>
      </c>
      <c r="AB27" s="9">
        <f t="shared" si="1"/>
        <v>50000</v>
      </c>
      <c r="AC27" s="9">
        <f t="shared" si="2"/>
        <v>1680000</v>
      </c>
      <c r="AD27" s="9">
        <f t="shared" si="3"/>
        <v>2520000</v>
      </c>
      <c r="AE27" s="9">
        <f t="shared" si="4"/>
        <v>180000</v>
      </c>
      <c r="AF27" s="9">
        <f t="shared" si="5"/>
        <v>300000</v>
      </c>
    </row>
    <row r="28" spans="1:32" ht="225">
      <c r="A28" s="6">
        <v>16</v>
      </c>
      <c r="B28" s="5" t="s">
        <v>218</v>
      </c>
      <c r="C28" s="110" t="s">
        <v>219</v>
      </c>
      <c r="D28" s="2"/>
      <c r="E28" s="2"/>
      <c r="F28" s="6" t="s">
        <v>140</v>
      </c>
      <c r="G28" s="6" t="s">
        <v>140</v>
      </c>
      <c r="H28" s="6"/>
      <c r="I28" s="6" t="s">
        <v>140</v>
      </c>
      <c r="J28" s="6" t="s">
        <v>140</v>
      </c>
      <c r="K28" s="6"/>
      <c r="L28" s="6" t="s">
        <v>140</v>
      </c>
      <c r="M28" s="5" t="s">
        <v>220</v>
      </c>
      <c r="N28" s="109" t="s">
        <v>221</v>
      </c>
      <c r="O28" s="106"/>
      <c r="P28" s="107">
        <v>1350000</v>
      </c>
      <c r="Q28" s="32">
        <f t="shared" si="6"/>
        <v>1350000</v>
      </c>
      <c r="R28" s="10" t="s">
        <v>222</v>
      </c>
      <c r="S28" s="10" t="s">
        <v>155</v>
      </c>
      <c r="T28" s="11" t="s">
        <v>140</v>
      </c>
      <c r="U28" s="11"/>
      <c r="V28" s="11"/>
      <c r="W28" s="11"/>
      <c r="X28" s="11"/>
      <c r="Y28" s="102" t="s">
        <v>201</v>
      </c>
      <c r="Z28" s="103">
        <v>895</v>
      </c>
      <c r="AA28" s="9">
        <f t="shared" si="0"/>
        <v>0</v>
      </c>
      <c r="AB28" s="9">
        <f t="shared" si="1"/>
        <v>0</v>
      </c>
      <c r="AC28" s="9">
        <f t="shared" si="2"/>
        <v>1790000</v>
      </c>
      <c r="AD28" s="9">
        <f t="shared" si="3"/>
        <v>2685000</v>
      </c>
      <c r="AE28" s="9">
        <f t="shared" si="4"/>
        <v>40500</v>
      </c>
      <c r="AF28" s="9">
        <f t="shared" si="5"/>
        <v>67500</v>
      </c>
    </row>
    <row r="29" spans="1:32" ht="270">
      <c r="A29" s="6">
        <v>17</v>
      </c>
      <c r="B29" s="5" t="s">
        <v>15</v>
      </c>
      <c r="C29" s="37">
        <v>67009425</v>
      </c>
      <c r="D29" s="2">
        <v>110250541</v>
      </c>
      <c r="E29" s="2">
        <v>610250523</v>
      </c>
      <c r="F29" s="6"/>
      <c r="G29" s="6" t="s">
        <v>140</v>
      </c>
      <c r="H29" s="6" t="s">
        <v>140</v>
      </c>
      <c r="I29" s="6" t="s">
        <v>140</v>
      </c>
      <c r="J29" s="6"/>
      <c r="K29" s="6"/>
      <c r="L29" s="6" t="s">
        <v>140</v>
      </c>
      <c r="M29" s="7" t="s">
        <v>124</v>
      </c>
      <c r="N29" s="8" t="s">
        <v>125</v>
      </c>
      <c r="O29" s="9">
        <v>200000</v>
      </c>
      <c r="P29" s="9">
        <v>3600000</v>
      </c>
      <c r="Q29" s="32">
        <f t="shared" si="6"/>
        <v>3800000</v>
      </c>
      <c r="R29" s="10">
        <v>2017</v>
      </c>
      <c r="S29" s="10">
        <v>2017</v>
      </c>
      <c r="T29" s="11" t="s">
        <v>140</v>
      </c>
      <c r="U29" s="11"/>
      <c r="V29" s="11"/>
      <c r="W29" s="11"/>
      <c r="X29" s="11"/>
      <c r="Y29" s="11" t="s">
        <v>202</v>
      </c>
      <c r="Z29" s="82">
        <v>350</v>
      </c>
      <c r="AA29" s="9">
        <f t="shared" si="0"/>
        <v>200000</v>
      </c>
      <c r="AB29" s="9">
        <f t="shared" si="1"/>
        <v>20000</v>
      </c>
      <c r="AC29" s="9">
        <f t="shared" si="2"/>
        <v>700000</v>
      </c>
      <c r="AD29" s="9">
        <f t="shared" si="3"/>
        <v>1050000</v>
      </c>
      <c r="AE29" s="9">
        <f t="shared" si="4"/>
        <v>108000</v>
      </c>
      <c r="AF29" s="9">
        <f t="shared" si="5"/>
        <v>180000</v>
      </c>
    </row>
    <row r="30" spans="1:32" ht="270">
      <c r="A30" s="6">
        <v>18</v>
      </c>
      <c r="B30" s="5" t="s">
        <v>35</v>
      </c>
      <c r="C30" s="6">
        <v>66610702</v>
      </c>
      <c r="D30" s="2">
        <v>610250574</v>
      </c>
      <c r="E30" s="2">
        <v>610250574</v>
      </c>
      <c r="F30" s="6"/>
      <c r="G30" s="6"/>
      <c r="H30" s="6" t="s">
        <v>140</v>
      </c>
      <c r="I30" s="6" t="s">
        <v>140</v>
      </c>
      <c r="J30" s="6"/>
      <c r="K30" s="6"/>
      <c r="L30" s="6" t="s">
        <v>140</v>
      </c>
      <c r="M30" s="7" t="s">
        <v>39</v>
      </c>
      <c r="N30" s="8" t="s">
        <v>103</v>
      </c>
      <c r="O30" s="9">
        <v>300000</v>
      </c>
      <c r="P30" s="9">
        <v>4450000</v>
      </c>
      <c r="Q30" s="32">
        <f t="shared" si="6"/>
        <v>4750000</v>
      </c>
      <c r="R30" s="10" t="s">
        <v>160</v>
      </c>
      <c r="S30" s="10" t="s">
        <v>161</v>
      </c>
      <c r="T30" s="11" t="s">
        <v>140</v>
      </c>
      <c r="U30" s="11"/>
      <c r="V30" s="11"/>
      <c r="W30" s="11"/>
      <c r="X30" s="11"/>
      <c r="Y30" s="11" t="s">
        <v>202</v>
      </c>
      <c r="Z30" s="82">
        <v>1162</v>
      </c>
      <c r="AA30" s="9">
        <f t="shared" si="0"/>
        <v>300000</v>
      </c>
      <c r="AB30" s="9">
        <f t="shared" si="1"/>
        <v>30000</v>
      </c>
      <c r="AC30" s="9">
        <f t="shared" si="2"/>
        <v>2324000</v>
      </c>
      <c r="AD30" s="9">
        <f t="shared" si="3"/>
        <v>3486000</v>
      </c>
      <c r="AE30" s="9">
        <f t="shared" si="4"/>
        <v>133500</v>
      </c>
      <c r="AF30" s="9">
        <f t="shared" si="5"/>
        <v>222500</v>
      </c>
    </row>
    <row r="31" spans="1:32" ht="195">
      <c r="A31" s="6">
        <v>19</v>
      </c>
      <c r="B31" s="5" t="s">
        <v>35</v>
      </c>
      <c r="C31" s="6">
        <v>66610702</v>
      </c>
      <c r="D31" s="2">
        <v>610250574</v>
      </c>
      <c r="E31" s="2">
        <v>610250574</v>
      </c>
      <c r="F31" s="6"/>
      <c r="G31" s="6"/>
      <c r="H31" s="6" t="s">
        <v>140</v>
      </c>
      <c r="I31" s="6" t="s">
        <v>140</v>
      </c>
      <c r="J31" s="6"/>
      <c r="K31" s="6"/>
      <c r="L31" s="6"/>
      <c r="M31" s="7" t="s">
        <v>40</v>
      </c>
      <c r="N31" s="8" t="s">
        <v>104</v>
      </c>
      <c r="O31" s="9">
        <v>200000</v>
      </c>
      <c r="P31" s="9">
        <v>3900000</v>
      </c>
      <c r="Q31" s="32">
        <f t="shared" si="6"/>
        <v>4100000</v>
      </c>
      <c r="R31" s="10" t="s">
        <v>160</v>
      </c>
      <c r="S31" s="10"/>
      <c r="T31" s="11"/>
      <c r="U31" s="11"/>
      <c r="V31" s="11"/>
      <c r="W31" s="11"/>
      <c r="X31" s="11"/>
      <c r="Y31" s="11" t="s">
        <v>202</v>
      </c>
      <c r="Z31" s="82"/>
      <c r="AA31" s="9">
        <f t="shared" si="0"/>
        <v>200000</v>
      </c>
      <c r="AB31" s="9">
        <f t="shared" si="1"/>
        <v>20000</v>
      </c>
      <c r="AC31" s="9">
        <f t="shared" si="2"/>
        <v>0</v>
      </c>
      <c r="AD31" s="9">
        <f t="shared" si="3"/>
        <v>0</v>
      </c>
      <c r="AE31" s="9">
        <f t="shared" si="4"/>
        <v>117000</v>
      </c>
      <c r="AF31" s="9">
        <f t="shared" si="5"/>
        <v>195000</v>
      </c>
    </row>
    <row r="32" spans="1:32" ht="375">
      <c r="A32" s="6">
        <v>20</v>
      </c>
      <c r="B32" s="5" t="s">
        <v>35</v>
      </c>
      <c r="C32" s="6">
        <v>66610702</v>
      </c>
      <c r="D32" s="2">
        <v>610250574</v>
      </c>
      <c r="E32" s="2">
        <v>610250574</v>
      </c>
      <c r="F32" s="6" t="s">
        <v>140</v>
      </c>
      <c r="G32" s="6"/>
      <c r="H32" s="6"/>
      <c r="I32" s="6" t="s">
        <v>140</v>
      </c>
      <c r="J32" s="6"/>
      <c r="K32" s="6"/>
      <c r="L32" s="6"/>
      <c r="M32" s="7" t="s">
        <v>42</v>
      </c>
      <c r="N32" s="8" t="s">
        <v>43</v>
      </c>
      <c r="O32" s="9">
        <v>200000</v>
      </c>
      <c r="P32" s="9">
        <v>3500000</v>
      </c>
      <c r="Q32" s="32">
        <f t="shared" si="6"/>
        <v>3700000</v>
      </c>
      <c r="R32" s="10" t="s">
        <v>159</v>
      </c>
      <c r="S32" s="10" t="s">
        <v>162</v>
      </c>
      <c r="T32" s="11" t="s">
        <v>140</v>
      </c>
      <c r="U32" s="11"/>
      <c r="V32" s="11"/>
      <c r="W32" s="11"/>
      <c r="X32" s="11"/>
      <c r="Y32" s="11" t="s">
        <v>202</v>
      </c>
      <c r="Z32" s="82"/>
      <c r="AA32" s="9">
        <f t="shared" si="0"/>
        <v>200000</v>
      </c>
      <c r="AB32" s="9">
        <f t="shared" si="1"/>
        <v>20000</v>
      </c>
      <c r="AC32" s="9">
        <f t="shared" si="2"/>
        <v>0</v>
      </c>
      <c r="AD32" s="9">
        <f t="shared" si="3"/>
        <v>0</v>
      </c>
      <c r="AE32" s="9">
        <f t="shared" si="4"/>
        <v>105000</v>
      </c>
      <c r="AF32" s="9">
        <f t="shared" si="5"/>
        <v>175000</v>
      </c>
    </row>
    <row r="33" spans="1:32" ht="195">
      <c r="A33" s="6">
        <v>21</v>
      </c>
      <c r="B33" s="5" t="s">
        <v>35</v>
      </c>
      <c r="C33" s="6">
        <v>66610702</v>
      </c>
      <c r="D33" s="2">
        <v>610250574</v>
      </c>
      <c r="E33" s="2">
        <v>610250574</v>
      </c>
      <c r="F33" s="6"/>
      <c r="G33" s="6"/>
      <c r="H33" s="6" t="s">
        <v>140</v>
      </c>
      <c r="I33" s="6" t="s">
        <v>140</v>
      </c>
      <c r="J33" s="6"/>
      <c r="K33" s="6"/>
      <c r="L33" s="6"/>
      <c r="M33" s="7" t="s">
        <v>36</v>
      </c>
      <c r="N33" s="8" t="s">
        <v>94</v>
      </c>
      <c r="O33" s="9"/>
      <c r="P33" s="9">
        <v>3000000</v>
      </c>
      <c r="Q33" s="32">
        <f t="shared" si="6"/>
        <v>3000000</v>
      </c>
      <c r="R33" s="10">
        <v>2017</v>
      </c>
      <c r="S33" s="10">
        <v>2017</v>
      </c>
      <c r="T33" s="11" t="s">
        <v>140</v>
      </c>
      <c r="U33" s="11"/>
      <c r="V33" s="11"/>
      <c r="W33" s="11"/>
      <c r="X33" s="11"/>
      <c r="Y33" s="11" t="s">
        <v>201</v>
      </c>
      <c r="Z33" s="82"/>
      <c r="AA33" s="9">
        <f t="shared" si="0"/>
        <v>0</v>
      </c>
      <c r="AB33" s="9">
        <f t="shared" si="1"/>
        <v>0</v>
      </c>
      <c r="AC33" s="9">
        <f t="shared" si="2"/>
        <v>0</v>
      </c>
      <c r="AD33" s="9">
        <f t="shared" si="3"/>
        <v>0</v>
      </c>
      <c r="AE33" s="9">
        <f t="shared" si="4"/>
        <v>90000</v>
      </c>
      <c r="AF33" s="9">
        <f t="shared" si="5"/>
        <v>150000</v>
      </c>
    </row>
    <row r="34" spans="1:32" ht="390">
      <c r="A34" s="6">
        <v>22</v>
      </c>
      <c r="B34" s="5" t="s">
        <v>35</v>
      </c>
      <c r="C34" s="6">
        <v>66610702</v>
      </c>
      <c r="D34" s="2">
        <v>610250574</v>
      </c>
      <c r="E34" s="2">
        <v>610250574</v>
      </c>
      <c r="F34" s="6"/>
      <c r="G34" s="6"/>
      <c r="H34" s="6" t="s">
        <v>140</v>
      </c>
      <c r="I34" s="6"/>
      <c r="J34" s="6"/>
      <c r="K34" s="6"/>
      <c r="L34" s="6"/>
      <c r="M34" s="7" t="s">
        <v>37</v>
      </c>
      <c r="N34" s="8" t="s">
        <v>38</v>
      </c>
      <c r="O34" s="9"/>
      <c r="P34" s="9">
        <v>2300000</v>
      </c>
      <c r="Q34" s="32">
        <f t="shared" si="6"/>
        <v>2300000</v>
      </c>
      <c r="R34" s="10">
        <v>2017</v>
      </c>
      <c r="S34" s="10" t="s">
        <v>154</v>
      </c>
      <c r="T34" s="11" t="s">
        <v>140</v>
      </c>
      <c r="U34" s="11"/>
      <c r="V34" s="11"/>
      <c r="W34" s="11"/>
      <c r="X34" s="11"/>
      <c r="Y34" s="11" t="s">
        <v>201</v>
      </c>
      <c r="Z34" s="82"/>
      <c r="AA34" s="9">
        <f t="shared" si="0"/>
        <v>0</v>
      </c>
      <c r="AB34" s="9">
        <f t="shared" si="1"/>
        <v>0</v>
      </c>
      <c r="AC34" s="9">
        <f t="shared" si="2"/>
        <v>0</v>
      </c>
      <c r="AD34" s="9">
        <f t="shared" si="3"/>
        <v>0</v>
      </c>
      <c r="AE34" s="9">
        <f t="shared" si="4"/>
        <v>69000</v>
      </c>
      <c r="AF34" s="9">
        <f t="shared" si="5"/>
        <v>115000</v>
      </c>
    </row>
    <row r="35" spans="1:33" ht="195">
      <c r="A35" s="6">
        <v>23</v>
      </c>
      <c r="B35" s="5" t="s">
        <v>35</v>
      </c>
      <c r="C35" s="6">
        <v>66610702</v>
      </c>
      <c r="D35" s="2">
        <v>610250574</v>
      </c>
      <c r="E35" s="2">
        <v>610250574</v>
      </c>
      <c r="F35" s="6"/>
      <c r="G35" s="6"/>
      <c r="H35" s="6" t="s">
        <v>140</v>
      </c>
      <c r="I35" s="6" t="s">
        <v>140</v>
      </c>
      <c r="J35" s="6"/>
      <c r="K35" s="6"/>
      <c r="L35" s="6"/>
      <c r="M35" s="7" t="s">
        <v>41</v>
      </c>
      <c r="N35" s="8" t="s">
        <v>95</v>
      </c>
      <c r="O35" s="9"/>
      <c r="P35" s="9">
        <v>4600000</v>
      </c>
      <c r="Q35" s="32">
        <f t="shared" si="6"/>
        <v>4600000</v>
      </c>
      <c r="R35" s="10" t="s">
        <v>160</v>
      </c>
      <c r="S35" s="10" t="s">
        <v>161</v>
      </c>
      <c r="T35" s="11" t="s">
        <v>140</v>
      </c>
      <c r="U35" s="11"/>
      <c r="V35" s="11"/>
      <c r="W35" s="11"/>
      <c r="X35" s="11"/>
      <c r="Y35" s="11" t="s">
        <v>201</v>
      </c>
      <c r="Z35" s="82"/>
      <c r="AA35" s="9">
        <f t="shared" si="0"/>
        <v>0</v>
      </c>
      <c r="AB35" s="9">
        <f t="shared" si="1"/>
        <v>0</v>
      </c>
      <c r="AC35" s="9">
        <f t="shared" si="2"/>
        <v>0</v>
      </c>
      <c r="AD35" s="9">
        <f t="shared" si="3"/>
        <v>0</v>
      </c>
      <c r="AE35" s="9">
        <f t="shared" si="4"/>
        <v>138000</v>
      </c>
      <c r="AF35" s="9">
        <f t="shared" si="5"/>
        <v>230000</v>
      </c>
      <c r="AG35" s="3"/>
    </row>
    <row r="36" spans="1:32" ht="180">
      <c r="A36" s="6">
        <v>24</v>
      </c>
      <c r="B36" s="5" t="s">
        <v>35</v>
      </c>
      <c r="C36" s="6">
        <v>66610702</v>
      </c>
      <c r="D36" s="2">
        <v>610250574</v>
      </c>
      <c r="E36" s="2">
        <v>610250574</v>
      </c>
      <c r="F36" s="6"/>
      <c r="G36" s="6"/>
      <c r="H36" s="6" t="s">
        <v>140</v>
      </c>
      <c r="I36" s="6" t="s">
        <v>140</v>
      </c>
      <c r="J36" s="6"/>
      <c r="K36" s="6"/>
      <c r="L36" s="6"/>
      <c r="M36" s="7" t="s">
        <v>44</v>
      </c>
      <c r="N36" s="8" t="s">
        <v>97</v>
      </c>
      <c r="O36" s="9"/>
      <c r="P36" s="9">
        <v>4000000</v>
      </c>
      <c r="Q36" s="32">
        <f t="shared" si="6"/>
        <v>4000000</v>
      </c>
      <c r="R36" s="10" t="s">
        <v>163</v>
      </c>
      <c r="S36" s="10" t="s">
        <v>154</v>
      </c>
      <c r="T36" s="11" t="s">
        <v>140</v>
      </c>
      <c r="U36" s="11"/>
      <c r="V36" s="11"/>
      <c r="W36" s="11"/>
      <c r="X36" s="11"/>
      <c r="Y36" s="11" t="s">
        <v>201</v>
      </c>
      <c r="Z36" s="82"/>
      <c r="AA36" s="9">
        <f t="shared" si="0"/>
        <v>0</v>
      </c>
      <c r="AB36" s="9">
        <f t="shared" si="1"/>
        <v>0</v>
      </c>
      <c r="AC36" s="9">
        <f t="shared" si="2"/>
        <v>0</v>
      </c>
      <c r="AD36" s="9">
        <f t="shared" si="3"/>
        <v>0</v>
      </c>
      <c r="AE36" s="9">
        <f t="shared" si="4"/>
        <v>120000</v>
      </c>
      <c r="AF36" s="9">
        <f t="shared" si="5"/>
        <v>200000</v>
      </c>
    </row>
    <row r="37" spans="1:32" ht="105">
      <c r="A37" s="6">
        <v>25</v>
      </c>
      <c r="B37" s="5" t="s">
        <v>35</v>
      </c>
      <c r="C37" s="6">
        <v>66610702</v>
      </c>
      <c r="D37" s="2">
        <v>610250574</v>
      </c>
      <c r="E37" s="2">
        <v>610250574</v>
      </c>
      <c r="F37" s="6"/>
      <c r="G37" s="6"/>
      <c r="H37" s="6" t="s">
        <v>140</v>
      </c>
      <c r="I37" s="6" t="s">
        <v>140</v>
      </c>
      <c r="J37" s="6"/>
      <c r="K37" s="6"/>
      <c r="L37" s="6"/>
      <c r="M37" s="7" t="s">
        <v>45</v>
      </c>
      <c r="N37" s="8" t="s">
        <v>98</v>
      </c>
      <c r="O37" s="9"/>
      <c r="P37" s="9">
        <v>1500000</v>
      </c>
      <c r="Q37" s="32">
        <f t="shared" si="6"/>
        <v>1500000</v>
      </c>
      <c r="R37" s="10" t="s">
        <v>163</v>
      </c>
      <c r="S37" s="10" t="s">
        <v>154</v>
      </c>
      <c r="T37" s="11" t="s">
        <v>140</v>
      </c>
      <c r="U37" s="11"/>
      <c r="V37" s="11"/>
      <c r="W37" s="11"/>
      <c r="X37" s="11"/>
      <c r="Y37" s="11" t="s">
        <v>201</v>
      </c>
      <c r="Z37" s="82"/>
      <c r="AA37" s="9">
        <f t="shared" si="0"/>
        <v>0</v>
      </c>
      <c r="AB37" s="9">
        <f t="shared" si="1"/>
        <v>0</v>
      </c>
      <c r="AC37" s="9">
        <f t="shared" si="2"/>
        <v>0</v>
      </c>
      <c r="AD37" s="9">
        <f t="shared" si="3"/>
        <v>0</v>
      </c>
      <c r="AE37" s="9">
        <f t="shared" si="4"/>
        <v>45000</v>
      </c>
      <c r="AF37" s="9">
        <f t="shared" si="5"/>
        <v>75000</v>
      </c>
    </row>
    <row r="38" spans="1:32" ht="93.75">
      <c r="A38" s="6">
        <v>26</v>
      </c>
      <c r="B38" s="5" t="s">
        <v>10</v>
      </c>
      <c r="C38" s="6">
        <v>60545992</v>
      </c>
      <c r="D38" s="6">
        <v>108047792</v>
      </c>
      <c r="E38" s="6">
        <v>600014843</v>
      </c>
      <c r="F38" s="6"/>
      <c r="G38" s="6"/>
      <c r="H38" s="6" t="s">
        <v>140</v>
      </c>
      <c r="I38" s="6" t="s">
        <v>140</v>
      </c>
      <c r="J38" s="6"/>
      <c r="K38" s="6"/>
      <c r="L38" s="6"/>
      <c r="M38" s="7" t="s">
        <v>11</v>
      </c>
      <c r="N38" s="8" t="s">
        <v>12</v>
      </c>
      <c r="O38" s="9"/>
      <c r="P38" s="9">
        <v>5000000</v>
      </c>
      <c r="Q38" s="32">
        <f t="shared" si="6"/>
        <v>5000000</v>
      </c>
      <c r="R38" s="10" t="s">
        <v>153</v>
      </c>
      <c r="S38" s="10" t="s">
        <v>154</v>
      </c>
      <c r="T38" s="6" t="s">
        <v>140</v>
      </c>
      <c r="U38" s="6"/>
      <c r="V38" s="6"/>
      <c r="W38" s="6"/>
      <c r="X38" s="6"/>
      <c r="Y38" s="6" t="s">
        <v>201</v>
      </c>
      <c r="Z38" s="84">
        <v>1251</v>
      </c>
      <c r="AA38" s="9">
        <f t="shared" si="0"/>
        <v>0</v>
      </c>
      <c r="AB38" s="9">
        <f t="shared" si="1"/>
        <v>0</v>
      </c>
      <c r="AC38" s="9">
        <f t="shared" si="2"/>
        <v>2502000</v>
      </c>
      <c r="AD38" s="9">
        <f t="shared" si="3"/>
        <v>3753000</v>
      </c>
      <c r="AE38" s="9">
        <f t="shared" si="4"/>
        <v>150000</v>
      </c>
      <c r="AF38" s="9">
        <f t="shared" si="5"/>
        <v>250000</v>
      </c>
    </row>
    <row r="39" spans="1:32" ht="93.75">
      <c r="A39" s="6">
        <v>27</v>
      </c>
      <c r="B39" s="5" t="s">
        <v>10</v>
      </c>
      <c r="C39" s="6">
        <v>60545992</v>
      </c>
      <c r="D39" s="36">
        <v>108047792</v>
      </c>
      <c r="E39" s="36">
        <v>600014843</v>
      </c>
      <c r="F39" s="6"/>
      <c r="G39" s="6"/>
      <c r="H39" s="6" t="s">
        <v>140</v>
      </c>
      <c r="I39" s="6"/>
      <c r="J39" s="6"/>
      <c r="K39" s="6"/>
      <c r="L39" s="6"/>
      <c r="M39" s="7" t="s">
        <v>13</v>
      </c>
      <c r="N39" s="8" t="s">
        <v>112</v>
      </c>
      <c r="O39" s="9"/>
      <c r="P39" s="9">
        <v>12000000</v>
      </c>
      <c r="Q39" s="32">
        <f t="shared" si="6"/>
        <v>12000000</v>
      </c>
      <c r="R39" s="10" t="s">
        <v>153</v>
      </c>
      <c r="S39" s="10" t="s">
        <v>154</v>
      </c>
      <c r="T39" s="6" t="s">
        <v>140</v>
      </c>
      <c r="U39" s="11"/>
      <c r="V39" s="11"/>
      <c r="W39" s="11"/>
      <c r="X39" s="11"/>
      <c r="Y39" s="11" t="s">
        <v>201</v>
      </c>
      <c r="Z39" s="82"/>
      <c r="AA39" s="9">
        <f t="shared" si="0"/>
        <v>0</v>
      </c>
      <c r="AB39" s="9">
        <f t="shared" si="1"/>
        <v>0</v>
      </c>
      <c r="AC39" s="9">
        <f t="shared" si="2"/>
        <v>0</v>
      </c>
      <c r="AD39" s="9">
        <f t="shared" si="3"/>
        <v>0</v>
      </c>
      <c r="AE39" s="9">
        <f t="shared" si="4"/>
        <v>360000</v>
      </c>
      <c r="AF39" s="9">
        <f t="shared" si="5"/>
        <v>600000</v>
      </c>
    </row>
    <row r="40" spans="1:32" ht="345">
      <c r="A40" s="6">
        <v>28</v>
      </c>
      <c r="B40" s="5" t="s">
        <v>213</v>
      </c>
      <c r="C40" s="5" t="s">
        <v>214</v>
      </c>
      <c r="D40" s="2"/>
      <c r="E40" s="2"/>
      <c r="F40" s="6"/>
      <c r="G40" s="6" t="s">
        <v>140</v>
      </c>
      <c r="H40" s="6" t="s">
        <v>140</v>
      </c>
      <c r="I40" s="6" t="s">
        <v>140</v>
      </c>
      <c r="J40" s="6"/>
      <c r="K40" s="6"/>
      <c r="L40" s="6"/>
      <c r="M40" s="5" t="s">
        <v>215</v>
      </c>
      <c r="N40" s="109" t="s">
        <v>216</v>
      </c>
      <c r="O40" s="5"/>
      <c r="P40" s="104">
        <v>1400000</v>
      </c>
      <c r="Q40" s="32">
        <f t="shared" si="6"/>
        <v>1400000</v>
      </c>
      <c r="R40" s="5" t="s">
        <v>164</v>
      </c>
      <c r="S40" s="5" t="s">
        <v>171</v>
      </c>
      <c r="T40" s="5"/>
      <c r="U40" s="5"/>
      <c r="V40" s="5"/>
      <c r="W40" s="5"/>
      <c r="X40" s="5"/>
      <c r="Y40" s="102" t="s">
        <v>201</v>
      </c>
      <c r="Z40" s="103"/>
      <c r="AA40" s="9">
        <f t="shared" si="0"/>
        <v>0</v>
      </c>
      <c r="AB40" s="9">
        <f t="shared" si="1"/>
        <v>0</v>
      </c>
      <c r="AC40" s="9">
        <f t="shared" si="2"/>
        <v>0</v>
      </c>
      <c r="AD40" s="9">
        <f t="shared" si="3"/>
        <v>0</v>
      </c>
      <c r="AE40" s="9">
        <f t="shared" si="4"/>
        <v>42000</v>
      </c>
      <c r="AF40" s="9">
        <f t="shared" si="5"/>
        <v>70000</v>
      </c>
    </row>
    <row r="41" spans="1:32" ht="93.75">
      <c r="A41" s="6">
        <v>29</v>
      </c>
      <c r="B41" s="5" t="s">
        <v>46</v>
      </c>
      <c r="C41" s="6" t="s">
        <v>47</v>
      </c>
      <c r="D41" s="2" t="s">
        <v>50</v>
      </c>
      <c r="E41" s="2">
        <v>600015408</v>
      </c>
      <c r="F41" s="6"/>
      <c r="G41" s="6"/>
      <c r="H41" s="6" t="s">
        <v>140</v>
      </c>
      <c r="I41" s="6" t="s">
        <v>140</v>
      </c>
      <c r="J41" s="6"/>
      <c r="K41" s="6"/>
      <c r="L41" s="6"/>
      <c r="M41" s="7" t="s">
        <v>51</v>
      </c>
      <c r="N41" s="8" t="s">
        <v>52</v>
      </c>
      <c r="O41" s="9"/>
      <c r="P41" s="9">
        <v>6000000</v>
      </c>
      <c r="Q41" s="32">
        <f t="shared" si="6"/>
        <v>6000000</v>
      </c>
      <c r="R41" s="10">
        <v>2017</v>
      </c>
      <c r="S41" s="10">
        <v>2017</v>
      </c>
      <c r="T41" s="11" t="s">
        <v>140</v>
      </c>
      <c r="U41" s="11"/>
      <c r="V41" s="11"/>
      <c r="W41" s="11"/>
      <c r="X41" s="11"/>
      <c r="Y41" s="11" t="s">
        <v>201</v>
      </c>
      <c r="Z41" s="82">
        <v>368</v>
      </c>
      <c r="AA41" s="9">
        <f t="shared" si="0"/>
        <v>0</v>
      </c>
      <c r="AB41" s="9">
        <f t="shared" si="1"/>
        <v>0</v>
      </c>
      <c r="AC41" s="9">
        <f t="shared" si="2"/>
        <v>736000</v>
      </c>
      <c r="AD41" s="9">
        <f t="shared" si="3"/>
        <v>1104000</v>
      </c>
      <c r="AE41" s="9">
        <f t="shared" si="4"/>
        <v>180000</v>
      </c>
      <c r="AF41" s="9">
        <f t="shared" si="5"/>
        <v>300000</v>
      </c>
    </row>
    <row r="42" spans="1:32" ht="270">
      <c r="A42" s="6">
        <v>30</v>
      </c>
      <c r="B42" s="5" t="s">
        <v>77</v>
      </c>
      <c r="C42" s="6">
        <v>60545267</v>
      </c>
      <c r="D42" s="2">
        <v>108047695</v>
      </c>
      <c r="E42" s="2">
        <v>600171116</v>
      </c>
      <c r="F42" s="6" t="s">
        <v>140</v>
      </c>
      <c r="G42" s="6"/>
      <c r="H42" s="6" t="s">
        <v>140</v>
      </c>
      <c r="I42" s="6" t="s">
        <v>140</v>
      </c>
      <c r="J42" s="6"/>
      <c r="K42" s="6"/>
      <c r="L42" s="6"/>
      <c r="M42" s="7" t="s">
        <v>78</v>
      </c>
      <c r="N42" s="8" t="s">
        <v>146</v>
      </c>
      <c r="O42" s="9"/>
      <c r="P42" s="9">
        <v>4350000</v>
      </c>
      <c r="Q42" s="32">
        <f t="shared" si="6"/>
        <v>4350000</v>
      </c>
      <c r="R42" s="10">
        <v>2017</v>
      </c>
      <c r="S42" s="10">
        <v>2017</v>
      </c>
      <c r="T42" s="11" t="s">
        <v>140</v>
      </c>
      <c r="U42" s="11"/>
      <c r="V42" s="11"/>
      <c r="W42" s="11"/>
      <c r="X42" s="11"/>
      <c r="Y42" s="11" t="s">
        <v>201</v>
      </c>
      <c r="Z42" s="82">
        <v>491</v>
      </c>
      <c r="AA42" s="9">
        <f t="shared" si="0"/>
        <v>0</v>
      </c>
      <c r="AB42" s="9">
        <f t="shared" si="1"/>
        <v>0</v>
      </c>
      <c r="AC42" s="9">
        <f t="shared" si="2"/>
        <v>982000</v>
      </c>
      <c r="AD42" s="9">
        <f t="shared" si="3"/>
        <v>1473000</v>
      </c>
      <c r="AE42" s="9">
        <f t="shared" si="4"/>
        <v>130500</v>
      </c>
      <c r="AF42" s="9">
        <f t="shared" si="5"/>
        <v>217500</v>
      </c>
    </row>
    <row r="43" spans="1:32" ht="345">
      <c r="A43" s="6">
        <v>31</v>
      </c>
      <c r="B43" s="5" t="s">
        <v>77</v>
      </c>
      <c r="C43" s="6">
        <v>60545267</v>
      </c>
      <c r="D43" s="2">
        <v>108047695</v>
      </c>
      <c r="E43" s="2">
        <v>600171116</v>
      </c>
      <c r="F43" s="6"/>
      <c r="G43" s="6"/>
      <c r="H43" s="6" t="s">
        <v>140</v>
      </c>
      <c r="I43" s="6" t="s">
        <v>140</v>
      </c>
      <c r="J43" s="6"/>
      <c r="K43" s="6"/>
      <c r="L43" s="6"/>
      <c r="M43" s="7" t="s">
        <v>79</v>
      </c>
      <c r="N43" s="8" t="s">
        <v>147</v>
      </c>
      <c r="O43" s="9"/>
      <c r="P43" s="9">
        <v>3180000</v>
      </c>
      <c r="Q43" s="32">
        <f t="shared" si="6"/>
        <v>3180000</v>
      </c>
      <c r="R43" s="10">
        <v>2018</v>
      </c>
      <c r="S43" s="10">
        <v>2018</v>
      </c>
      <c r="T43" s="11" t="s">
        <v>140</v>
      </c>
      <c r="U43" s="11"/>
      <c r="V43" s="11"/>
      <c r="W43" s="11"/>
      <c r="X43" s="11"/>
      <c r="Y43" s="11" t="s">
        <v>201</v>
      </c>
      <c r="Z43" s="82"/>
      <c r="AA43" s="9">
        <f t="shared" si="0"/>
        <v>0</v>
      </c>
      <c r="AB43" s="9">
        <f t="shared" si="1"/>
        <v>0</v>
      </c>
      <c r="AC43" s="9">
        <f t="shared" si="2"/>
        <v>0</v>
      </c>
      <c r="AD43" s="9">
        <f t="shared" si="3"/>
        <v>0</v>
      </c>
      <c r="AE43" s="9">
        <f t="shared" si="4"/>
        <v>95400</v>
      </c>
      <c r="AF43" s="9">
        <f t="shared" si="5"/>
        <v>159000</v>
      </c>
    </row>
    <row r="44" spans="1:32" ht="255">
      <c r="A44" s="6">
        <v>32</v>
      </c>
      <c r="B44" s="5" t="s">
        <v>64</v>
      </c>
      <c r="C44" s="6">
        <v>60418460</v>
      </c>
      <c r="D44" s="2"/>
      <c r="E44" s="2">
        <v>600015378</v>
      </c>
      <c r="F44" s="6" t="s">
        <v>140</v>
      </c>
      <c r="G44" s="6" t="s">
        <v>140</v>
      </c>
      <c r="H44" s="6"/>
      <c r="I44" s="6" t="s">
        <v>140</v>
      </c>
      <c r="J44" s="6" t="s">
        <v>140</v>
      </c>
      <c r="K44" s="6" t="s">
        <v>140</v>
      </c>
      <c r="L44" s="6"/>
      <c r="M44" s="7" t="s">
        <v>69</v>
      </c>
      <c r="N44" s="8" t="s">
        <v>70</v>
      </c>
      <c r="O44" s="9">
        <v>2000000</v>
      </c>
      <c r="P44" s="9">
        <v>1000000</v>
      </c>
      <c r="Q44" s="32">
        <f t="shared" si="6"/>
        <v>3000000</v>
      </c>
      <c r="R44" s="10" t="s">
        <v>160</v>
      </c>
      <c r="S44" s="10" t="s">
        <v>154</v>
      </c>
      <c r="T44" s="11" t="s">
        <v>140</v>
      </c>
      <c r="U44" s="11"/>
      <c r="V44" s="11"/>
      <c r="W44" s="11"/>
      <c r="X44" s="11"/>
      <c r="Y44" s="11" t="s">
        <v>202</v>
      </c>
      <c r="Z44" s="82">
        <v>332</v>
      </c>
      <c r="AA44" s="9">
        <f t="shared" si="0"/>
        <v>2000000</v>
      </c>
      <c r="AB44" s="9">
        <f t="shared" si="1"/>
        <v>200000</v>
      </c>
      <c r="AC44" s="9">
        <f t="shared" si="2"/>
        <v>664000</v>
      </c>
      <c r="AD44" s="9">
        <f t="shared" si="3"/>
        <v>996000</v>
      </c>
      <c r="AE44" s="9">
        <f t="shared" si="4"/>
        <v>30000</v>
      </c>
      <c r="AF44" s="9">
        <f t="shared" si="5"/>
        <v>50000</v>
      </c>
    </row>
    <row r="45" spans="1:32" ht="135">
      <c r="A45" s="6">
        <v>33</v>
      </c>
      <c r="B45" s="5" t="s">
        <v>64</v>
      </c>
      <c r="C45" s="6">
        <v>60418460</v>
      </c>
      <c r="D45" s="2"/>
      <c r="E45" s="2">
        <v>600015378</v>
      </c>
      <c r="F45" s="6" t="s">
        <v>140</v>
      </c>
      <c r="G45" s="6" t="s">
        <v>140</v>
      </c>
      <c r="H45" s="6"/>
      <c r="I45" s="6" t="s">
        <v>140</v>
      </c>
      <c r="J45" s="6" t="s">
        <v>140</v>
      </c>
      <c r="K45" s="6" t="s">
        <v>140</v>
      </c>
      <c r="L45" s="6" t="s">
        <v>140</v>
      </c>
      <c r="M45" s="7" t="s">
        <v>71</v>
      </c>
      <c r="N45" s="8" t="s">
        <v>107</v>
      </c>
      <c r="O45" s="9">
        <v>350000</v>
      </c>
      <c r="P45" s="9">
        <v>850000</v>
      </c>
      <c r="Q45" s="32">
        <f t="shared" si="6"/>
        <v>1200000</v>
      </c>
      <c r="R45" s="10" t="s">
        <v>160</v>
      </c>
      <c r="S45" s="10" t="s">
        <v>154</v>
      </c>
      <c r="T45" s="11" t="s">
        <v>140</v>
      </c>
      <c r="U45" s="11"/>
      <c r="V45" s="11"/>
      <c r="W45" s="11"/>
      <c r="X45" s="11"/>
      <c r="Y45" s="11" t="s">
        <v>202</v>
      </c>
      <c r="Z45" s="82"/>
      <c r="AA45" s="9">
        <f t="shared" si="0"/>
        <v>350000</v>
      </c>
      <c r="AB45" s="9">
        <f t="shared" si="1"/>
        <v>35000</v>
      </c>
      <c r="AC45" s="9">
        <f t="shared" si="2"/>
        <v>0</v>
      </c>
      <c r="AD45" s="9">
        <f t="shared" si="3"/>
        <v>0</v>
      </c>
      <c r="AE45" s="9">
        <f t="shared" si="4"/>
        <v>25500</v>
      </c>
      <c r="AF45" s="9">
        <f t="shared" si="5"/>
        <v>42500</v>
      </c>
    </row>
    <row r="46" spans="1:32" ht="131.25">
      <c r="A46" s="6">
        <v>34</v>
      </c>
      <c r="B46" s="5" t="s">
        <v>64</v>
      </c>
      <c r="C46" s="6">
        <v>60418460</v>
      </c>
      <c r="D46" s="2"/>
      <c r="E46" s="2">
        <v>600015378</v>
      </c>
      <c r="F46" s="6"/>
      <c r="G46" s="6" t="s">
        <v>140</v>
      </c>
      <c r="H46" s="6" t="s">
        <v>140</v>
      </c>
      <c r="I46" s="6"/>
      <c r="J46" s="6"/>
      <c r="K46" s="6"/>
      <c r="L46" s="6"/>
      <c r="M46" s="7" t="s">
        <v>66</v>
      </c>
      <c r="N46" s="8" t="s">
        <v>67</v>
      </c>
      <c r="O46" s="9"/>
      <c r="P46" s="9">
        <v>1800000</v>
      </c>
      <c r="Q46" s="32">
        <f t="shared" si="6"/>
        <v>1800000</v>
      </c>
      <c r="R46" s="10" t="s">
        <v>160</v>
      </c>
      <c r="S46" s="10" t="s">
        <v>171</v>
      </c>
      <c r="T46" s="11" t="s">
        <v>140</v>
      </c>
      <c r="U46" s="11"/>
      <c r="V46" s="11"/>
      <c r="W46" s="11"/>
      <c r="X46" s="11"/>
      <c r="Y46" s="11" t="s">
        <v>201</v>
      </c>
      <c r="Z46" s="82"/>
      <c r="AA46" s="9">
        <f t="shared" si="0"/>
        <v>0</v>
      </c>
      <c r="AB46" s="9">
        <f t="shared" si="1"/>
        <v>0</v>
      </c>
      <c r="AC46" s="9">
        <f t="shared" si="2"/>
        <v>0</v>
      </c>
      <c r="AD46" s="9">
        <f t="shared" si="3"/>
        <v>0</v>
      </c>
      <c r="AE46" s="9">
        <f t="shared" si="4"/>
        <v>54000</v>
      </c>
      <c r="AF46" s="9">
        <f t="shared" si="5"/>
        <v>90000</v>
      </c>
    </row>
    <row r="47" spans="1:32" ht="131.25">
      <c r="A47" s="6">
        <v>35</v>
      </c>
      <c r="B47" s="5" t="s">
        <v>64</v>
      </c>
      <c r="C47" s="6">
        <v>60418460</v>
      </c>
      <c r="D47" s="2" t="s">
        <v>109</v>
      </c>
      <c r="E47" s="2">
        <v>600015378</v>
      </c>
      <c r="F47" s="6"/>
      <c r="G47" s="6" t="s">
        <v>140</v>
      </c>
      <c r="H47" s="6"/>
      <c r="I47" s="6"/>
      <c r="J47" s="6"/>
      <c r="K47" s="6"/>
      <c r="L47" s="6"/>
      <c r="M47" s="7" t="s">
        <v>72</v>
      </c>
      <c r="N47" s="8" t="s">
        <v>73</v>
      </c>
      <c r="O47" s="9"/>
      <c r="P47" s="9">
        <v>1200000</v>
      </c>
      <c r="Q47" s="32">
        <f t="shared" si="6"/>
        <v>1200000</v>
      </c>
      <c r="R47" s="10" t="s">
        <v>160</v>
      </c>
      <c r="S47" s="10" t="s">
        <v>154</v>
      </c>
      <c r="T47" s="11" t="s">
        <v>140</v>
      </c>
      <c r="U47" s="11"/>
      <c r="V47" s="11"/>
      <c r="W47" s="11"/>
      <c r="X47" s="11"/>
      <c r="Y47" s="11" t="s">
        <v>201</v>
      </c>
      <c r="Z47" s="82"/>
      <c r="AA47" s="9">
        <f t="shared" si="0"/>
        <v>0</v>
      </c>
      <c r="AB47" s="9">
        <f t="shared" si="1"/>
        <v>0</v>
      </c>
      <c r="AC47" s="9">
        <f t="shared" si="2"/>
        <v>0</v>
      </c>
      <c r="AD47" s="9">
        <f t="shared" si="3"/>
        <v>0</v>
      </c>
      <c r="AE47" s="9">
        <f t="shared" si="4"/>
        <v>36000</v>
      </c>
      <c r="AF47" s="9">
        <f t="shared" si="5"/>
        <v>60000</v>
      </c>
    </row>
    <row r="48" spans="1:32" ht="131.25">
      <c r="A48" s="6">
        <v>36</v>
      </c>
      <c r="B48" s="5" t="s">
        <v>64</v>
      </c>
      <c r="C48" s="6">
        <v>60418460</v>
      </c>
      <c r="D48" s="2"/>
      <c r="E48" s="2">
        <v>600015378</v>
      </c>
      <c r="F48" s="6" t="s">
        <v>140</v>
      </c>
      <c r="G48" s="6" t="s">
        <v>140</v>
      </c>
      <c r="H48" s="6"/>
      <c r="I48" s="6" t="s">
        <v>140</v>
      </c>
      <c r="J48" s="6"/>
      <c r="K48" s="6"/>
      <c r="L48" s="6"/>
      <c r="M48" s="7" t="s">
        <v>74</v>
      </c>
      <c r="N48" s="8" t="s">
        <v>106</v>
      </c>
      <c r="O48" s="9"/>
      <c r="P48" s="9">
        <v>1200000</v>
      </c>
      <c r="Q48" s="32">
        <f t="shared" si="6"/>
        <v>1200000</v>
      </c>
      <c r="R48" s="10" t="s">
        <v>160</v>
      </c>
      <c r="S48" s="10" t="s">
        <v>154</v>
      </c>
      <c r="T48" s="11" t="s">
        <v>140</v>
      </c>
      <c r="U48" s="11"/>
      <c r="V48" s="11"/>
      <c r="W48" s="11"/>
      <c r="X48" s="11"/>
      <c r="Y48" s="11" t="s">
        <v>201</v>
      </c>
      <c r="Z48" s="82"/>
      <c r="AA48" s="9">
        <f t="shared" si="0"/>
        <v>0</v>
      </c>
      <c r="AB48" s="9">
        <f t="shared" si="1"/>
        <v>0</v>
      </c>
      <c r="AC48" s="9">
        <f t="shared" si="2"/>
        <v>0</v>
      </c>
      <c r="AD48" s="9">
        <f t="shared" si="3"/>
        <v>0</v>
      </c>
      <c r="AE48" s="9">
        <f t="shared" si="4"/>
        <v>36000</v>
      </c>
      <c r="AF48" s="9">
        <f t="shared" si="5"/>
        <v>60000</v>
      </c>
    </row>
    <row r="49" spans="1:32" ht="131.25">
      <c r="A49" s="6">
        <v>37</v>
      </c>
      <c r="B49" s="5" t="s">
        <v>230</v>
      </c>
      <c r="C49" s="105" t="s">
        <v>231</v>
      </c>
      <c r="D49" s="2"/>
      <c r="E49" s="2"/>
      <c r="F49" s="6" t="s">
        <v>140</v>
      </c>
      <c r="G49" s="6" t="s">
        <v>140</v>
      </c>
      <c r="H49" s="6"/>
      <c r="I49" s="6"/>
      <c r="J49" s="6" t="s">
        <v>140</v>
      </c>
      <c r="K49" s="6"/>
      <c r="L49" s="6"/>
      <c r="M49" s="5" t="s">
        <v>232</v>
      </c>
      <c r="N49" s="37" t="s">
        <v>233</v>
      </c>
      <c r="O49" s="104">
        <v>1850000</v>
      </c>
      <c r="P49" s="104"/>
      <c r="Q49" s="32">
        <f t="shared" si="6"/>
        <v>1850000</v>
      </c>
      <c r="R49" s="5" t="s">
        <v>234</v>
      </c>
      <c r="S49" s="5" t="s">
        <v>154</v>
      </c>
      <c r="T49" s="6" t="s">
        <v>140</v>
      </c>
      <c r="U49" s="6" t="s">
        <v>140</v>
      </c>
      <c r="V49" s="8"/>
      <c r="W49" s="106"/>
      <c r="X49" s="107"/>
      <c r="Y49" s="102" t="s">
        <v>200</v>
      </c>
      <c r="Z49" s="103"/>
      <c r="AA49" s="9">
        <f t="shared" si="0"/>
        <v>1850000</v>
      </c>
      <c r="AB49" s="9">
        <f t="shared" si="1"/>
        <v>185000</v>
      </c>
      <c r="AC49" s="9">
        <f t="shared" si="2"/>
        <v>0</v>
      </c>
      <c r="AD49" s="9">
        <f t="shared" si="3"/>
        <v>0</v>
      </c>
      <c r="AE49" s="9">
        <f t="shared" si="4"/>
        <v>0</v>
      </c>
      <c r="AF49" s="9">
        <f t="shared" si="5"/>
        <v>0</v>
      </c>
    </row>
    <row r="50" spans="1:32" ht="180">
      <c r="A50" s="6">
        <v>38</v>
      </c>
      <c r="B50" s="5" t="s">
        <v>127</v>
      </c>
      <c r="C50" s="6">
        <v>48895504</v>
      </c>
      <c r="D50" s="2" t="s">
        <v>126</v>
      </c>
      <c r="E50" s="2">
        <v>600015891</v>
      </c>
      <c r="F50" s="6" t="s">
        <v>140</v>
      </c>
      <c r="G50" s="6" t="s">
        <v>140</v>
      </c>
      <c r="H50" s="6" t="s">
        <v>140</v>
      </c>
      <c r="I50" s="6"/>
      <c r="J50" s="6"/>
      <c r="K50" s="6"/>
      <c r="L50" s="6"/>
      <c r="M50" s="7" t="s">
        <v>128</v>
      </c>
      <c r="N50" s="8" t="s">
        <v>129</v>
      </c>
      <c r="O50" s="9">
        <v>750000</v>
      </c>
      <c r="P50" s="9">
        <v>4500000</v>
      </c>
      <c r="Q50" s="32">
        <f t="shared" si="6"/>
        <v>5250000</v>
      </c>
      <c r="R50" s="10" t="s">
        <v>180</v>
      </c>
      <c r="S50" s="10" t="s">
        <v>154</v>
      </c>
      <c r="T50" s="11" t="s">
        <v>140</v>
      </c>
      <c r="U50" s="11"/>
      <c r="V50" s="11"/>
      <c r="W50" s="11"/>
      <c r="X50" s="11"/>
      <c r="Y50" s="11" t="s">
        <v>202</v>
      </c>
      <c r="Z50" s="82">
        <v>270</v>
      </c>
      <c r="AA50" s="9">
        <f t="shared" si="0"/>
        <v>750000</v>
      </c>
      <c r="AB50" s="9">
        <f t="shared" si="1"/>
        <v>75000</v>
      </c>
      <c r="AC50" s="9">
        <f t="shared" si="2"/>
        <v>540000</v>
      </c>
      <c r="AD50" s="9">
        <f t="shared" si="3"/>
        <v>810000</v>
      </c>
      <c r="AE50" s="9">
        <f t="shared" si="4"/>
        <v>135000</v>
      </c>
      <c r="AF50" s="9">
        <f t="shared" si="5"/>
        <v>225000</v>
      </c>
    </row>
    <row r="51" spans="1:32" ht="390">
      <c r="A51" s="6">
        <v>39</v>
      </c>
      <c r="B51" s="5" t="s">
        <v>127</v>
      </c>
      <c r="C51" s="6">
        <v>48895504</v>
      </c>
      <c r="D51" s="2" t="s">
        <v>126</v>
      </c>
      <c r="E51" s="2">
        <v>600015891</v>
      </c>
      <c r="F51" s="6"/>
      <c r="G51" s="6"/>
      <c r="H51" s="6" t="s">
        <v>140</v>
      </c>
      <c r="I51" s="6"/>
      <c r="J51" s="6"/>
      <c r="K51" s="6"/>
      <c r="L51" s="6"/>
      <c r="M51" s="7" t="s">
        <v>130</v>
      </c>
      <c r="N51" s="8" t="s">
        <v>131</v>
      </c>
      <c r="O51" s="9"/>
      <c r="P51" s="9">
        <v>12500000</v>
      </c>
      <c r="Q51" s="32">
        <f t="shared" si="6"/>
        <v>12500000</v>
      </c>
      <c r="R51" s="10" t="s">
        <v>170</v>
      </c>
      <c r="S51" s="10" t="s">
        <v>154</v>
      </c>
      <c r="T51" s="11" t="s">
        <v>140</v>
      </c>
      <c r="U51" s="11"/>
      <c r="V51" s="11"/>
      <c r="W51" s="11"/>
      <c r="X51" s="11"/>
      <c r="Y51" s="11" t="s">
        <v>201</v>
      </c>
      <c r="Z51" s="82"/>
      <c r="AA51" s="9">
        <f t="shared" si="0"/>
        <v>0</v>
      </c>
      <c r="AB51" s="9">
        <f t="shared" si="1"/>
        <v>0</v>
      </c>
      <c r="AC51" s="9">
        <f t="shared" si="2"/>
        <v>0</v>
      </c>
      <c r="AD51" s="9">
        <f t="shared" si="3"/>
        <v>0</v>
      </c>
      <c r="AE51" s="9">
        <f t="shared" si="4"/>
        <v>375000</v>
      </c>
      <c r="AF51" s="9">
        <f t="shared" si="5"/>
        <v>625000</v>
      </c>
    </row>
    <row r="52" spans="1:32" ht="150">
      <c r="A52" s="6">
        <v>40</v>
      </c>
      <c r="B52" s="5" t="s">
        <v>80</v>
      </c>
      <c r="C52" s="6">
        <v>48895598</v>
      </c>
      <c r="D52" s="2">
        <v>102943559</v>
      </c>
      <c r="E52" s="2">
        <v>600015971</v>
      </c>
      <c r="F52" s="6"/>
      <c r="G52" s="6"/>
      <c r="H52" s="6" t="s">
        <v>140</v>
      </c>
      <c r="I52" s="6"/>
      <c r="J52" s="6"/>
      <c r="K52" s="6"/>
      <c r="L52" s="6"/>
      <c r="M52" s="7" t="s">
        <v>81</v>
      </c>
      <c r="N52" s="8" t="s">
        <v>82</v>
      </c>
      <c r="O52" s="9">
        <v>2000000</v>
      </c>
      <c r="P52" s="9">
        <v>13000000</v>
      </c>
      <c r="Q52" s="32">
        <f t="shared" si="6"/>
        <v>15000000</v>
      </c>
      <c r="R52" s="10" t="s">
        <v>153</v>
      </c>
      <c r="S52" s="10" t="s">
        <v>154</v>
      </c>
      <c r="T52" s="11" t="s">
        <v>140</v>
      </c>
      <c r="U52" s="11"/>
      <c r="V52" s="11"/>
      <c r="W52" s="11"/>
      <c r="X52" s="11"/>
      <c r="Y52" s="11" t="s">
        <v>202</v>
      </c>
      <c r="Z52" s="82">
        <v>916</v>
      </c>
      <c r="AA52" s="9">
        <f t="shared" si="0"/>
        <v>2000000</v>
      </c>
      <c r="AB52" s="9">
        <f t="shared" si="1"/>
        <v>200000</v>
      </c>
      <c r="AC52" s="9">
        <f t="shared" si="2"/>
        <v>1832000</v>
      </c>
      <c r="AD52" s="9">
        <f t="shared" si="3"/>
        <v>2748000</v>
      </c>
      <c r="AE52" s="9">
        <f t="shared" si="4"/>
        <v>390000</v>
      </c>
      <c r="AF52" s="9">
        <f t="shared" si="5"/>
        <v>650000</v>
      </c>
    </row>
    <row r="53" spans="1:32" ht="331.5" customHeight="1">
      <c r="A53" s="6">
        <v>41</v>
      </c>
      <c r="B53" s="5" t="s">
        <v>80</v>
      </c>
      <c r="C53" s="6">
        <v>48895598</v>
      </c>
      <c r="D53" s="2">
        <v>102943559</v>
      </c>
      <c r="E53" s="2">
        <v>600015971</v>
      </c>
      <c r="F53" s="6" t="s">
        <v>140</v>
      </c>
      <c r="G53" s="6"/>
      <c r="H53" s="6"/>
      <c r="I53" s="6"/>
      <c r="J53" s="6"/>
      <c r="K53" s="6"/>
      <c r="L53" s="6" t="s">
        <v>140</v>
      </c>
      <c r="M53" s="7" t="s">
        <v>85</v>
      </c>
      <c r="N53" s="38" t="s">
        <v>86</v>
      </c>
      <c r="O53" s="9">
        <v>500000</v>
      </c>
      <c r="P53" s="9">
        <v>500000</v>
      </c>
      <c r="Q53" s="32">
        <f t="shared" si="6"/>
        <v>1000000</v>
      </c>
      <c r="R53" s="10" t="s">
        <v>153</v>
      </c>
      <c r="S53" s="10" t="s">
        <v>155</v>
      </c>
      <c r="T53" s="11" t="s">
        <v>140</v>
      </c>
      <c r="U53" s="11"/>
      <c r="V53" s="11"/>
      <c r="W53" s="11"/>
      <c r="X53" s="11"/>
      <c r="Y53" s="11" t="s">
        <v>202</v>
      </c>
      <c r="Z53" s="82"/>
      <c r="AA53" s="9">
        <f t="shared" si="0"/>
        <v>500000</v>
      </c>
      <c r="AB53" s="9">
        <f t="shared" si="1"/>
        <v>50000</v>
      </c>
      <c r="AC53" s="9">
        <f t="shared" si="2"/>
        <v>0</v>
      </c>
      <c r="AD53" s="9">
        <f t="shared" si="3"/>
        <v>0</v>
      </c>
      <c r="AE53" s="9">
        <f t="shared" si="4"/>
        <v>15000</v>
      </c>
      <c r="AF53" s="9">
        <f t="shared" si="5"/>
        <v>25000</v>
      </c>
    </row>
    <row r="54" spans="1:32" ht="208.5" customHeight="1">
      <c r="A54" s="6">
        <v>42</v>
      </c>
      <c r="B54" s="5" t="s">
        <v>80</v>
      </c>
      <c r="C54" s="111">
        <v>48895598</v>
      </c>
      <c r="D54" s="2">
        <v>102943559</v>
      </c>
      <c r="E54" s="2">
        <v>600015971</v>
      </c>
      <c r="F54" s="6"/>
      <c r="G54" s="6"/>
      <c r="H54" s="6" t="s">
        <v>140</v>
      </c>
      <c r="I54" s="6"/>
      <c r="J54" s="6"/>
      <c r="K54" s="6"/>
      <c r="L54" s="6"/>
      <c r="M54" s="7" t="s">
        <v>87</v>
      </c>
      <c r="N54" s="38" t="s">
        <v>88</v>
      </c>
      <c r="O54" s="9">
        <v>500000</v>
      </c>
      <c r="P54" s="9">
        <v>4500000</v>
      </c>
      <c r="Q54" s="32">
        <f t="shared" si="6"/>
        <v>5000000</v>
      </c>
      <c r="R54" s="10" t="s">
        <v>172</v>
      </c>
      <c r="S54" s="10" t="s">
        <v>173</v>
      </c>
      <c r="T54" s="11" t="s">
        <v>140</v>
      </c>
      <c r="U54" s="11"/>
      <c r="V54" s="11"/>
      <c r="W54" s="11"/>
      <c r="X54" s="40"/>
      <c r="Y54" s="11" t="s">
        <v>202</v>
      </c>
      <c r="Z54" s="82"/>
      <c r="AA54" s="9">
        <f t="shared" si="0"/>
        <v>500000</v>
      </c>
      <c r="AB54" s="9">
        <f t="shared" si="1"/>
        <v>50000</v>
      </c>
      <c r="AC54" s="9">
        <f t="shared" si="2"/>
        <v>0</v>
      </c>
      <c r="AD54" s="9">
        <f t="shared" si="3"/>
        <v>0</v>
      </c>
      <c r="AE54" s="9">
        <f t="shared" si="4"/>
        <v>135000</v>
      </c>
      <c r="AF54" s="9">
        <f t="shared" si="5"/>
        <v>225000</v>
      </c>
    </row>
    <row r="55" spans="1:32" ht="330">
      <c r="A55" s="6">
        <v>43</v>
      </c>
      <c r="B55" s="5" t="s">
        <v>80</v>
      </c>
      <c r="C55" s="113">
        <v>48895598</v>
      </c>
      <c r="D55" s="2">
        <v>102943559</v>
      </c>
      <c r="E55" s="2">
        <v>600015971</v>
      </c>
      <c r="F55" s="6"/>
      <c r="G55" s="6"/>
      <c r="H55" s="6" t="s">
        <v>174</v>
      </c>
      <c r="I55" s="6" t="s">
        <v>174</v>
      </c>
      <c r="J55" s="6"/>
      <c r="K55" s="6"/>
      <c r="L55" s="6" t="s">
        <v>174</v>
      </c>
      <c r="M55" s="7" t="s">
        <v>91</v>
      </c>
      <c r="N55" s="8" t="s">
        <v>92</v>
      </c>
      <c r="O55" s="9">
        <v>500000</v>
      </c>
      <c r="P55" s="9">
        <v>3400000</v>
      </c>
      <c r="Q55" s="32">
        <f t="shared" si="6"/>
        <v>3900000</v>
      </c>
      <c r="R55" s="10" t="s">
        <v>176</v>
      </c>
      <c r="S55" s="10" t="s">
        <v>177</v>
      </c>
      <c r="T55" s="11" t="s">
        <v>140</v>
      </c>
      <c r="U55" s="11"/>
      <c r="V55" s="11"/>
      <c r="W55" s="11"/>
      <c r="X55" s="11"/>
      <c r="Y55" s="11" t="s">
        <v>202</v>
      </c>
      <c r="Z55" s="82"/>
      <c r="AA55" s="9">
        <f t="shared" si="0"/>
        <v>500000</v>
      </c>
      <c r="AB55" s="9">
        <f t="shared" si="1"/>
        <v>50000</v>
      </c>
      <c r="AC55" s="9">
        <f t="shared" si="2"/>
        <v>0</v>
      </c>
      <c r="AD55" s="9">
        <f t="shared" si="3"/>
        <v>0</v>
      </c>
      <c r="AE55" s="9">
        <f t="shared" si="4"/>
        <v>102000</v>
      </c>
      <c r="AF55" s="9">
        <f t="shared" si="5"/>
        <v>170000</v>
      </c>
    </row>
    <row r="56" spans="1:32" ht="315">
      <c r="A56" s="6">
        <v>44</v>
      </c>
      <c r="B56" s="5" t="s">
        <v>29</v>
      </c>
      <c r="C56" s="111">
        <v>60126671</v>
      </c>
      <c r="D56" s="2">
        <v>102006954</v>
      </c>
      <c r="E56" s="4" t="s">
        <v>30</v>
      </c>
      <c r="F56" s="6" t="s">
        <v>157</v>
      </c>
      <c r="G56" s="6"/>
      <c r="H56" s="6" t="s">
        <v>140</v>
      </c>
      <c r="I56" s="6" t="s">
        <v>140</v>
      </c>
      <c r="J56" s="6"/>
      <c r="K56" s="6"/>
      <c r="L56" s="6"/>
      <c r="M56" s="7" t="s">
        <v>31</v>
      </c>
      <c r="N56" s="8" t="s">
        <v>32</v>
      </c>
      <c r="O56" s="9">
        <v>500000</v>
      </c>
      <c r="P56" s="9">
        <v>40000000</v>
      </c>
      <c r="Q56" s="32">
        <f t="shared" si="6"/>
        <v>40500000</v>
      </c>
      <c r="R56" s="10" t="s">
        <v>158</v>
      </c>
      <c r="S56" s="10" t="s">
        <v>154</v>
      </c>
      <c r="T56" s="11" t="s">
        <v>140</v>
      </c>
      <c r="U56" s="11"/>
      <c r="V56" s="11"/>
      <c r="W56" s="11"/>
      <c r="X56" s="11"/>
      <c r="Y56" s="11" t="s">
        <v>202</v>
      </c>
      <c r="Z56" s="82">
        <v>323</v>
      </c>
      <c r="AA56" s="9">
        <f t="shared" si="0"/>
        <v>500000</v>
      </c>
      <c r="AB56" s="9">
        <f t="shared" si="1"/>
        <v>50000</v>
      </c>
      <c r="AC56" s="9">
        <f t="shared" si="2"/>
        <v>646000</v>
      </c>
      <c r="AD56" s="9">
        <f t="shared" si="3"/>
        <v>969000</v>
      </c>
      <c r="AE56" s="9">
        <f t="shared" si="4"/>
        <v>1200000</v>
      </c>
      <c r="AF56" s="9">
        <f t="shared" si="5"/>
        <v>2000000</v>
      </c>
    </row>
    <row r="57" spans="1:32" ht="15">
      <c r="A57" s="117"/>
      <c r="B57" s="87"/>
      <c r="C57" s="88"/>
      <c r="D57" s="89"/>
      <c r="E57" s="90"/>
      <c r="F57" s="88"/>
      <c r="G57" s="88"/>
      <c r="H57" s="88"/>
      <c r="I57" s="88"/>
      <c r="J57" s="88"/>
      <c r="K57" s="88"/>
      <c r="L57" s="88"/>
      <c r="M57" s="91"/>
      <c r="N57" s="92"/>
      <c r="O57" s="93">
        <f>SUM(O13:O56)</f>
        <v>18723943</v>
      </c>
      <c r="P57" s="93">
        <f>SUM(P13:P56)</f>
        <v>181883000</v>
      </c>
      <c r="Q57" s="93">
        <f>SUM(Q13:Q56)</f>
        <v>200606943</v>
      </c>
      <c r="R57" s="94"/>
      <c r="S57" s="94"/>
      <c r="T57" s="95"/>
      <c r="U57" s="95"/>
      <c r="V57" s="95"/>
      <c r="W57" s="95"/>
      <c r="X57" s="95"/>
      <c r="Y57" s="95"/>
      <c r="Z57" s="96">
        <f aca="true" t="shared" si="7" ref="Z57:AF57">SUM(Z13:Z56)</f>
        <v>10505</v>
      </c>
      <c r="AA57" s="93">
        <f t="shared" si="7"/>
        <v>18723943</v>
      </c>
      <c r="AB57" s="93">
        <f t="shared" si="7"/>
        <v>1872394.3</v>
      </c>
      <c r="AC57" s="93">
        <f t="shared" si="7"/>
        <v>21010000</v>
      </c>
      <c r="AD57" s="93">
        <f t="shared" si="7"/>
        <v>31515000</v>
      </c>
      <c r="AE57" s="93">
        <f t="shared" si="7"/>
        <v>5456490</v>
      </c>
      <c r="AF57" s="93">
        <f t="shared" si="7"/>
        <v>9094150</v>
      </c>
    </row>
    <row r="58" spans="1:32" ht="225">
      <c r="A58" s="6">
        <v>45</v>
      </c>
      <c r="B58" s="5" t="s">
        <v>10</v>
      </c>
      <c r="C58" s="6">
        <v>60545992</v>
      </c>
      <c r="D58" s="2"/>
      <c r="E58" s="2"/>
      <c r="F58" s="6"/>
      <c r="G58" s="6"/>
      <c r="H58" s="6" t="s">
        <v>140</v>
      </c>
      <c r="I58" s="6" t="s">
        <v>140</v>
      </c>
      <c r="J58" s="6"/>
      <c r="K58" s="6"/>
      <c r="L58" s="6" t="s">
        <v>140</v>
      </c>
      <c r="M58" s="7" t="s">
        <v>194</v>
      </c>
      <c r="N58" s="8" t="s">
        <v>195</v>
      </c>
      <c r="O58" s="9">
        <v>35000000</v>
      </c>
      <c r="P58" s="9">
        <v>3800000</v>
      </c>
      <c r="Q58" s="9">
        <f>SUM(O58:P58)</f>
        <v>38800000</v>
      </c>
      <c r="R58" s="33" t="s">
        <v>196</v>
      </c>
      <c r="S58" s="33" t="s">
        <v>197</v>
      </c>
      <c r="T58" s="6" t="s">
        <v>140</v>
      </c>
      <c r="U58" s="6"/>
      <c r="V58" s="6"/>
      <c r="W58" s="6"/>
      <c r="X58" s="6"/>
      <c r="Y58" s="6" t="s">
        <v>200</v>
      </c>
      <c r="Z58" s="84"/>
      <c r="AA58" s="9"/>
      <c r="AB58" s="9"/>
      <c r="AC58" s="9"/>
      <c r="AD58" s="9"/>
      <c r="AE58" s="9"/>
      <c r="AF58" s="70"/>
    </row>
    <row r="59" spans="1:32" ht="120">
      <c r="A59" s="6">
        <v>46</v>
      </c>
      <c r="B59" s="5" t="s">
        <v>10</v>
      </c>
      <c r="C59" s="6">
        <v>60545992</v>
      </c>
      <c r="D59" s="6">
        <v>108047792</v>
      </c>
      <c r="E59" s="6">
        <v>600014843</v>
      </c>
      <c r="F59" s="6" t="s">
        <v>140</v>
      </c>
      <c r="G59" s="6"/>
      <c r="H59" s="6" t="s">
        <v>140</v>
      </c>
      <c r="I59" s="6"/>
      <c r="J59" s="6"/>
      <c r="K59" s="6"/>
      <c r="L59" s="6"/>
      <c r="M59" s="7" t="s">
        <v>114</v>
      </c>
      <c r="N59" s="8" t="s">
        <v>22</v>
      </c>
      <c r="O59" s="9">
        <v>14800000</v>
      </c>
      <c r="P59" s="9">
        <v>940000</v>
      </c>
      <c r="Q59" s="9">
        <v>15740000</v>
      </c>
      <c r="R59" s="10" t="s">
        <v>153</v>
      </c>
      <c r="S59" s="10" t="s">
        <v>154</v>
      </c>
      <c r="T59" s="6" t="s">
        <v>140</v>
      </c>
      <c r="U59" s="6" t="s">
        <v>140</v>
      </c>
      <c r="V59" s="6"/>
      <c r="W59" s="6"/>
      <c r="X59" s="6"/>
      <c r="Y59" s="6" t="s">
        <v>200</v>
      </c>
      <c r="Z59" s="84"/>
      <c r="AA59" s="9"/>
      <c r="AB59" s="9"/>
      <c r="AC59" s="9"/>
      <c r="AD59" s="9"/>
      <c r="AE59" s="9"/>
      <c r="AF59" s="9"/>
    </row>
    <row r="60" spans="1:32" ht="210">
      <c r="A60" s="6">
        <v>47</v>
      </c>
      <c r="B60" s="5" t="s">
        <v>96</v>
      </c>
      <c r="C60" s="6">
        <v>14450470</v>
      </c>
      <c r="D60" s="36" t="s">
        <v>14</v>
      </c>
      <c r="E60" s="36">
        <v>600008487</v>
      </c>
      <c r="F60" s="6"/>
      <c r="G60" s="6"/>
      <c r="H60" s="6" t="s">
        <v>140</v>
      </c>
      <c r="I60" s="6" t="s">
        <v>140</v>
      </c>
      <c r="J60" s="6"/>
      <c r="K60" s="6"/>
      <c r="L60" s="6" t="s">
        <v>140</v>
      </c>
      <c r="M60" s="7" t="s">
        <v>102</v>
      </c>
      <c r="N60" s="8" t="s">
        <v>144</v>
      </c>
      <c r="O60" s="9">
        <v>25000000</v>
      </c>
      <c r="P60" s="9">
        <v>15000000</v>
      </c>
      <c r="Q60" s="9">
        <v>40000000</v>
      </c>
      <c r="R60" s="10">
        <v>2017</v>
      </c>
      <c r="S60" s="10">
        <v>2018</v>
      </c>
      <c r="T60" s="6" t="s">
        <v>140</v>
      </c>
      <c r="U60" s="11"/>
      <c r="V60" s="11"/>
      <c r="W60" s="11"/>
      <c r="X60" s="11"/>
      <c r="Y60" s="11" t="s">
        <v>200</v>
      </c>
      <c r="Z60" s="82"/>
      <c r="AA60" s="9"/>
      <c r="AB60" s="9"/>
      <c r="AC60" s="9"/>
      <c r="AD60" s="9"/>
      <c r="AE60" s="9"/>
      <c r="AF60" s="9"/>
    </row>
    <row r="61" spans="1:32" ht="168.75">
      <c r="A61" s="6">
        <v>48</v>
      </c>
      <c r="B61" s="5" t="s">
        <v>29</v>
      </c>
      <c r="C61" s="6">
        <v>60126671</v>
      </c>
      <c r="D61" s="2">
        <v>102006954</v>
      </c>
      <c r="E61" s="4" t="s">
        <v>30</v>
      </c>
      <c r="F61" s="6"/>
      <c r="G61" s="6"/>
      <c r="H61" s="6" t="s">
        <v>140</v>
      </c>
      <c r="I61" s="6" t="s">
        <v>140</v>
      </c>
      <c r="J61" s="6" t="s">
        <v>140</v>
      </c>
      <c r="K61" s="6"/>
      <c r="L61" s="6"/>
      <c r="M61" s="7" t="s">
        <v>33</v>
      </c>
      <c r="N61" s="8" t="s">
        <v>34</v>
      </c>
      <c r="O61" s="9">
        <v>25000000</v>
      </c>
      <c r="P61" s="9">
        <v>0</v>
      </c>
      <c r="Q61" s="9">
        <v>25000000</v>
      </c>
      <c r="R61" s="10" t="s">
        <v>159</v>
      </c>
      <c r="S61" s="10" t="s">
        <v>154</v>
      </c>
      <c r="T61" s="11" t="s">
        <v>140</v>
      </c>
      <c r="U61" s="11"/>
      <c r="V61" s="11"/>
      <c r="W61" s="11"/>
      <c r="X61" s="11"/>
      <c r="Y61" s="11" t="s">
        <v>200</v>
      </c>
      <c r="Z61" s="82"/>
      <c r="AA61" s="9"/>
      <c r="AB61" s="9"/>
      <c r="AC61" s="9"/>
      <c r="AD61" s="9"/>
      <c r="AE61" s="9"/>
      <c r="AF61" s="9"/>
    </row>
    <row r="62" spans="1:32" ht="105">
      <c r="A62" s="6">
        <v>49</v>
      </c>
      <c r="B62" s="5" t="s">
        <v>46</v>
      </c>
      <c r="C62" s="6" t="s">
        <v>47</v>
      </c>
      <c r="D62" s="2">
        <v>600015408</v>
      </c>
      <c r="E62" s="2">
        <v>600015408</v>
      </c>
      <c r="F62" s="6"/>
      <c r="G62" s="6"/>
      <c r="H62" s="6" t="s">
        <v>140</v>
      </c>
      <c r="I62" s="6"/>
      <c r="J62" s="6" t="s">
        <v>140</v>
      </c>
      <c r="K62" s="6" t="s">
        <v>140</v>
      </c>
      <c r="L62" s="6"/>
      <c r="M62" s="7" t="s">
        <v>48</v>
      </c>
      <c r="N62" s="8" t="s">
        <v>49</v>
      </c>
      <c r="O62" s="9">
        <v>12000000</v>
      </c>
      <c r="P62" s="9">
        <v>3000000</v>
      </c>
      <c r="Q62" s="9">
        <v>15000000</v>
      </c>
      <c r="R62" s="10">
        <v>2017</v>
      </c>
      <c r="S62" s="10">
        <v>2018</v>
      </c>
      <c r="T62" s="11" t="s">
        <v>140</v>
      </c>
      <c r="U62" s="11"/>
      <c r="V62" s="11"/>
      <c r="W62" s="11"/>
      <c r="X62" s="11"/>
      <c r="Y62" s="11" t="s">
        <v>200</v>
      </c>
      <c r="Z62" s="82"/>
      <c r="AA62" s="9"/>
      <c r="AB62" s="9"/>
      <c r="AC62" s="9"/>
      <c r="AD62" s="9"/>
      <c r="AE62" s="9"/>
      <c r="AF62" s="9"/>
    </row>
    <row r="63" spans="1:32" ht="405">
      <c r="A63" s="6">
        <v>50</v>
      </c>
      <c r="B63" s="5" t="s">
        <v>56</v>
      </c>
      <c r="C63" s="6">
        <v>62540009</v>
      </c>
      <c r="D63" s="2">
        <v>72753</v>
      </c>
      <c r="E63" s="2">
        <v>600008436</v>
      </c>
      <c r="F63" s="6" t="s">
        <v>140</v>
      </c>
      <c r="G63" s="6" t="s">
        <v>140</v>
      </c>
      <c r="H63" s="6"/>
      <c r="I63" s="6" t="s">
        <v>140</v>
      </c>
      <c r="J63" s="6"/>
      <c r="K63" s="6" t="s">
        <v>140</v>
      </c>
      <c r="L63" s="6" t="s">
        <v>140</v>
      </c>
      <c r="M63" s="7" t="s">
        <v>57</v>
      </c>
      <c r="N63" s="8" t="s">
        <v>113</v>
      </c>
      <c r="O63" s="9">
        <v>3200000</v>
      </c>
      <c r="P63" s="9">
        <v>2100000</v>
      </c>
      <c r="Q63" s="9">
        <v>5300000</v>
      </c>
      <c r="R63" s="10">
        <v>2017</v>
      </c>
      <c r="S63" s="10">
        <v>2018</v>
      </c>
      <c r="T63" s="11" t="s">
        <v>140</v>
      </c>
      <c r="U63" s="11"/>
      <c r="V63" s="11"/>
      <c r="W63" s="11"/>
      <c r="X63" s="11"/>
      <c r="Y63" s="11" t="s">
        <v>200</v>
      </c>
      <c r="Z63" s="82"/>
      <c r="AA63" s="9"/>
      <c r="AB63" s="9"/>
      <c r="AC63" s="9"/>
      <c r="AD63" s="9"/>
      <c r="AE63" s="9"/>
      <c r="AF63" s="9"/>
    </row>
    <row r="64" spans="1:32" ht="255">
      <c r="A64" s="6">
        <v>51</v>
      </c>
      <c r="B64" s="5" t="s">
        <v>58</v>
      </c>
      <c r="C64" s="6">
        <v>66610699</v>
      </c>
      <c r="D64" s="2">
        <v>110250460</v>
      </c>
      <c r="E64" s="2">
        <v>610250451</v>
      </c>
      <c r="F64" s="6"/>
      <c r="G64" s="6"/>
      <c r="H64" s="6"/>
      <c r="I64" s="6"/>
      <c r="J64" s="6" t="s">
        <v>140</v>
      </c>
      <c r="K64" s="6"/>
      <c r="L64" s="6" t="s">
        <v>140</v>
      </c>
      <c r="M64" s="7" t="s">
        <v>59</v>
      </c>
      <c r="N64" s="8" t="s">
        <v>101</v>
      </c>
      <c r="O64" s="9">
        <v>8800000</v>
      </c>
      <c r="P64" s="9">
        <v>1200000</v>
      </c>
      <c r="Q64" s="9">
        <v>10000000</v>
      </c>
      <c r="R64" s="10" t="s">
        <v>170</v>
      </c>
      <c r="S64" s="10" t="s">
        <v>154</v>
      </c>
      <c r="T64" s="11" t="s">
        <v>140</v>
      </c>
      <c r="U64" s="11"/>
      <c r="V64" s="11"/>
      <c r="W64" s="11"/>
      <c r="X64" s="11"/>
      <c r="Y64" s="11" t="s">
        <v>200</v>
      </c>
      <c r="Z64" s="82"/>
      <c r="AA64" s="9"/>
      <c r="AB64" s="9"/>
      <c r="AC64" s="9"/>
      <c r="AD64" s="9"/>
      <c r="AE64" s="9"/>
      <c r="AF64" s="9"/>
    </row>
    <row r="65" spans="1:32" ht="409.5">
      <c r="A65" s="6">
        <v>52</v>
      </c>
      <c r="B65" s="5" t="s">
        <v>60</v>
      </c>
      <c r="C65" s="6">
        <v>48895512</v>
      </c>
      <c r="D65" s="2">
        <v>102943494</v>
      </c>
      <c r="E65" s="2" t="s">
        <v>61</v>
      </c>
      <c r="F65" s="6"/>
      <c r="G65" s="6" t="s">
        <v>140</v>
      </c>
      <c r="H65" s="6"/>
      <c r="I65" s="6" t="s">
        <v>140</v>
      </c>
      <c r="J65" s="6" t="s">
        <v>140</v>
      </c>
      <c r="K65" s="6"/>
      <c r="L65" s="6"/>
      <c r="M65" s="7" t="s">
        <v>62</v>
      </c>
      <c r="N65" s="8" t="s">
        <v>105</v>
      </c>
      <c r="O65" s="9">
        <v>11400000</v>
      </c>
      <c r="P65" s="9">
        <v>3500000</v>
      </c>
      <c r="Q65" s="9">
        <v>14900000</v>
      </c>
      <c r="R65" s="10">
        <v>2017</v>
      </c>
      <c r="S65" s="10">
        <v>2018</v>
      </c>
      <c r="T65" s="11" t="s">
        <v>140</v>
      </c>
      <c r="U65" s="11"/>
      <c r="V65" s="11"/>
      <c r="W65" s="11"/>
      <c r="X65" s="11"/>
      <c r="Y65" s="11" t="s">
        <v>200</v>
      </c>
      <c r="Z65" s="82"/>
      <c r="AA65" s="9"/>
      <c r="AB65" s="9"/>
      <c r="AC65" s="9"/>
      <c r="AD65" s="9"/>
      <c r="AE65" s="9"/>
      <c r="AF65" s="9"/>
    </row>
    <row r="66" spans="1:32" ht="409.5">
      <c r="A66" s="6">
        <v>53</v>
      </c>
      <c r="B66" s="5" t="s">
        <v>64</v>
      </c>
      <c r="C66" s="6">
        <v>60418460</v>
      </c>
      <c r="D66" s="2" t="s">
        <v>108</v>
      </c>
      <c r="E66" s="2">
        <v>600015378</v>
      </c>
      <c r="F66" s="6" t="s">
        <v>140</v>
      </c>
      <c r="G66" s="6" t="s">
        <v>140</v>
      </c>
      <c r="H66" s="6" t="s">
        <v>140</v>
      </c>
      <c r="I66" s="6"/>
      <c r="J66" s="6" t="s">
        <v>140</v>
      </c>
      <c r="K66" s="6"/>
      <c r="L66" s="6"/>
      <c r="M66" s="7" t="s">
        <v>65</v>
      </c>
      <c r="N66" s="8" t="s">
        <v>68</v>
      </c>
      <c r="O66" s="9">
        <v>15000000</v>
      </c>
      <c r="P66" s="9">
        <v>5000000</v>
      </c>
      <c r="Q66" s="9">
        <v>20000000</v>
      </c>
      <c r="R66" s="10" t="s">
        <v>160</v>
      </c>
      <c r="S66" s="10" t="s">
        <v>154</v>
      </c>
      <c r="T66" s="11" t="s">
        <v>140</v>
      </c>
      <c r="U66" s="11"/>
      <c r="V66" s="11"/>
      <c r="W66" s="11"/>
      <c r="X66" s="11"/>
      <c r="Y66" s="11" t="s">
        <v>200</v>
      </c>
      <c r="Z66" s="82"/>
      <c r="AA66" s="9"/>
      <c r="AB66" s="9"/>
      <c r="AC66" s="9"/>
      <c r="AD66" s="9"/>
      <c r="AE66" s="9"/>
      <c r="AF66" s="9"/>
    </row>
    <row r="67" spans="1:32" ht="131.25">
      <c r="A67" s="6">
        <v>54</v>
      </c>
      <c r="B67" s="5" t="s">
        <v>64</v>
      </c>
      <c r="C67" s="6">
        <v>60418460</v>
      </c>
      <c r="D67" s="2"/>
      <c r="E67" s="2">
        <v>600015378</v>
      </c>
      <c r="F67" s="6"/>
      <c r="G67" s="6"/>
      <c r="H67" s="6"/>
      <c r="I67" s="6"/>
      <c r="J67" s="6" t="s">
        <v>140</v>
      </c>
      <c r="K67" s="6"/>
      <c r="L67" s="6"/>
      <c r="M67" s="7" t="s">
        <v>76</v>
      </c>
      <c r="N67" s="8" t="s">
        <v>75</v>
      </c>
      <c r="O67" s="9">
        <v>2500000</v>
      </c>
      <c r="P67" s="9"/>
      <c r="Q67" s="9">
        <v>2500000</v>
      </c>
      <c r="R67" s="10" t="s">
        <v>160</v>
      </c>
      <c r="S67" s="10" t="s">
        <v>154</v>
      </c>
      <c r="T67" s="11" t="s">
        <v>140</v>
      </c>
      <c r="U67" s="11"/>
      <c r="V67" s="11"/>
      <c r="W67" s="11"/>
      <c r="X67" s="11"/>
      <c r="Y67" s="11" t="s">
        <v>200</v>
      </c>
      <c r="Z67" s="82"/>
      <c r="AA67" s="9"/>
      <c r="AB67" s="9"/>
      <c r="AC67" s="9"/>
      <c r="AD67" s="9"/>
      <c r="AE67" s="9"/>
      <c r="AF67" s="9"/>
    </row>
    <row r="68" spans="1:32" ht="150">
      <c r="A68" s="6">
        <v>55</v>
      </c>
      <c r="B68" s="5" t="s">
        <v>80</v>
      </c>
      <c r="C68" s="6">
        <v>48895598</v>
      </c>
      <c r="D68" s="2">
        <v>102943559</v>
      </c>
      <c r="E68" s="2">
        <v>600015971</v>
      </c>
      <c r="F68" s="6"/>
      <c r="G68" s="6"/>
      <c r="H68" s="6" t="s">
        <v>140</v>
      </c>
      <c r="I68" s="6"/>
      <c r="J68" s="6"/>
      <c r="K68" s="6"/>
      <c r="L68" s="6"/>
      <c r="M68" s="7" t="s">
        <v>83</v>
      </c>
      <c r="N68" s="38" t="s">
        <v>84</v>
      </c>
      <c r="O68" s="9">
        <v>1300000</v>
      </c>
      <c r="P68" s="9"/>
      <c r="Q68" s="9">
        <v>1300000</v>
      </c>
      <c r="R68" s="10" t="s">
        <v>153</v>
      </c>
      <c r="S68" s="10" t="s">
        <v>155</v>
      </c>
      <c r="T68" s="11" t="s">
        <v>140</v>
      </c>
      <c r="U68" s="11"/>
      <c r="V68" s="11"/>
      <c r="W68" s="11"/>
      <c r="X68" s="11"/>
      <c r="Y68" s="11" t="s">
        <v>200</v>
      </c>
      <c r="Z68" s="82"/>
      <c r="AA68" s="9"/>
      <c r="AB68" s="9"/>
      <c r="AC68" s="9"/>
      <c r="AD68" s="9"/>
      <c r="AE68" s="9"/>
      <c r="AF68" s="9"/>
    </row>
    <row r="69" spans="1:32" ht="409.5">
      <c r="A69" s="6">
        <v>56</v>
      </c>
      <c r="B69" s="5" t="s">
        <v>80</v>
      </c>
      <c r="C69" s="6">
        <v>48895598</v>
      </c>
      <c r="D69" s="2">
        <v>102943559</v>
      </c>
      <c r="E69" s="2">
        <v>600015971</v>
      </c>
      <c r="F69" s="6"/>
      <c r="G69" s="6"/>
      <c r="H69" s="6" t="s">
        <v>174</v>
      </c>
      <c r="I69" s="6" t="s">
        <v>174</v>
      </c>
      <c r="J69" s="6"/>
      <c r="K69" s="6"/>
      <c r="L69" s="6" t="s">
        <v>174</v>
      </c>
      <c r="M69" s="7" t="s">
        <v>89</v>
      </c>
      <c r="N69" s="8" t="s">
        <v>90</v>
      </c>
      <c r="O69" s="9">
        <v>6000000</v>
      </c>
      <c r="P69" s="9">
        <v>8000000</v>
      </c>
      <c r="Q69" s="9">
        <v>14000000</v>
      </c>
      <c r="R69" s="10" t="s">
        <v>161</v>
      </c>
      <c r="S69" s="10" t="s">
        <v>175</v>
      </c>
      <c r="T69" s="11" t="s">
        <v>174</v>
      </c>
      <c r="U69" s="11"/>
      <c r="V69" s="11"/>
      <c r="W69" s="11"/>
      <c r="X69" s="11"/>
      <c r="Y69" s="11" t="s">
        <v>200</v>
      </c>
      <c r="Z69" s="82"/>
      <c r="AA69" s="9"/>
      <c r="AB69" s="9"/>
      <c r="AC69" s="9"/>
      <c r="AD69" s="9"/>
      <c r="AE69" s="9"/>
      <c r="AF69" s="9"/>
    </row>
    <row r="70" spans="1:32" ht="409.5">
      <c r="A70" s="6">
        <v>57</v>
      </c>
      <c r="B70" s="5" t="s">
        <v>93</v>
      </c>
      <c r="C70" s="6">
        <v>48895407</v>
      </c>
      <c r="D70" s="2">
        <v>600015955</v>
      </c>
      <c r="E70" s="2">
        <v>600015955</v>
      </c>
      <c r="F70" s="6" t="s">
        <v>140</v>
      </c>
      <c r="G70" s="6" t="s">
        <v>140</v>
      </c>
      <c r="H70" s="6" t="s">
        <v>140</v>
      </c>
      <c r="I70" s="6" t="s">
        <v>140</v>
      </c>
      <c r="J70" s="6" t="s">
        <v>140</v>
      </c>
      <c r="K70" s="6" t="s">
        <v>140</v>
      </c>
      <c r="L70" s="6" t="s">
        <v>140</v>
      </c>
      <c r="M70" s="7" t="s">
        <v>134</v>
      </c>
      <c r="N70" s="8" t="s">
        <v>148</v>
      </c>
      <c r="O70" s="9">
        <v>15000000</v>
      </c>
      <c r="P70" s="9">
        <v>5000000</v>
      </c>
      <c r="Q70" s="9">
        <v>20000000</v>
      </c>
      <c r="R70" s="10" t="s">
        <v>160</v>
      </c>
      <c r="S70" s="10" t="s">
        <v>178</v>
      </c>
      <c r="T70" s="11" t="s">
        <v>140</v>
      </c>
      <c r="U70" s="11"/>
      <c r="V70" s="11"/>
      <c r="W70" s="11"/>
      <c r="X70" s="11"/>
      <c r="Y70" s="11" t="s">
        <v>200</v>
      </c>
      <c r="Z70" s="82"/>
      <c r="AA70" s="9"/>
      <c r="AB70" s="9"/>
      <c r="AC70" s="9"/>
      <c r="AD70" s="9"/>
      <c r="AE70" s="9"/>
      <c r="AF70" s="9"/>
    </row>
    <row r="71" spans="1:32" ht="120">
      <c r="A71" s="6">
        <v>58</v>
      </c>
      <c r="B71" s="5" t="s">
        <v>115</v>
      </c>
      <c r="C71" s="6">
        <v>60418435</v>
      </c>
      <c r="D71" s="2">
        <v>559237</v>
      </c>
      <c r="E71" s="2">
        <v>600015343</v>
      </c>
      <c r="F71" s="6" t="s">
        <v>140</v>
      </c>
      <c r="G71" s="6" t="s">
        <v>140</v>
      </c>
      <c r="H71" s="6"/>
      <c r="I71" s="6"/>
      <c r="J71" s="6" t="s">
        <v>140</v>
      </c>
      <c r="K71" s="6" t="s">
        <v>140</v>
      </c>
      <c r="L71" s="6"/>
      <c r="M71" s="7" t="s">
        <v>117</v>
      </c>
      <c r="N71" s="8" t="s">
        <v>137</v>
      </c>
      <c r="O71" s="9">
        <v>9000000</v>
      </c>
      <c r="P71" s="9"/>
      <c r="Q71" s="9">
        <v>9000000</v>
      </c>
      <c r="R71" s="10">
        <v>2017</v>
      </c>
      <c r="S71" s="10">
        <v>2018</v>
      </c>
      <c r="T71" s="11" t="s">
        <v>140</v>
      </c>
      <c r="U71" s="11"/>
      <c r="V71" s="11"/>
      <c r="W71" s="11"/>
      <c r="X71" s="11"/>
      <c r="Y71" s="11" t="s">
        <v>200</v>
      </c>
      <c r="Z71" s="82"/>
      <c r="AA71" s="9"/>
      <c r="AB71" s="9"/>
      <c r="AC71" s="9"/>
      <c r="AD71" s="9"/>
      <c r="AE71" s="9"/>
      <c r="AF71" s="9"/>
    </row>
    <row r="72" spans="1:32" ht="360">
      <c r="A72" s="6">
        <v>59</v>
      </c>
      <c r="B72" s="5" t="s">
        <v>141</v>
      </c>
      <c r="C72" s="6">
        <v>60418451</v>
      </c>
      <c r="D72" s="2">
        <v>559628</v>
      </c>
      <c r="E72" s="2">
        <v>600015441</v>
      </c>
      <c r="F72" s="6"/>
      <c r="G72" s="6" t="s">
        <v>140</v>
      </c>
      <c r="H72" s="6"/>
      <c r="I72" s="6" t="s">
        <v>140</v>
      </c>
      <c r="J72" s="6" t="s">
        <v>140</v>
      </c>
      <c r="K72" s="6"/>
      <c r="L72" s="6" t="s">
        <v>140</v>
      </c>
      <c r="M72" s="7" t="s">
        <v>142</v>
      </c>
      <c r="N72" s="8" t="s">
        <v>143</v>
      </c>
      <c r="O72" s="9">
        <v>9000000</v>
      </c>
      <c r="P72" s="9">
        <v>3000000</v>
      </c>
      <c r="Q72" s="9">
        <v>12000000</v>
      </c>
      <c r="R72" s="10">
        <v>2017</v>
      </c>
      <c r="S72" s="10">
        <v>2018</v>
      </c>
      <c r="T72" s="11" t="s">
        <v>140</v>
      </c>
      <c r="U72" s="11"/>
      <c r="V72" s="11"/>
      <c r="W72" s="11"/>
      <c r="X72" s="11"/>
      <c r="Y72" s="72" t="s">
        <v>200</v>
      </c>
      <c r="Z72" s="85"/>
      <c r="AA72" s="39"/>
      <c r="AB72" s="39"/>
      <c r="AC72" s="39"/>
      <c r="AD72" s="39"/>
      <c r="AE72" s="39"/>
      <c r="AF72" s="39"/>
    </row>
    <row r="73" spans="1:32" ht="15">
      <c r="A73" s="117"/>
      <c r="B73" s="87"/>
      <c r="C73" s="88"/>
      <c r="D73" s="89"/>
      <c r="E73" s="89"/>
      <c r="F73" s="88"/>
      <c r="G73" s="88"/>
      <c r="H73" s="88"/>
      <c r="I73" s="88"/>
      <c r="J73" s="88"/>
      <c r="K73" s="88"/>
      <c r="L73" s="88"/>
      <c r="M73" s="91"/>
      <c r="N73" s="92"/>
      <c r="O73" s="93">
        <f>SUM(O58:O72)</f>
        <v>193000000</v>
      </c>
      <c r="P73" s="93">
        <f>SUM(P58:P72)</f>
        <v>50540000</v>
      </c>
      <c r="Q73" s="93">
        <f>SUM(Q58:Q72)</f>
        <v>243540000</v>
      </c>
      <c r="R73" s="94"/>
      <c r="S73" s="94"/>
      <c r="T73" s="95"/>
      <c r="U73" s="95"/>
      <c r="V73" s="95"/>
      <c r="W73" s="95"/>
      <c r="X73" s="95"/>
      <c r="Y73" s="95"/>
      <c r="Z73" s="96"/>
      <c r="AA73" s="114"/>
      <c r="AB73" s="114"/>
      <c r="AC73" s="114"/>
      <c r="AD73" s="114"/>
      <c r="AE73" s="114"/>
      <c r="AF73" s="114"/>
    </row>
    <row r="74" spans="2:32" ht="15">
      <c r="B74" s="43"/>
      <c r="C74" s="44"/>
      <c r="D74" s="45"/>
      <c r="E74" s="45"/>
      <c r="F74" s="44"/>
      <c r="G74" s="44"/>
      <c r="H74" s="44"/>
      <c r="I74" s="44"/>
      <c r="J74" s="44"/>
      <c r="K74" s="44"/>
      <c r="L74" s="44"/>
      <c r="M74" s="46"/>
      <c r="N74" s="47"/>
      <c r="O74" s="48">
        <f>O57+O73</f>
        <v>211723943</v>
      </c>
      <c r="P74" s="48">
        <f aca="true" t="shared" si="8" ref="P74:Q74">P57+P73</f>
        <v>232423000</v>
      </c>
      <c r="Q74" s="48">
        <f t="shared" si="8"/>
        <v>444146943</v>
      </c>
      <c r="R74" s="49"/>
      <c r="S74" s="49"/>
      <c r="T74" s="50"/>
      <c r="U74" s="50"/>
      <c r="V74" s="50"/>
      <c r="W74" s="50"/>
      <c r="X74" s="50"/>
      <c r="Y74" s="50"/>
      <c r="Z74" s="86"/>
      <c r="AA74" s="12"/>
      <c r="AB74" s="12"/>
      <c r="AC74" s="12"/>
      <c r="AD74" s="12"/>
      <c r="AE74" s="12"/>
      <c r="AF74" s="12"/>
    </row>
    <row r="75" spans="2:32" ht="15">
      <c r="B75" s="43"/>
      <c r="C75" s="44"/>
      <c r="D75" s="45"/>
      <c r="E75" s="45"/>
      <c r="F75" s="44"/>
      <c r="G75" s="44"/>
      <c r="H75" s="44"/>
      <c r="I75" s="44"/>
      <c r="J75" s="44"/>
      <c r="K75" s="44"/>
      <c r="L75" s="44"/>
      <c r="M75" s="46"/>
      <c r="N75" s="47"/>
      <c r="O75" s="48"/>
      <c r="P75" s="48"/>
      <c r="Q75" s="48"/>
      <c r="R75" s="49"/>
      <c r="S75" s="51"/>
      <c r="T75" s="50"/>
      <c r="U75" s="50"/>
      <c r="V75" s="50"/>
      <c r="W75" s="50"/>
      <c r="X75" s="50"/>
      <c r="Y75" s="50"/>
      <c r="Z75" s="86"/>
      <c r="AA75" s="13"/>
      <c r="AB75" s="13"/>
      <c r="AC75" s="13"/>
      <c r="AD75" s="13"/>
      <c r="AE75" s="13"/>
      <c r="AF75" s="13"/>
    </row>
    <row r="76" spans="17:31" ht="15">
      <c r="Q76" s="115"/>
      <c r="AA76" s="14"/>
      <c r="AB76" s="14"/>
      <c r="AC76" s="14"/>
      <c r="AD76" s="14"/>
      <c r="AE76" s="14"/>
    </row>
    <row r="77" spans="27:31" ht="15">
      <c r="AA77" s="12"/>
      <c r="AB77" s="12"/>
      <c r="AC77" s="12"/>
      <c r="AD77" s="12"/>
      <c r="AE77" s="12"/>
    </row>
    <row r="78" spans="27:31" ht="15">
      <c r="AA78" s="12"/>
      <c r="AB78" s="12"/>
      <c r="AC78" s="12"/>
      <c r="AD78" s="12"/>
      <c r="AE78" s="12"/>
    </row>
    <row r="79" spans="27:31" ht="15">
      <c r="AA79" s="12"/>
      <c r="AB79" s="12"/>
      <c r="AC79" s="12"/>
      <c r="AD79" s="12"/>
      <c r="AE79" s="12"/>
    </row>
  </sheetData>
  <mergeCells count="16">
    <mergeCell ref="B2:P2"/>
    <mergeCell ref="F4:F10"/>
    <mergeCell ref="G4:G10"/>
    <mergeCell ref="H4:H10"/>
    <mergeCell ref="I4:I10"/>
    <mergeCell ref="J4:J10"/>
    <mergeCell ref="K4:K10"/>
    <mergeCell ref="L4:L10"/>
    <mergeCell ref="AG13:AH13"/>
    <mergeCell ref="AA9:AF10"/>
    <mergeCell ref="T4:X4"/>
    <mergeCell ref="T5:T10"/>
    <mergeCell ref="U5:U10"/>
    <mergeCell ref="V5:V10"/>
    <mergeCell ref="W5:W10"/>
    <mergeCell ref="X5:X10"/>
  </mergeCells>
  <printOptions/>
  <pageMargins left="0.7086614173228347" right="0.7086614173228347" top="0.7874015748031497" bottom="0.7874015748031497" header="0.31496062992125984" footer="0.31496062992125984"/>
  <pageSetup fitToHeight="0" fitToWidth="1" horizontalDpi="600" verticalDpi="600" orientation="landscape" paperSize="8"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Jakoubková Marie</cp:lastModifiedBy>
  <cp:lastPrinted>2016-07-21T10:39:23Z</cp:lastPrinted>
  <dcterms:created xsi:type="dcterms:W3CDTF">2016-05-19T08:27:44Z</dcterms:created>
  <dcterms:modified xsi:type="dcterms:W3CDTF">2016-07-22T06:35:21Z</dcterms:modified>
  <cp:category/>
  <cp:version/>
  <cp:contentType/>
  <cp:contentStatus/>
</cp:coreProperties>
</file>