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activeTab="1"/>
  </bookViews>
  <sheets>
    <sheet name="List4" sheetId="1" r:id="rId1"/>
    <sheet name="Soupiska NN" sheetId="2" r:id="rId2"/>
    <sheet name="List1" sheetId="3" r:id="rId3"/>
    <sheet name="Lis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zachystalovad</author>
    <author>srajbovam</author>
    <author>foltynz</author>
    <author>Píbilová Kateřina Ing.</author>
  </authors>
  <commentList>
    <comment ref="A6" authorId="0">
      <text>
        <r>
          <rPr>
            <sz val="8"/>
            <rFont val="Tahoma"/>
            <family val="2"/>
          </rPr>
          <t xml:space="preserve">Uveďte název projektu tak, jak je uveden v Právním aktu o poskytnutí podpory z OP LZZ. </t>
        </r>
      </text>
    </comment>
    <comment ref="A8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A5" authorId="0">
      <text>
        <r>
          <rPr>
            <sz val="8"/>
            <rFont val="Tahoma"/>
            <family val="2"/>
          </rPr>
          <t>Uveďte číslo projektu ve tvaru
CZ.1.04/X.X.XX/XX.XXXXX dle Právního aktu o poskytnutí podpory (např. CZ.1.04/2.1.02/01.00003)</t>
        </r>
      </text>
    </comment>
    <comment ref="C7" authorId="0">
      <text>
        <r>
          <rPr>
            <sz val="8"/>
            <rFont val="Tahoma"/>
            <family val="2"/>
          </rPr>
          <t xml:space="preserve">Uveďte název příjemce podpory tak, jak je uveden v Právním aktu o poskytnutí podpory z OP LZZ. </t>
        </r>
      </text>
    </comment>
    <comment ref="I17" authorId="1">
      <text>
        <r>
          <rPr>
            <sz val="8"/>
            <rFont val="Tahoma"/>
            <family val="2"/>
          </rPr>
          <t xml:space="preserve">Uveďte, o jaký typ dokladu se jedná (fakturu, pokladní doklad, interní doklad atd.)
</t>
        </r>
      </text>
    </comment>
    <comment ref="H17" authorId="0">
      <text>
        <r>
          <rPr>
            <sz val="8"/>
            <rFont val="Tahoma"/>
            <family val="2"/>
          </rPr>
          <t xml:space="preserve">dd/mm/rrrr
Např. 21/10/2008
</t>
        </r>
      </text>
    </comment>
    <comment ref="C17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F17" authorId="0">
      <text>
        <r>
          <rPr>
            <sz val="8"/>
            <rFont val="Tahoma"/>
            <family val="2"/>
          </rPr>
          <t xml:space="preserve">Může být rovna nebo nižší než částka uvedena na dokladu - dle metodiky způsobilých výdajů OP LZZ (součást Desatera OP LZZ).
</t>
        </r>
      </text>
    </comment>
    <comment ref="A67" authorId="2">
      <text>
        <r>
          <rPr>
            <b/>
            <sz val="8"/>
            <rFont val="Tahoma"/>
            <family val="2"/>
          </rPr>
          <t>Doplňte součet položek z kapitoly 07. Křížové financování</t>
        </r>
        <r>
          <rPr>
            <sz val="8"/>
            <rFont val="Tahoma"/>
            <family val="2"/>
          </rPr>
          <t xml:space="preserve">
</t>
        </r>
      </text>
    </comment>
    <comment ref="B17" authorId="2">
      <text>
        <r>
          <rPr>
            <sz val="8"/>
            <rFont val="Tahoma"/>
            <family val="2"/>
          </rPr>
          <t xml:space="preserve">Uveďte co nejpodrobněji číslo a název položky dle schváleného projektu
</t>
        </r>
      </text>
    </comment>
    <comment ref="E69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  <comment ref="F69" authorId="2">
      <text>
        <r>
          <rPr>
            <b/>
            <sz val="8"/>
            <rFont val="Tahoma"/>
            <family val="2"/>
          </rPr>
          <t>vypočtená výše nepřímých nákladů k úhradě z veřejných zdrojů</t>
        </r>
        <r>
          <rPr>
            <sz val="8"/>
            <rFont val="Tahoma"/>
            <family val="2"/>
          </rPr>
          <t xml:space="preserve">
</t>
        </r>
      </text>
    </comment>
    <comment ref="D32" authorId="3">
      <text>
        <r>
          <rPr>
            <b/>
            <sz val="9"/>
            <rFont val="Tahoma"/>
            <family val="2"/>
          </rPr>
          <t>Píbilová Kateřina Ing.:</t>
        </r>
        <r>
          <rPr>
            <sz val="9"/>
            <rFont val="Tahoma"/>
            <family val="2"/>
          </rPr>
          <t xml:space="preserve">
rozpočet: 20 000,-</t>
        </r>
      </text>
    </comment>
  </commentList>
</comments>
</file>

<file path=xl/sharedStrings.xml><?xml version="1.0" encoding="utf-8"?>
<sst xmlns="http://schemas.openxmlformats.org/spreadsheetml/2006/main" count="307" uniqueCount="192">
  <si>
    <t xml:space="preserve">Příloha č. 2 MZ OP LZZ </t>
  </si>
  <si>
    <r>
      <t xml:space="preserve">SOUPISKA ÚČETNÍCH DOKLADŮ </t>
    </r>
    <r>
      <rPr>
        <b/>
        <vertAlign val="superscript"/>
        <sz val="14"/>
        <rFont val="Arial"/>
        <family val="2"/>
      </rPr>
      <t>1), 2)</t>
    </r>
  </si>
  <si>
    <t>Registrační číslo projektu</t>
  </si>
  <si>
    <t>CZ.1.04/3.4.04/76.00238</t>
  </si>
  <si>
    <t>Název projektu</t>
  </si>
  <si>
    <t>Žijeme a pracujeme na Vysočině - zavádění prorodinných opatření do personální politiky příspěvkových organizací Kraje Vysočina v kontextu rodinné politiky kraje</t>
  </si>
  <si>
    <t xml:space="preserve">Název příjemce finanční podpory </t>
  </si>
  <si>
    <t>Kraj Vysočina</t>
  </si>
  <si>
    <t>Období</t>
  </si>
  <si>
    <t>1.7. 2015 - 30.9.2015</t>
  </si>
  <si>
    <t>Příloha se vztahuje k monitorovací zprávě č.</t>
  </si>
  <si>
    <t>8/2015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</si>
  <si>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</si>
  <si>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</si>
  <si>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</si>
  <si>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</si>
  <si>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</si>
  <si>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Pořadové číslo dokladu</t>
  </si>
  <si>
    <t>Položka kapitoly rozpočtu projektu</t>
  </si>
  <si>
    <t>Popis výdaje</t>
  </si>
  <si>
    <t>Celková částka uvedená na dokladu v Kč</t>
  </si>
  <si>
    <t>Částka připadající na způsobilé výdaje v Kč
(veřejné+soukromé zdroje)</t>
  </si>
  <si>
    <t>Částka zahrnutá k proplacení z OP LZZ v Kč 
(veřejné zdroje)</t>
  </si>
  <si>
    <t>Z toho částka připadající na investiční výdaje v Kč (veřejné zdroje)</t>
  </si>
  <si>
    <t>Datum úhrady výdaje</t>
  </si>
  <si>
    <r>
      <t>Druh účetního dokladu</t>
    </r>
    <r>
      <rPr>
        <b/>
        <vertAlign val="superscript"/>
        <sz val="10"/>
        <rFont val="Arial"/>
        <family val="2"/>
      </rPr>
      <t>3)</t>
    </r>
  </si>
  <si>
    <t>Číslo účetního dokladu v učetnictví</t>
  </si>
  <si>
    <t>Číslo smlouvy (objednávky), ke které se doklad vztahuje</t>
  </si>
  <si>
    <t>01</t>
  </si>
  <si>
    <t>16.6.2015</t>
  </si>
  <si>
    <t>bankovní účet</t>
  </si>
  <si>
    <t>Mzdové náklady 4/2015</t>
  </si>
  <si>
    <t>26.6.2015</t>
  </si>
  <si>
    <t>Mzdové náklady 6/2015</t>
  </si>
  <si>
    <t>Mzdové náklady 7/2015</t>
  </si>
  <si>
    <t>Mzdové náklady 8/2015</t>
  </si>
  <si>
    <t>11.9.2015
29.9.2015
30.9.2015</t>
  </si>
  <si>
    <t>Mzdové náklady 9/2015</t>
  </si>
  <si>
    <t>04.05.02</t>
  </si>
  <si>
    <t>přednáška FP HB ze dnů 12.2.,19.3., 16.4.,14.5. - Sobotka</t>
  </si>
  <si>
    <t>faktura</t>
  </si>
  <si>
    <t>přednáška FP TŘ ze dne 21.1., 25.3. - Machátová</t>
  </si>
  <si>
    <t>142015</t>
  </si>
  <si>
    <t>přednáška FP JI ze dne 27.5.- Sobotka</t>
  </si>
  <si>
    <t>9/2015</t>
  </si>
  <si>
    <t>přednáška FP JI ze dne 2.7. - Hovorková</t>
  </si>
  <si>
    <t>30.7.2015</t>
  </si>
  <si>
    <t>151175</t>
  </si>
  <si>
    <t>přednáška FP HB ze dne 7.9. - Hovorková</t>
  </si>
  <si>
    <t>29.9.2015</t>
  </si>
  <si>
    <t>151179</t>
  </si>
  <si>
    <t>přednáška FP JI ze dne 24.9.- Sobotka</t>
  </si>
  <si>
    <t>20/2015</t>
  </si>
  <si>
    <t>přednáška FP TŘ ze dne 16.9. - Dufková</t>
  </si>
  <si>
    <t>30.9.2015</t>
  </si>
  <si>
    <t>přednáška FP TŘ ze dne 25.9. - Machátová</t>
  </si>
  <si>
    <t>482015</t>
  </si>
  <si>
    <t>přednáška FP JI ze dne 25.8. - Hovorková</t>
  </si>
  <si>
    <t>151177</t>
  </si>
  <si>
    <t>04.05.03</t>
  </si>
  <si>
    <t>04.05.13</t>
  </si>
  <si>
    <t>Tisk Vysočinky</t>
  </si>
  <si>
    <t>04.05.17</t>
  </si>
  <si>
    <t>Korektura obsahu spec. vydání časopisu Vysočinka</t>
  </si>
  <si>
    <t>5.11.2015</t>
  </si>
  <si>
    <t>Korektura textu - Vysočinka</t>
  </si>
  <si>
    <t>3.8.2015</t>
  </si>
  <si>
    <t>04.05.18</t>
  </si>
  <si>
    <t>Grafické práce - Vysočinka</t>
  </si>
  <si>
    <t>19.8.2015</t>
  </si>
  <si>
    <t>04.05.19</t>
  </si>
  <si>
    <t>Konference - moderování</t>
  </si>
  <si>
    <t>23.9.2015</t>
  </si>
  <si>
    <t>Tlumočení konference</t>
  </si>
  <si>
    <t>06.01.01</t>
  </si>
  <si>
    <t>Mzdový příspěvek včetně SZP - kontaktní pracovnice FP Iveta Nedvědická  (6/2015)</t>
  </si>
  <si>
    <t>interní doklad</t>
  </si>
  <si>
    <t>Mzdový příspěvek včetně SZP - kontaktní pracovnice FP Jana Sobotková  (6/2015)</t>
  </si>
  <si>
    <t>Mzdový příspěvek včetně SZP - kontaktní pracovnice FP Petra Blažková (6/2015)</t>
  </si>
  <si>
    <t>Mzdový p říspěvek včetně SZP - kontaktní pracovnice FPMichaela Hovorková (6/2015)</t>
  </si>
  <si>
    <t>Mzdový příspěvek včetně SZP - kontaktní pracovnice FP Jana Stejskalová (6/2015)</t>
  </si>
  <si>
    <t>Mzdový příspěvek včetně SZP - kontaktní pracovnice FP Nováková (6/2015)</t>
  </si>
  <si>
    <t>Mzdový příspěvek včetně SZP - kontaktní pracovnice FP Dusilová  (7/2015)</t>
  </si>
  <si>
    <t>Mzdový příspěvek včetně SZP - kontaktní pracovnice FP Jana Sobotková  (7/2015)</t>
  </si>
  <si>
    <t>Mzdový příspěvek včetně SZP - kontaktní pracovnice FP Petra Blažková (7/2015)</t>
  </si>
  <si>
    <t>Mzdový p říspěvek včetně SZP - kontaktní pracovnice FPMichaela Hovorková (7/2015)</t>
  </si>
  <si>
    <t>Mzdový příspěvek včetně SZP - kontaktní pracovnice FP Jana Stejskalová (7/2015)</t>
  </si>
  <si>
    <t>Mzdový příspěvek včetně SZP - kontaktní pracovnice FP Nováková (7/2015)</t>
  </si>
  <si>
    <t>Mzdový příspěvek včetně SZP - kontaktní pracovnice FP Iveta Dusilová (8/2015)</t>
  </si>
  <si>
    <t>Mzdový příspěvek včetně SZP - kontaktní pracovnice FP Jana Sobotková  (8/2015)</t>
  </si>
  <si>
    <t>Mzdový příspěvek včetně SZP - kontaktní pracovnice FP Petra Blažková (8/2015)</t>
  </si>
  <si>
    <t>Mzdový p říspěvek včetně SZP - kontaktní pracovnice FPMichaela Hovorková (8/2015)</t>
  </si>
  <si>
    <t>Mzdový příspěvek včetně SZP - kontaktní pracovnice FP Jana Stejskalová (8/2015)</t>
  </si>
  <si>
    <t>Mzdový příspěvek včetně SZP - kontaktní pracovnice FP Nováková (8/2015)</t>
  </si>
  <si>
    <t>Mzdový příspěvek včetně SZP - kontaktní pracovnice FP Iveta Dusilová (9/2015)</t>
  </si>
  <si>
    <t>Mzdový příspěvek včetně SZP - kontaktní pracovnice FP Jana Sobotková  (9/2015)</t>
  </si>
  <si>
    <t>Mzdový příspěvek včetně SZP - kontaktní pracovnice FP Petra Blažková (9/2015)</t>
  </si>
  <si>
    <t>Mzdový p říspěvek včetně SZP - kontaktní pracovnice FPMichaela Hovorková (9/2015)</t>
  </si>
  <si>
    <t>Mzdový příspěvek včetně SZP - kontaktní pracovnice FP Jana Stejskalová (9/2015)</t>
  </si>
  <si>
    <t>Mzdový příspěvek včetně SZP - kontaktní pracovnice FP Nováková (9/2015)</t>
  </si>
  <si>
    <t>06.02.05</t>
  </si>
  <si>
    <t>Občerstvení - konference</t>
  </si>
  <si>
    <t>Přímé náklady celkem</t>
  </si>
  <si>
    <t>Křížové financování celkem</t>
  </si>
  <si>
    <t>Přímé náklady bez křížového financování</t>
  </si>
  <si>
    <t>% Nepřímých nákladů dle Rozhodnutí o poskytnutí dotace</t>
  </si>
  <si>
    <t>Požadováno na přímé a nepřímé náklady celkem</t>
  </si>
  <si>
    <t>1) Je možné přidávat další řádky</t>
  </si>
  <si>
    <t>2) Vyplňujte pouze bílé řádky, v řádku celkem jsou přednastaveny vzorce</t>
  </si>
  <si>
    <t>3) Tento údaj je povinný pouze u účetních dokladů s částkou přesahující 10 000 Kč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</si>
  <si>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</si>
  <si>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</si>
  <si>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</si>
  <si>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</si>
  <si>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4.Originály účetních dokladů uvedených na soupisce jsou k dispozici a přístupné pro kontrolu u příjemce. </t>
  </si>
  <si>
    <t>Datum</t>
  </si>
  <si>
    <t>Podpis pracovníka odpovědného za účetní případy</t>
  </si>
  <si>
    <t>Podpis statutárního zástupce/oprávněné osoby</t>
  </si>
  <si>
    <t>Vysvětlivky:</t>
  </si>
  <si>
    <r>
      <rPr>
        <b/>
        <sz val="8"/>
        <rFont val="Arial"/>
        <family val="2"/>
      </rPr>
      <t>Pořadové číslo dokladu</t>
    </r>
    <r>
      <rPr>
        <sz val="8"/>
        <rFont val="Arial"/>
        <family val="2"/>
      </rPr>
      <t xml:space="preserve"> – na každé soupisce vždy znovu od č. 1
</t>
    </r>
  </si>
  <si>
    <r>
      <rPr>
        <b/>
        <sz val="8"/>
        <rFont val="Arial"/>
        <family val="2"/>
      </rPr>
      <t>Položka kapitoly rozpočtu projekt</t>
    </r>
    <r>
      <rPr>
        <sz val="8"/>
        <rFont val="Arial"/>
        <family val="2"/>
      </rPr>
      <t xml:space="preserve">u – musí být totožné s číslem a názvem kapitoly ze schváleného aktuálního rozpočtu projektu
</t>
    </r>
  </si>
  <si>
    <r>
      <rPr>
        <b/>
        <sz val="8"/>
        <rFont val="Arial"/>
        <family val="2"/>
      </rPr>
      <t>Popis výdaje</t>
    </r>
    <r>
      <rPr>
        <sz val="8"/>
        <rFont val="Arial"/>
        <family val="2"/>
      </rPr>
      <t xml:space="preserve"> – popis musí jednoznačně identifikovat, že daný výdaj lze hradit z příslušné kapitolu rozpočtu, resp. je způsobilý k financování z OP LZZ (v případě účasti partnerů s finančním příspěvkem vždy uvádět název subjektu, který výdaj uskutečnil, nebo lze řešit samostatnou soupiskou vystavenou na každého z partnerů), uvedeny budou i příjmy a to s minusem
</t>
    </r>
  </si>
  <si>
    <r>
      <rPr>
        <b/>
        <sz val="8"/>
        <rFont val="Arial"/>
        <family val="2"/>
      </rPr>
      <t>Částka uvedená na dokladu v K</t>
    </r>
    <r>
      <rPr>
        <sz val="8"/>
        <rFont val="Arial"/>
        <family val="2"/>
      </rPr>
      <t xml:space="preserve">č – celková částka, na kterou je doklad vystaven (tzn. v případě, nárokování jedné položky z vícepoložkové faktury bude uvedena částka celé faktury)
</t>
    </r>
  </si>
  <si>
    <r>
      <rPr>
        <b/>
        <sz val="8"/>
        <rFont val="Arial"/>
        <family val="2"/>
      </rPr>
      <t>Částka zahrnutá k proplacení z OP LZZ v Kč (veřejné zdroje)</t>
    </r>
    <r>
      <rPr>
        <sz val="8"/>
        <rFont val="Arial"/>
        <family val="2"/>
      </rPr>
      <t xml:space="preserve"> – vyúčtovaná částka připadající na přidělenou dotaci (příjmy s minusem)
</t>
    </r>
  </si>
  <si>
    <r>
      <rPr>
        <b/>
        <sz val="8"/>
        <rFont val="Arial"/>
        <family val="2"/>
      </rPr>
      <t>Z toho částka připadající na investiční výdaje v Kč (veřejné zdroje)</t>
    </r>
    <r>
      <rPr>
        <sz val="8"/>
        <rFont val="Arial"/>
        <family val="2"/>
      </rPr>
      <t xml:space="preserve"> – vyplňováno pouze v případě, že se jedná o investiční výdaj (bude uvedena stejná částka jako ve sloupci předchozím)
</t>
    </r>
  </si>
  <si>
    <r>
      <rPr>
        <b/>
        <sz val="8"/>
        <rFont val="Arial"/>
        <family val="2"/>
      </rPr>
      <t>Datum úhrady výdaje</t>
    </r>
    <r>
      <rPr>
        <sz val="8"/>
        <rFont val="Arial"/>
        <family val="2"/>
      </rPr>
      <t xml:space="preserve"> – datum dle úhrady uvedené na výpisu z bankovního účtu nebo pokladním výdajovém dokladu
</t>
    </r>
  </si>
  <si>
    <r>
      <rPr>
        <b/>
        <sz val="8"/>
        <rFont val="Arial"/>
        <family val="2"/>
      </rPr>
      <t>Druh účetního dokladu</t>
    </r>
    <r>
      <rPr>
        <sz val="8"/>
        <rFont val="Arial"/>
        <family val="2"/>
      </rPr>
      <t xml:space="preserve"> – faktura, pokladní doklad, interní doklad
</t>
    </r>
  </si>
  <si>
    <r>
      <rPr>
        <b/>
        <sz val="8"/>
        <rFont val="Arial"/>
        <family val="2"/>
      </rPr>
      <t>Číslo účetního dokladu v účetnictví</t>
    </r>
    <r>
      <rPr>
        <sz val="8"/>
        <rFont val="Arial"/>
        <family val="2"/>
      </rPr>
      <t xml:space="preserve"> – interní označení dokladu dle evidence organizace (musí být jednoznačně identifikovatelný na projekt)
</t>
    </r>
  </si>
  <si>
    <r>
      <rPr>
        <b/>
        <sz val="8"/>
        <rFont val="Arial"/>
        <family val="2"/>
      </rPr>
      <t>Číslo smlouvy (objednávky), ke které se doklad vztahuje</t>
    </r>
    <r>
      <rPr>
        <sz val="8"/>
        <rFont val="Arial"/>
        <family val="2"/>
      </rPr>
      <t xml:space="preserve"> – uváděno v případě, že existuje písemná smlouvy či objednávka
</t>
    </r>
  </si>
  <si>
    <r>
      <rPr>
        <b/>
        <sz val="8"/>
        <rFont val="Arial"/>
        <family val="2"/>
      </rPr>
      <t>Křížové financování celkem</t>
    </r>
    <r>
      <rPr>
        <sz val="8"/>
        <rFont val="Arial"/>
        <family val="2"/>
      </rPr>
      <t xml:space="preserve"> – součet částek těch dokladů soupisky, které spadají do kapitol rozpočtu hrazených v rámci křížového financování (kapitola 7)
</t>
    </r>
  </si>
  <si>
    <t>Popisky řádků</t>
  </si>
  <si>
    <t>Celkový součet</t>
  </si>
  <si>
    <t>Součet z Částka připadající na způsobilé výdaje v Kč
(veřejné+soukromé zdroje)</t>
  </si>
  <si>
    <t>29.9.2015
12.10.2015
13.10.2015</t>
  </si>
  <si>
    <t>6.8.2015
11.8.2015
14.8.2015
19.8.2015
14.9.2015</t>
  </si>
  <si>
    <t>10.7.2015
13.7.2015
30.7.2015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</si>
  <si>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</si>
  <si>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</si>
  <si>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</si>
  <si>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</si>
  <si>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</si>
  <si>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</si>
  <si>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</si>
  <si>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</si>
  <si>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</si>
  <si>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</si>
  <si>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</si>
  <si>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</si>
  <si>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</si>
  <si>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</si>
  <si>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</si>
  <si>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</si>
  <si>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</si>
  <si>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</si>
  <si>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</si>
  <si>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</si>
  <si>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</si>
  <si>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</si>
  <si>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</si>
  <si>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</si>
  <si>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</si>
  <si>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</si>
  <si>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</si>
  <si>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</si>
  <si>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</si>
  <si>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</si>
  <si>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</si>
  <si>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</si>
  <si>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</si>
  <si>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</si>
  <si>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</si>
  <si>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</si>
  <si>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</si>
  <si>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</si>
  <si>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</si>
  <si>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</si>
  <si>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</si>
  <si>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</si>
  <si>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</si>
  <si>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</si>
  <si>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</si>
  <si>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</si>
  <si>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13.7.2015</t>
  </si>
  <si>
    <t>11.8.2015</t>
  </si>
  <si>
    <t>11.9.2015</t>
  </si>
  <si>
    <t>12.10.2015</t>
  </si>
  <si>
    <t>150100085</t>
  </si>
  <si>
    <t>26.10.2015</t>
  </si>
  <si>
    <t>201504106</t>
  </si>
  <si>
    <t>201504018</t>
  </si>
  <si>
    <t>Počet stran: 3</t>
  </si>
  <si>
    <t>RK-35-2015-79,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</si>
</sst>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9" fontId="15" fillId="0" borderId="15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/>
    </xf>
    <xf numFmtId="2" fontId="6" fillId="33" borderId="16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6" fillId="33" borderId="13" xfId="0" applyNumberFormat="1" applyFont="1" applyFill="1" applyBorder="1" applyAlignment="1">
      <alignment horizontal="center" vertical="center" textRotation="180" wrapText="1"/>
    </xf>
    <xf numFmtId="4" fontId="6" fillId="33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 applyProtection="1">
      <alignment horizontal="center" wrapText="1"/>
      <protection locked="0"/>
    </xf>
    <xf numFmtId="49" fontId="4" fillId="0" borderId="20" xfId="0" applyNumberFormat="1" applyFont="1" applyFill="1" applyBorder="1" applyAlignment="1" applyProtection="1">
      <alignment horizontal="left" wrapText="1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9" fontId="4" fillId="0" borderId="20" xfId="0" applyNumberFormat="1" applyFont="1" applyFill="1" applyBorder="1" applyAlignment="1" applyProtection="1">
      <alignment horizontal="right" wrapText="1"/>
      <protection locked="0"/>
    </xf>
    <xf numFmtId="49" fontId="4" fillId="0" borderId="20" xfId="0" applyNumberFormat="1" applyFont="1" applyFill="1" applyBorder="1" applyAlignment="1" applyProtection="1">
      <alignment horizontal="right" wrapText="1"/>
      <protection/>
    </xf>
    <xf numFmtId="49" fontId="4" fillId="0" borderId="20" xfId="0" applyNumberFormat="1" applyFont="1" applyBorder="1" applyAlignment="1">
      <alignment wrapText="1"/>
    </xf>
    <xf numFmtId="49" fontId="4" fillId="0" borderId="20" xfId="0" applyNumberFormat="1" applyFont="1" applyFill="1" applyBorder="1" applyAlignment="1">
      <alignment horizontal="right" wrapText="1"/>
    </xf>
    <xf numFmtId="2" fontId="6" fillId="33" borderId="19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164" fontId="6" fillId="33" borderId="21" xfId="0" applyNumberFormat="1" applyFont="1" applyFill="1" applyBorder="1" applyAlignment="1">
      <alignment wrapText="1"/>
    </xf>
    <xf numFmtId="164" fontId="6" fillId="33" borderId="20" xfId="0" applyNumberFormat="1" applyFont="1" applyFill="1" applyBorder="1" applyAlignment="1">
      <alignment wrapText="1"/>
    </xf>
    <xf numFmtId="164" fontId="6" fillId="33" borderId="13" xfId="0" applyNumberFormat="1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left" wrapText="1"/>
      <protection locked="0"/>
    </xf>
    <xf numFmtId="4" fontId="4" fillId="0" borderId="25" xfId="0" applyNumberFormat="1" applyFont="1" applyFill="1" applyBorder="1" applyAlignment="1" applyProtection="1">
      <alignment horizontal="right"/>
      <protection locked="0"/>
    </xf>
    <xf numFmtId="49" fontId="4" fillId="0" borderId="26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Fill="1" applyBorder="1" applyAlignment="1" applyProtection="1">
      <alignment horizontal="right" wrapText="1"/>
      <protection locked="0"/>
    </xf>
    <xf numFmtId="49" fontId="4" fillId="0" borderId="21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right" wrapText="1"/>
    </xf>
    <xf numFmtId="49" fontId="4" fillId="0" borderId="25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49" fontId="4" fillId="0" borderId="26" xfId="0" applyNumberFormat="1" applyFont="1" applyFill="1" applyBorder="1" applyAlignment="1" applyProtection="1">
      <alignment horizontal="center" wrapText="1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9" fontId="4" fillId="0" borderId="26" xfId="0" applyNumberFormat="1" applyFont="1" applyBorder="1" applyAlignment="1">
      <alignment horizontal="right" wrapText="1"/>
    </xf>
    <xf numFmtId="0" fontId="6" fillId="33" borderId="19" xfId="0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4" fontId="6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6" fillId="33" borderId="28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6" fillId="33" borderId="29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15" xfId="0" applyBorder="1" applyAlignment="1">
      <alignment/>
    </xf>
    <xf numFmtId="0" fontId="6" fillId="33" borderId="29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4" fontId="6" fillId="33" borderId="29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left" wrapText="1"/>
    </xf>
    <xf numFmtId="0" fontId="6" fillId="33" borderId="33" xfId="0" applyFont="1" applyFill="1" applyBorder="1" applyAlignment="1">
      <alignment horizontal="left" wrapText="1"/>
    </xf>
    <xf numFmtId="0" fontId="6" fillId="33" borderId="34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4" fillId="0" borderId="19" xfId="0" applyNumberFormat="1" applyFont="1" applyFill="1" applyBorder="1" applyAlignment="1" applyProtection="1">
      <alignment wrapText="1"/>
      <protection locked="0"/>
    </xf>
    <xf numFmtId="49" fontId="4" fillId="0" borderId="16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3" borderId="35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49" fontId="4" fillId="0" borderId="19" xfId="0" applyNumberFormat="1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857250</xdr:colOff>
      <xdr:row>2</xdr:row>
      <xdr:rowOff>552450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6905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7:F62" sheet="Soupiska NN"/>
  </cacheSource>
  <cacheFields count="6">
    <cacheField name="Pořadové číslo dokladu">
      <sharedItems containsMixedTypes="0"/>
    </cacheField>
    <cacheField name="Položka kapitoly rozpočtu projektu">
      <sharedItems containsMixedTypes="0" count="9">
        <s v="01"/>
        <s v="04.05.02"/>
        <s v="04.05.03"/>
        <s v="04.05.13"/>
        <s v="04.05.17"/>
        <s v="04.05.18"/>
        <s v="04.05.19"/>
        <s v="06.01.01"/>
        <s v="06.02.05"/>
      </sharedItems>
    </cacheField>
    <cacheField name="Popis v?daje">
      <sharedItems containsMixedTypes="0"/>
    </cacheField>
    <cacheField name="Celková částka uvedená na dokladu v Kč">
      <sharedItems containsSemiMixedTypes="0" containsString="0" containsMixedTypes="0" containsNumber="1" containsInteger="1"/>
    </cacheField>
    <cacheField name="Částka připadající na způsobilé výdaje v Kč&#10;(veřejné+soukromé zdroje)">
      <sharedItems containsSemiMixedTypes="0" containsString="0" containsMixedTypes="0" containsNumber="1" containsInteger="1"/>
    </cacheField>
    <cacheField name="Částka zahrnutá k proplacení z OP LZZ v Kč &#10;(veřejné zdroje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5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3:B13" firstHeaderRow="1" firstDataRow="1" firstDataCol="1"/>
  <pivotFields count="6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 numFmtId="4"/>
    <pivotField dataField="1" showAll="0" numFmtId="4"/>
    <pivotField showAll="0" numFmtId="4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Částka připadající na způsobilé výdaje v Kč&#10;(veřejné+soukromé zdroje)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6.125" style="0" bestFit="1" customWidth="1"/>
    <col min="2" max="2" width="75.50390625" style="0" bestFit="1" customWidth="1"/>
  </cols>
  <sheetData>
    <row r="3" spans="1:2" ht="12.75">
      <c r="A3" s="76" t="s">
        <v>130</v>
      </c>
      <c r="B3" t="s">
        <v>132</v>
      </c>
    </row>
    <row r="4" spans="1:2" ht="12.75">
      <c r="A4" s="77" t="s">
        <v>28</v>
      </c>
      <c r="B4" s="78">
        <v>575534</v>
      </c>
    </row>
    <row r="5" spans="1:2" ht="12.75">
      <c r="A5" s="77" t="s">
        <v>38</v>
      </c>
      <c r="B5" s="78">
        <v>10125</v>
      </c>
    </row>
    <row r="6" spans="1:2" ht="12.75">
      <c r="A6" s="77" t="s">
        <v>59</v>
      </c>
      <c r="B6" s="78">
        <v>3000</v>
      </c>
    </row>
    <row r="7" spans="1:2" ht="12.75">
      <c r="A7" s="77" t="s">
        <v>60</v>
      </c>
      <c r="B7" s="78">
        <v>26000</v>
      </c>
    </row>
    <row r="8" spans="1:2" ht="12.75">
      <c r="A8" s="77" t="s">
        <v>62</v>
      </c>
      <c r="B8" s="78">
        <v>6250</v>
      </c>
    </row>
    <row r="9" spans="1:2" ht="12.75">
      <c r="A9" s="77" t="s">
        <v>67</v>
      </c>
      <c r="B9" s="78">
        <v>12100</v>
      </c>
    </row>
    <row r="10" spans="1:2" ht="12.75">
      <c r="A10" s="77" t="s">
        <v>70</v>
      </c>
      <c r="B10" s="78">
        <v>7300</v>
      </c>
    </row>
    <row r="11" spans="1:2" ht="12.75">
      <c r="A11" s="77" t="s">
        <v>74</v>
      </c>
      <c r="B11" s="78">
        <v>291820</v>
      </c>
    </row>
    <row r="12" spans="1:2" ht="12.75">
      <c r="A12" s="77" t="s">
        <v>100</v>
      </c>
      <c r="B12" s="78">
        <v>30000</v>
      </c>
    </row>
    <row r="13" spans="1:2" ht="12.75">
      <c r="A13" s="77" t="s">
        <v>131</v>
      </c>
      <c r="B13" s="78">
        <v>962129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80" zoomScaleNormal="80" zoomScalePageLayoutView="0" workbookViewId="0" topLeftCell="E1">
      <selection activeCell="K2" sqref="K2"/>
    </sheetView>
  </sheetViews>
  <sheetFormatPr defaultColWidth="9.125" defaultRowHeight="12.75"/>
  <cols>
    <col min="1" max="1" width="8.125" style="1" customWidth="1"/>
    <col min="2" max="2" width="23.625" style="1" customWidth="1"/>
    <col min="3" max="3" width="47.625" style="1" customWidth="1"/>
    <col min="4" max="7" width="20.625" style="1" customWidth="1"/>
    <col min="8" max="8" width="16.625" style="1" customWidth="1"/>
    <col min="9" max="9" width="17.50390625" style="1" customWidth="1"/>
    <col min="10" max="10" width="18.375" style="1" customWidth="1"/>
    <col min="11" max="11" width="20.625" style="1" customWidth="1"/>
    <col min="12" max="16384" width="9.125" style="1" customWidth="1"/>
  </cols>
  <sheetData>
    <row r="1" ht="15">
      <c r="K1" s="134" t="s">
        <v>191</v>
      </c>
    </row>
    <row r="2" ht="15">
      <c r="K2" s="134" t="s">
        <v>190</v>
      </c>
    </row>
    <row r="3" spans="1:11" ht="55.5" customHeight="1" thickBot="1">
      <c r="A3" s="116"/>
      <c r="B3" s="117"/>
      <c r="C3" s="117"/>
      <c r="D3" s="117"/>
      <c r="E3" s="117"/>
      <c r="F3" s="117"/>
      <c r="G3" s="75"/>
      <c r="H3" s="13"/>
      <c r="I3" s="13"/>
      <c r="K3" s="20" t="s">
        <v>0</v>
      </c>
    </row>
    <row r="4" spans="1:11" ht="21.75" thickBot="1">
      <c r="A4" s="121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1" ht="13.5" customHeight="1" thickBot="1">
      <c r="A5" s="126" t="s">
        <v>2</v>
      </c>
      <c r="B5" s="127"/>
      <c r="C5" s="128"/>
      <c r="D5" s="118" t="s">
        <v>3</v>
      </c>
      <c r="E5" s="119"/>
      <c r="F5" s="119"/>
      <c r="G5" s="119"/>
      <c r="H5" s="119"/>
      <c r="I5" s="119"/>
      <c r="J5" s="119"/>
      <c r="K5" s="120"/>
    </row>
    <row r="6" spans="1:11" ht="13.5" thickBot="1">
      <c r="A6" s="126" t="s">
        <v>4</v>
      </c>
      <c r="B6" s="127"/>
      <c r="C6" s="128"/>
      <c r="D6" s="118" t="s">
        <v>5</v>
      </c>
      <c r="E6" s="119"/>
      <c r="F6" s="119"/>
      <c r="G6" s="119"/>
      <c r="H6" s="119"/>
      <c r="I6" s="119"/>
      <c r="J6" s="119"/>
      <c r="K6" s="120"/>
    </row>
    <row r="7" spans="1:11" ht="13.5" thickBot="1">
      <c r="A7" s="69" t="s">
        <v>6</v>
      </c>
      <c r="B7" s="73"/>
      <c r="C7" s="74"/>
      <c r="D7" s="118" t="s">
        <v>7</v>
      </c>
      <c r="E7" s="119"/>
      <c r="F7" s="119"/>
      <c r="G7" s="119"/>
      <c r="H7" s="119"/>
      <c r="I7" s="119"/>
      <c r="J7" s="119"/>
      <c r="K7" s="120"/>
    </row>
    <row r="8" spans="1:11" ht="13.5" thickBot="1">
      <c r="A8" s="126" t="s">
        <v>8</v>
      </c>
      <c r="B8" s="127"/>
      <c r="C8" s="128"/>
      <c r="D8" s="129" t="s">
        <v>9</v>
      </c>
      <c r="E8" s="130"/>
      <c r="F8" s="130"/>
      <c r="G8" s="130"/>
      <c r="H8" s="130"/>
      <c r="I8" s="130"/>
      <c r="J8" s="130"/>
      <c r="K8" s="131"/>
    </row>
    <row r="9" spans="1:13" ht="13.5" thickBot="1">
      <c r="A9" s="126" t="s">
        <v>10</v>
      </c>
      <c r="B9" s="132"/>
      <c r="C9" s="133"/>
      <c r="D9" s="129" t="s">
        <v>11</v>
      </c>
      <c r="E9" s="130"/>
      <c r="F9" s="130"/>
      <c r="G9" s="130"/>
      <c r="H9" s="130"/>
      <c r="I9" s="130"/>
      <c r="J9" s="130"/>
      <c r="K9" s="131"/>
      <c r="L9" s="31"/>
      <c r="M9" s="31"/>
    </row>
    <row r="10" spans="1:13" ht="15" customHeight="1" thickBo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1"/>
      <c r="M10" s="31"/>
    </row>
    <row r="11" spans="1:13" ht="15" customHeight="1" thickBot="1">
      <c r="A11" s="12"/>
      <c r="B11" s="12"/>
      <c r="C11" s="124" t="s">
        <v>12</v>
      </c>
      <c r="D11" s="125"/>
      <c r="E11" s="71"/>
      <c r="F11" s="49">
        <f>F12+F14</f>
        <v>1089739.68</v>
      </c>
      <c r="I11" s="31"/>
      <c r="J11" s="31"/>
      <c r="K11" s="31"/>
      <c r="L11" s="31"/>
      <c r="M11" s="31"/>
    </row>
    <row r="12" spans="1:13" ht="15" customHeight="1">
      <c r="A12" s="12"/>
      <c r="B12" s="12"/>
      <c r="C12" s="112" t="s">
        <v>13</v>
      </c>
      <c r="D12" s="113"/>
      <c r="E12" s="50"/>
      <c r="F12" s="47">
        <f>ROUNDDOWN(G71,2)</f>
        <v>0</v>
      </c>
      <c r="I12" s="31"/>
      <c r="J12" s="31"/>
      <c r="K12" s="31"/>
      <c r="L12" s="31"/>
      <c r="M12" s="31"/>
    </row>
    <row r="13" spans="1:13" ht="15" customHeight="1" thickBot="1">
      <c r="A13" s="12"/>
      <c r="B13" s="12"/>
      <c r="C13" s="114" t="s">
        <v>14</v>
      </c>
      <c r="D13" s="115"/>
      <c r="E13" s="51"/>
      <c r="F13" s="48">
        <f>ROUNDDOWN(G67,2)</f>
        <v>0</v>
      </c>
      <c r="I13" s="31"/>
      <c r="J13" s="31"/>
      <c r="K13" s="31"/>
      <c r="L13" s="31"/>
      <c r="M13" s="31"/>
    </row>
    <row r="14" spans="1:13" ht="15" customHeight="1" thickBot="1">
      <c r="A14" s="12"/>
      <c r="B14" s="12"/>
      <c r="C14" s="124" t="s">
        <v>15</v>
      </c>
      <c r="D14" s="125"/>
      <c r="E14" s="71"/>
      <c r="F14" s="49">
        <f>ROUNDDOWN((F71-G71),2)</f>
        <v>1089739.68</v>
      </c>
      <c r="I14" s="31"/>
      <c r="J14" s="31"/>
      <c r="K14" s="31"/>
      <c r="L14" s="31"/>
      <c r="M14" s="31"/>
    </row>
    <row r="15" spans="1:13" ht="15" customHeight="1" thickBot="1">
      <c r="A15" s="12"/>
      <c r="B15" s="12"/>
      <c r="C15" s="114" t="s">
        <v>16</v>
      </c>
      <c r="D15" s="115"/>
      <c r="E15" s="51"/>
      <c r="F15" s="48">
        <f>ROUNDDOWN((F67-G67),2)</f>
        <v>0</v>
      </c>
      <c r="I15" s="31"/>
      <c r="J15" s="31"/>
      <c r="K15" s="31"/>
      <c r="L15" s="31"/>
      <c r="M15" s="31"/>
    </row>
    <row r="16" spans="1:13" ht="15" customHeight="1" thickBo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1" ht="81" customHeight="1" thickBot="1">
      <c r="A17" s="35" t="s">
        <v>17</v>
      </c>
      <c r="B17" s="21" t="s">
        <v>18</v>
      </c>
      <c r="C17" s="21" t="s">
        <v>19</v>
      </c>
      <c r="D17" s="21" t="s">
        <v>20</v>
      </c>
      <c r="E17" s="21" t="s">
        <v>21</v>
      </c>
      <c r="F17" s="21" t="s">
        <v>22</v>
      </c>
      <c r="G17" s="21" t="s">
        <v>23</v>
      </c>
      <c r="H17" s="21" t="s">
        <v>24</v>
      </c>
      <c r="I17" s="21" t="s">
        <v>25</v>
      </c>
      <c r="J17" s="21" t="s">
        <v>26</v>
      </c>
      <c r="K17" s="21" t="s">
        <v>27</v>
      </c>
    </row>
    <row r="18" spans="1:11" ht="12.75">
      <c r="A18" s="55" t="s">
        <v>136</v>
      </c>
      <c r="B18" s="2" t="s">
        <v>28</v>
      </c>
      <c r="C18" s="56" t="s">
        <v>31</v>
      </c>
      <c r="D18" s="4">
        <v>13777</v>
      </c>
      <c r="E18" s="4">
        <f aca="true" t="shared" si="0" ref="E18:F35">D18</f>
        <v>13777</v>
      </c>
      <c r="F18" s="57">
        <f t="shared" si="0"/>
        <v>13777</v>
      </c>
      <c r="G18" s="4">
        <v>0</v>
      </c>
      <c r="H18" s="59" t="s">
        <v>46</v>
      </c>
      <c r="I18" s="60" t="s">
        <v>30</v>
      </c>
      <c r="J18" s="61"/>
      <c r="K18" s="8"/>
    </row>
    <row r="19" spans="1:11" ht="38.25">
      <c r="A19" s="55" t="s">
        <v>137</v>
      </c>
      <c r="B19" s="2" t="s">
        <v>28</v>
      </c>
      <c r="C19" s="56" t="s">
        <v>33</v>
      </c>
      <c r="D19" s="4">
        <v>117384</v>
      </c>
      <c r="E19" s="4">
        <f>D19</f>
        <v>117384</v>
      </c>
      <c r="F19" s="57">
        <f>E19</f>
        <v>117384</v>
      </c>
      <c r="G19" s="4">
        <v>0</v>
      </c>
      <c r="H19" s="59" t="s">
        <v>135</v>
      </c>
      <c r="I19" s="6" t="s">
        <v>30</v>
      </c>
      <c r="J19" s="61"/>
      <c r="K19" s="8"/>
    </row>
    <row r="20" spans="1:11" ht="63.75">
      <c r="A20" s="55" t="s">
        <v>138</v>
      </c>
      <c r="B20" s="2" t="s">
        <v>28</v>
      </c>
      <c r="C20" s="56" t="s">
        <v>34</v>
      </c>
      <c r="D20" s="4">
        <v>147603</v>
      </c>
      <c r="E20" s="4">
        <f>D20</f>
        <v>147603</v>
      </c>
      <c r="F20" s="57">
        <f>E20</f>
        <v>147603</v>
      </c>
      <c r="G20" s="4">
        <v>0</v>
      </c>
      <c r="H20" s="59" t="s">
        <v>134</v>
      </c>
      <c r="I20" s="6" t="s">
        <v>30</v>
      </c>
      <c r="J20" s="61"/>
      <c r="K20" s="8"/>
    </row>
    <row r="21" spans="1:11" ht="38.25">
      <c r="A21" s="55" t="s">
        <v>139</v>
      </c>
      <c r="B21" s="2" t="s">
        <v>28</v>
      </c>
      <c r="C21" s="56" t="s">
        <v>35</v>
      </c>
      <c r="D21" s="4">
        <v>121975</v>
      </c>
      <c r="E21" s="4">
        <f t="shared" si="0"/>
        <v>121975</v>
      </c>
      <c r="F21" s="57">
        <f t="shared" si="0"/>
        <v>121975</v>
      </c>
      <c r="G21" s="4">
        <v>0</v>
      </c>
      <c r="H21" s="59" t="s">
        <v>36</v>
      </c>
      <c r="I21" s="6" t="s">
        <v>30</v>
      </c>
      <c r="J21" s="61"/>
      <c r="K21" s="8"/>
    </row>
    <row r="22" spans="1:11" ht="38.25">
      <c r="A22" s="55" t="s">
        <v>140</v>
      </c>
      <c r="B22" s="2" t="s">
        <v>28</v>
      </c>
      <c r="C22" s="56" t="s">
        <v>37</v>
      </c>
      <c r="D22" s="4">
        <v>171578</v>
      </c>
      <c r="E22" s="4">
        <f>D22</f>
        <v>171578</v>
      </c>
      <c r="F22" s="57">
        <f>E22</f>
        <v>171578</v>
      </c>
      <c r="G22" s="4">
        <v>0</v>
      </c>
      <c r="H22" s="59" t="s">
        <v>133</v>
      </c>
      <c r="I22" s="6" t="s">
        <v>30</v>
      </c>
      <c r="J22" s="61"/>
      <c r="K22" s="8"/>
    </row>
    <row r="23" spans="1:11" ht="28.5" customHeight="1">
      <c r="A23" s="55" t="s">
        <v>141</v>
      </c>
      <c r="B23" s="2" t="s">
        <v>38</v>
      </c>
      <c r="C23" s="56" t="s">
        <v>39</v>
      </c>
      <c r="D23" s="4">
        <v>3000</v>
      </c>
      <c r="E23" s="4">
        <f t="shared" si="0"/>
        <v>3000</v>
      </c>
      <c r="F23" s="57">
        <f t="shared" si="0"/>
        <v>3000</v>
      </c>
      <c r="G23" s="4">
        <v>0</v>
      </c>
      <c r="H23" s="59" t="s">
        <v>29</v>
      </c>
      <c r="I23" s="6" t="s">
        <v>40</v>
      </c>
      <c r="J23" s="62" t="s">
        <v>11</v>
      </c>
      <c r="K23" s="8"/>
    </row>
    <row r="24" spans="1:11" ht="12.75">
      <c r="A24" s="55" t="s">
        <v>142</v>
      </c>
      <c r="B24" s="2" t="s">
        <v>38</v>
      </c>
      <c r="C24" s="56" t="s">
        <v>41</v>
      </c>
      <c r="D24" s="4">
        <v>750</v>
      </c>
      <c r="E24" s="4">
        <f t="shared" si="0"/>
        <v>750</v>
      </c>
      <c r="F24" s="57">
        <f t="shared" si="0"/>
        <v>750</v>
      </c>
      <c r="G24" s="4">
        <v>0</v>
      </c>
      <c r="H24" s="59" t="s">
        <v>29</v>
      </c>
      <c r="I24" s="6" t="s">
        <v>40</v>
      </c>
      <c r="J24" s="62" t="s">
        <v>42</v>
      </c>
      <c r="K24" s="8"/>
    </row>
    <row r="25" spans="1:11" ht="12.75">
      <c r="A25" s="55" t="s">
        <v>143</v>
      </c>
      <c r="B25" s="2" t="s">
        <v>38</v>
      </c>
      <c r="C25" s="56" t="s">
        <v>43</v>
      </c>
      <c r="D25" s="4">
        <v>750</v>
      </c>
      <c r="E25" s="4">
        <f t="shared" si="0"/>
        <v>750</v>
      </c>
      <c r="F25" s="57">
        <f t="shared" si="0"/>
        <v>750</v>
      </c>
      <c r="G25" s="4">
        <v>0</v>
      </c>
      <c r="H25" s="59" t="s">
        <v>32</v>
      </c>
      <c r="I25" s="6" t="s">
        <v>40</v>
      </c>
      <c r="J25" s="63" t="s">
        <v>44</v>
      </c>
      <c r="K25" s="64"/>
    </row>
    <row r="26" spans="1:11" ht="12.75">
      <c r="A26" s="55" t="s">
        <v>144</v>
      </c>
      <c r="B26" s="2" t="s">
        <v>38</v>
      </c>
      <c r="C26" s="56" t="s">
        <v>45</v>
      </c>
      <c r="D26" s="4">
        <v>1500</v>
      </c>
      <c r="E26" s="4">
        <f t="shared" si="0"/>
        <v>1500</v>
      </c>
      <c r="F26" s="57">
        <f t="shared" si="0"/>
        <v>1500</v>
      </c>
      <c r="G26" s="4">
        <v>0</v>
      </c>
      <c r="H26" s="59" t="s">
        <v>46</v>
      </c>
      <c r="I26" s="6" t="s">
        <v>40</v>
      </c>
      <c r="J26" s="63" t="s">
        <v>47</v>
      </c>
      <c r="K26" s="64"/>
    </row>
    <row r="27" spans="1:11" ht="12.75">
      <c r="A27" s="55" t="s">
        <v>145</v>
      </c>
      <c r="B27" s="2" t="s">
        <v>38</v>
      </c>
      <c r="C27" s="56" t="s">
        <v>48</v>
      </c>
      <c r="D27" s="4">
        <v>1125</v>
      </c>
      <c r="E27" s="4">
        <f t="shared" si="0"/>
        <v>1125</v>
      </c>
      <c r="F27" s="57">
        <f t="shared" si="0"/>
        <v>1125</v>
      </c>
      <c r="G27" s="4">
        <v>0</v>
      </c>
      <c r="H27" s="59" t="s">
        <v>49</v>
      </c>
      <c r="I27" s="6" t="s">
        <v>40</v>
      </c>
      <c r="J27" s="62" t="s">
        <v>50</v>
      </c>
      <c r="K27" s="8"/>
    </row>
    <row r="28" spans="1:11" ht="12.75">
      <c r="A28" s="55" t="s">
        <v>146</v>
      </c>
      <c r="B28" s="2" t="s">
        <v>38</v>
      </c>
      <c r="C28" s="56" t="s">
        <v>51</v>
      </c>
      <c r="D28" s="4">
        <v>750</v>
      </c>
      <c r="E28" s="4">
        <f t="shared" si="0"/>
        <v>750</v>
      </c>
      <c r="F28" s="57">
        <f t="shared" si="0"/>
        <v>750</v>
      </c>
      <c r="G28" s="4">
        <v>0</v>
      </c>
      <c r="H28" s="59" t="s">
        <v>49</v>
      </c>
      <c r="I28" s="6" t="s">
        <v>40</v>
      </c>
      <c r="J28" s="62" t="s">
        <v>52</v>
      </c>
      <c r="K28" s="65"/>
    </row>
    <row r="29" spans="1:11" ht="12.75">
      <c r="A29" s="55" t="s">
        <v>147</v>
      </c>
      <c r="B29" s="2" t="s">
        <v>38</v>
      </c>
      <c r="C29" s="56" t="s">
        <v>53</v>
      </c>
      <c r="D29" s="4">
        <v>375</v>
      </c>
      <c r="E29" s="4">
        <f t="shared" si="0"/>
        <v>375</v>
      </c>
      <c r="F29" s="57">
        <f t="shared" si="0"/>
        <v>375</v>
      </c>
      <c r="G29" s="4">
        <v>0</v>
      </c>
      <c r="H29" s="59" t="s">
        <v>54</v>
      </c>
      <c r="I29" s="6" t="s">
        <v>40</v>
      </c>
      <c r="J29" s="62"/>
      <c r="K29" s="65"/>
    </row>
    <row r="30" spans="1:11" ht="12.75">
      <c r="A30" s="55" t="s">
        <v>148</v>
      </c>
      <c r="B30" s="2" t="s">
        <v>38</v>
      </c>
      <c r="C30" s="56" t="s">
        <v>55</v>
      </c>
      <c r="D30" s="4">
        <v>375</v>
      </c>
      <c r="E30" s="4">
        <f t="shared" si="0"/>
        <v>375</v>
      </c>
      <c r="F30" s="57">
        <f t="shared" si="0"/>
        <v>375</v>
      </c>
      <c r="G30" s="4">
        <v>0</v>
      </c>
      <c r="H30" s="59" t="s">
        <v>54</v>
      </c>
      <c r="I30" s="6" t="s">
        <v>40</v>
      </c>
      <c r="J30" s="62" t="s">
        <v>56</v>
      </c>
      <c r="K30" s="65"/>
    </row>
    <row r="31" spans="1:11" ht="12.75">
      <c r="A31" s="55" t="s">
        <v>149</v>
      </c>
      <c r="B31" s="66" t="s">
        <v>38</v>
      </c>
      <c r="C31" s="56" t="s">
        <v>57</v>
      </c>
      <c r="D31" s="4">
        <v>1500</v>
      </c>
      <c r="E31" s="67">
        <f t="shared" si="0"/>
        <v>1500</v>
      </c>
      <c r="F31" s="57">
        <f t="shared" si="0"/>
        <v>1500</v>
      </c>
      <c r="G31" s="67">
        <v>0</v>
      </c>
      <c r="H31" s="59"/>
      <c r="I31" s="58" t="s">
        <v>40</v>
      </c>
      <c r="J31" s="62" t="s">
        <v>58</v>
      </c>
      <c r="K31" s="68"/>
    </row>
    <row r="32" spans="1:11" ht="12.75">
      <c r="A32" s="55" t="s">
        <v>150</v>
      </c>
      <c r="B32" s="2" t="s">
        <v>60</v>
      </c>
      <c r="C32" s="3" t="s">
        <v>61</v>
      </c>
      <c r="D32" s="4">
        <v>26000</v>
      </c>
      <c r="E32" s="4">
        <f>D32</f>
        <v>26000</v>
      </c>
      <c r="F32" s="4">
        <f>E32</f>
        <v>26000</v>
      </c>
      <c r="G32" s="67">
        <v>0</v>
      </c>
      <c r="H32" s="5" t="s">
        <v>69</v>
      </c>
      <c r="I32" s="6" t="s">
        <v>40</v>
      </c>
      <c r="J32" s="65" t="s">
        <v>188</v>
      </c>
      <c r="K32" s="8"/>
    </row>
    <row r="33" spans="1:11" ht="12.75">
      <c r="A33" s="55" t="s">
        <v>151</v>
      </c>
      <c r="B33" s="66" t="s">
        <v>62</v>
      </c>
      <c r="C33" s="56" t="s">
        <v>63</v>
      </c>
      <c r="D33" s="4">
        <v>3000</v>
      </c>
      <c r="E33" s="67">
        <f t="shared" si="0"/>
        <v>3000</v>
      </c>
      <c r="F33" s="57">
        <f t="shared" si="0"/>
        <v>3000</v>
      </c>
      <c r="G33" s="67">
        <v>0</v>
      </c>
      <c r="H33" s="59" t="s">
        <v>64</v>
      </c>
      <c r="I33" s="58" t="s">
        <v>40</v>
      </c>
      <c r="J33" s="62"/>
      <c r="K33" s="68"/>
    </row>
    <row r="34" spans="1:11" ht="12.75">
      <c r="A34" s="55" t="s">
        <v>152</v>
      </c>
      <c r="B34" s="66" t="s">
        <v>62</v>
      </c>
      <c r="C34" s="56" t="s">
        <v>65</v>
      </c>
      <c r="D34" s="4">
        <v>3250</v>
      </c>
      <c r="E34" s="67">
        <v>3250</v>
      </c>
      <c r="F34" s="57">
        <f t="shared" si="0"/>
        <v>3250</v>
      </c>
      <c r="G34" s="67">
        <v>0</v>
      </c>
      <c r="H34" s="59" t="s">
        <v>66</v>
      </c>
      <c r="I34" s="58" t="s">
        <v>40</v>
      </c>
      <c r="J34" s="62"/>
      <c r="K34" s="68"/>
    </row>
    <row r="35" spans="1:11" ht="12.75">
      <c r="A35" s="55" t="s">
        <v>153</v>
      </c>
      <c r="B35" s="66" t="s">
        <v>67</v>
      </c>
      <c r="C35" s="56" t="s">
        <v>68</v>
      </c>
      <c r="D35" s="4">
        <v>12100</v>
      </c>
      <c r="E35" s="67">
        <v>12100</v>
      </c>
      <c r="F35" s="57">
        <f t="shared" si="0"/>
        <v>12100</v>
      </c>
      <c r="G35" s="67">
        <v>0</v>
      </c>
      <c r="H35" s="59" t="s">
        <v>69</v>
      </c>
      <c r="I35" s="58" t="s">
        <v>40</v>
      </c>
      <c r="J35" s="62" t="s">
        <v>189</v>
      </c>
      <c r="K35" s="68"/>
    </row>
    <row r="36" spans="1:11" ht="12.75">
      <c r="A36" s="55" t="s">
        <v>154</v>
      </c>
      <c r="B36" s="66" t="s">
        <v>70</v>
      </c>
      <c r="C36" s="56" t="s">
        <v>71</v>
      </c>
      <c r="D36" s="4">
        <v>4500</v>
      </c>
      <c r="E36" s="67">
        <v>4500</v>
      </c>
      <c r="F36" s="57">
        <v>4500</v>
      </c>
      <c r="G36" s="67">
        <v>0</v>
      </c>
      <c r="H36" s="59" t="s">
        <v>72</v>
      </c>
      <c r="I36" s="58" t="s">
        <v>40</v>
      </c>
      <c r="J36" s="62"/>
      <c r="K36" s="68"/>
    </row>
    <row r="37" spans="1:11" ht="12.75">
      <c r="A37" s="55" t="s">
        <v>155</v>
      </c>
      <c r="B37" s="66" t="s">
        <v>70</v>
      </c>
      <c r="C37" s="56" t="s">
        <v>73</v>
      </c>
      <c r="D37" s="4">
        <v>2800</v>
      </c>
      <c r="E37" s="67">
        <v>2800</v>
      </c>
      <c r="F37" s="57">
        <v>2800</v>
      </c>
      <c r="G37" s="67">
        <v>0</v>
      </c>
      <c r="H37" s="59" t="s">
        <v>72</v>
      </c>
      <c r="I37" s="58" t="s">
        <v>40</v>
      </c>
      <c r="J37" s="62"/>
      <c r="K37" s="68"/>
    </row>
    <row r="38" spans="1:11" ht="26.25">
      <c r="A38" s="55" t="s">
        <v>156</v>
      </c>
      <c r="B38" s="2" t="s">
        <v>74</v>
      </c>
      <c r="C38" s="3" t="s">
        <v>75</v>
      </c>
      <c r="D38" s="4">
        <v>10842</v>
      </c>
      <c r="E38" s="4">
        <f>D38</f>
        <v>10842</v>
      </c>
      <c r="F38" s="4">
        <f>E38</f>
        <v>10842</v>
      </c>
      <c r="G38" s="67">
        <v>0</v>
      </c>
      <c r="H38" s="5" t="s">
        <v>182</v>
      </c>
      <c r="I38" s="6" t="s">
        <v>76</v>
      </c>
      <c r="J38" s="7"/>
      <c r="K38" s="8"/>
    </row>
    <row r="39" spans="1:11" ht="42.75" customHeight="1">
      <c r="A39" s="55" t="s">
        <v>157</v>
      </c>
      <c r="B39" s="2" t="s">
        <v>74</v>
      </c>
      <c r="C39" s="3" t="s">
        <v>77</v>
      </c>
      <c r="D39" s="4">
        <v>11926</v>
      </c>
      <c r="E39" s="4">
        <f aca="true" t="shared" si="1" ref="E39:F54">D39</f>
        <v>11926</v>
      </c>
      <c r="F39" s="4">
        <f t="shared" si="1"/>
        <v>11926</v>
      </c>
      <c r="G39" s="67">
        <v>0</v>
      </c>
      <c r="H39" s="5" t="s">
        <v>182</v>
      </c>
      <c r="I39" s="6" t="s">
        <v>76</v>
      </c>
      <c r="J39" s="7"/>
      <c r="K39" s="8"/>
    </row>
    <row r="40" spans="1:11" ht="26.25">
      <c r="A40" s="55" t="s">
        <v>158</v>
      </c>
      <c r="B40" s="2" t="s">
        <v>74</v>
      </c>
      <c r="C40" s="3" t="s">
        <v>78</v>
      </c>
      <c r="D40" s="4">
        <v>11926</v>
      </c>
      <c r="E40" s="4">
        <f t="shared" si="1"/>
        <v>11926</v>
      </c>
      <c r="F40" s="4">
        <f t="shared" si="1"/>
        <v>11926</v>
      </c>
      <c r="G40" s="67">
        <v>0</v>
      </c>
      <c r="H40" s="5" t="s">
        <v>182</v>
      </c>
      <c r="I40" s="6" t="s">
        <v>76</v>
      </c>
      <c r="J40" s="7"/>
      <c r="K40" s="8"/>
    </row>
    <row r="41" spans="1:11" ht="26.25">
      <c r="A41" s="55" t="s">
        <v>159</v>
      </c>
      <c r="B41" s="2" t="s">
        <v>74</v>
      </c>
      <c r="C41" s="3" t="s">
        <v>79</v>
      </c>
      <c r="D41" s="4">
        <v>11926</v>
      </c>
      <c r="E41" s="4">
        <f t="shared" si="1"/>
        <v>11926</v>
      </c>
      <c r="F41" s="4">
        <f t="shared" si="1"/>
        <v>11926</v>
      </c>
      <c r="G41" s="67">
        <v>0</v>
      </c>
      <c r="H41" s="5" t="s">
        <v>182</v>
      </c>
      <c r="I41" s="6" t="s">
        <v>76</v>
      </c>
      <c r="J41" s="7"/>
      <c r="K41" s="8"/>
    </row>
    <row r="42" spans="1:11" ht="36" customHeight="1">
      <c r="A42" s="55" t="s">
        <v>160</v>
      </c>
      <c r="B42" s="2" t="s">
        <v>74</v>
      </c>
      <c r="C42" s="3" t="s">
        <v>80</v>
      </c>
      <c r="D42" s="4">
        <v>17148</v>
      </c>
      <c r="E42" s="4">
        <v>14400</v>
      </c>
      <c r="F42" s="4">
        <f t="shared" si="1"/>
        <v>14400</v>
      </c>
      <c r="G42" s="67">
        <v>0</v>
      </c>
      <c r="H42" s="5" t="s">
        <v>182</v>
      </c>
      <c r="I42" s="6" t="s">
        <v>76</v>
      </c>
      <c r="J42" s="7"/>
      <c r="K42" s="8"/>
    </row>
    <row r="43" spans="1:11" ht="36" customHeight="1">
      <c r="A43" s="55" t="s">
        <v>161</v>
      </c>
      <c r="B43" s="2" t="s">
        <v>74</v>
      </c>
      <c r="C43" s="3" t="s">
        <v>81</v>
      </c>
      <c r="D43" s="4">
        <v>12744</v>
      </c>
      <c r="E43" s="4">
        <f>D43</f>
        <v>12744</v>
      </c>
      <c r="F43" s="4">
        <f t="shared" si="1"/>
        <v>12744</v>
      </c>
      <c r="G43" s="67">
        <v>0</v>
      </c>
      <c r="H43" s="5" t="s">
        <v>182</v>
      </c>
      <c r="I43" s="6" t="s">
        <v>76</v>
      </c>
      <c r="J43" s="7"/>
      <c r="K43" s="8"/>
    </row>
    <row r="44" spans="1:11" ht="26.25">
      <c r="A44" s="55" t="s">
        <v>162</v>
      </c>
      <c r="B44" s="2" t="s">
        <v>74</v>
      </c>
      <c r="C44" s="3" t="s">
        <v>82</v>
      </c>
      <c r="D44" s="4">
        <v>11910</v>
      </c>
      <c r="E44" s="4">
        <f>D44</f>
        <v>11910</v>
      </c>
      <c r="F44" s="4">
        <f t="shared" si="1"/>
        <v>11910</v>
      </c>
      <c r="G44" s="67">
        <v>0</v>
      </c>
      <c r="H44" s="5" t="s">
        <v>183</v>
      </c>
      <c r="I44" s="6" t="s">
        <v>76</v>
      </c>
      <c r="J44" s="7"/>
      <c r="K44" s="8"/>
    </row>
    <row r="45" spans="1:11" ht="26.25">
      <c r="A45" s="55" t="s">
        <v>163</v>
      </c>
      <c r="B45" s="2" t="s">
        <v>74</v>
      </c>
      <c r="C45" s="3" t="s">
        <v>83</v>
      </c>
      <c r="D45" s="4">
        <v>11926</v>
      </c>
      <c r="E45" s="4">
        <f>D45</f>
        <v>11926</v>
      </c>
      <c r="F45" s="4">
        <f t="shared" si="1"/>
        <v>11926</v>
      </c>
      <c r="G45" s="67">
        <v>0</v>
      </c>
      <c r="H45" s="5" t="s">
        <v>183</v>
      </c>
      <c r="I45" s="6" t="s">
        <v>76</v>
      </c>
      <c r="J45" s="7"/>
      <c r="K45" s="8"/>
    </row>
    <row r="46" spans="1:11" ht="26.25">
      <c r="A46" s="55" t="s">
        <v>164</v>
      </c>
      <c r="B46" s="2" t="s">
        <v>74</v>
      </c>
      <c r="C46" s="3" t="s">
        <v>84</v>
      </c>
      <c r="D46" s="4">
        <v>11926</v>
      </c>
      <c r="E46" s="4">
        <f>D46</f>
        <v>11926</v>
      </c>
      <c r="F46" s="4">
        <f t="shared" si="1"/>
        <v>11926</v>
      </c>
      <c r="G46" s="67">
        <v>0</v>
      </c>
      <c r="H46" s="5" t="s">
        <v>183</v>
      </c>
      <c r="I46" s="6" t="s">
        <v>76</v>
      </c>
      <c r="J46" s="7"/>
      <c r="K46" s="8"/>
    </row>
    <row r="47" spans="1:11" ht="43.5" customHeight="1">
      <c r="A47" s="55" t="s">
        <v>165</v>
      </c>
      <c r="B47" s="2" t="s">
        <v>74</v>
      </c>
      <c r="C47" s="3" t="s">
        <v>85</v>
      </c>
      <c r="D47" s="4">
        <v>11926</v>
      </c>
      <c r="E47" s="4">
        <f>D47</f>
        <v>11926</v>
      </c>
      <c r="F47" s="4">
        <f t="shared" si="1"/>
        <v>11926</v>
      </c>
      <c r="G47" s="67">
        <v>0</v>
      </c>
      <c r="H47" s="5" t="s">
        <v>183</v>
      </c>
      <c r="I47" s="6" t="s">
        <v>76</v>
      </c>
      <c r="J47" s="7"/>
      <c r="K47" s="8"/>
    </row>
    <row r="48" spans="1:11" ht="26.25">
      <c r="A48" s="55" t="s">
        <v>166</v>
      </c>
      <c r="B48" s="2" t="s">
        <v>74</v>
      </c>
      <c r="C48" s="3" t="s">
        <v>86</v>
      </c>
      <c r="D48" s="4">
        <v>17337</v>
      </c>
      <c r="E48" s="4">
        <v>14400</v>
      </c>
      <c r="F48" s="4">
        <f t="shared" si="1"/>
        <v>14400</v>
      </c>
      <c r="G48" s="67">
        <v>0</v>
      </c>
      <c r="H48" s="5" t="s">
        <v>183</v>
      </c>
      <c r="I48" s="6" t="s">
        <v>76</v>
      </c>
      <c r="J48" s="7"/>
      <c r="K48" s="8"/>
    </row>
    <row r="49" spans="1:11" ht="36" customHeight="1">
      <c r="A49" s="55" t="s">
        <v>167</v>
      </c>
      <c r="B49" s="2" t="s">
        <v>74</v>
      </c>
      <c r="C49" s="3" t="s">
        <v>87</v>
      </c>
      <c r="D49" s="4">
        <v>12896</v>
      </c>
      <c r="E49" s="4">
        <f>D49</f>
        <v>12896</v>
      </c>
      <c r="F49" s="4">
        <f t="shared" si="1"/>
        <v>12896</v>
      </c>
      <c r="G49" s="67">
        <v>0</v>
      </c>
      <c r="H49" s="5" t="s">
        <v>183</v>
      </c>
      <c r="I49" s="6" t="s">
        <v>76</v>
      </c>
      <c r="J49" s="7"/>
      <c r="K49" s="8"/>
    </row>
    <row r="50" spans="1:11" ht="26.25">
      <c r="A50" s="55" t="s">
        <v>168</v>
      </c>
      <c r="B50" s="2" t="s">
        <v>74</v>
      </c>
      <c r="C50" s="3" t="s">
        <v>88</v>
      </c>
      <c r="D50" s="4">
        <v>11369</v>
      </c>
      <c r="E50" s="4">
        <f>D50</f>
        <v>11369</v>
      </c>
      <c r="F50" s="4">
        <f t="shared" si="1"/>
        <v>11369</v>
      </c>
      <c r="G50" s="67">
        <v>0</v>
      </c>
      <c r="H50" s="5" t="s">
        <v>184</v>
      </c>
      <c r="I50" s="6" t="s">
        <v>76</v>
      </c>
      <c r="J50" s="7"/>
      <c r="K50" s="8"/>
    </row>
    <row r="51" spans="1:11" ht="26.25">
      <c r="A51" s="55" t="s">
        <v>169</v>
      </c>
      <c r="B51" s="2" t="s">
        <v>74</v>
      </c>
      <c r="C51" s="3" t="s">
        <v>89</v>
      </c>
      <c r="D51" s="4">
        <v>11926</v>
      </c>
      <c r="E51" s="4">
        <f>D51</f>
        <v>11926</v>
      </c>
      <c r="F51" s="4">
        <f t="shared" si="1"/>
        <v>11926</v>
      </c>
      <c r="G51" s="67">
        <v>0</v>
      </c>
      <c r="H51" s="5" t="s">
        <v>184</v>
      </c>
      <c r="I51" s="6" t="s">
        <v>76</v>
      </c>
      <c r="J51" s="7"/>
      <c r="K51" s="8"/>
    </row>
    <row r="52" spans="1:11" ht="26.25">
      <c r="A52" s="55" t="s">
        <v>170</v>
      </c>
      <c r="B52" s="2" t="s">
        <v>74</v>
      </c>
      <c r="C52" s="3" t="s">
        <v>90</v>
      </c>
      <c r="D52" s="4">
        <v>11926</v>
      </c>
      <c r="E52" s="4">
        <f>D52</f>
        <v>11926</v>
      </c>
      <c r="F52" s="4">
        <f t="shared" si="1"/>
        <v>11926</v>
      </c>
      <c r="G52" s="67">
        <v>0</v>
      </c>
      <c r="H52" s="5" t="s">
        <v>184</v>
      </c>
      <c r="I52" s="6" t="s">
        <v>76</v>
      </c>
      <c r="J52" s="7"/>
      <c r="K52" s="8"/>
    </row>
    <row r="53" spans="1:11" ht="43.5" customHeight="1">
      <c r="A53" s="55" t="s">
        <v>171</v>
      </c>
      <c r="B53" s="2" t="s">
        <v>74</v>
      </c>
      <c r="C53" s="3" t="s">
        <v>91</v>
      </c>
      <c r="D53" s="4">
        <v>11926</v>
      </c>
      <c r="E53" s="4">
        <f>D53</f>
        <v>11926</v>
      </c>
      <c r="F53" s="4">
        <f t="shared" si="1"/>
        <v>11926</v>
      </c>
      <c r="G53" s="67">
        <v>0</v>
      </c>
      <c r="H53" s="5" t="s">
        <v>184</v>
      </c>
      <c r="I53" s="6" t="s">
        <v>76</v>
      </c>
      <c r="J53" s="7"/>
      <c r="K53" s="8"/>
    </row>
    <row r="54" spans="1:11" ht="26.25">
      <c r="A54" s="55" t="s">
        <v>172</v>
      </c>
      <c r="B54" s="2" t="s">
        <v>74</v>
      </c>
      <c r="C54" s="3" t="s">
        <v>92</v>
      </c>
      <c r="D54" s="4">
        <v>17029</v>
      </c>
      <c r="E54" s="4">
        <v>14400</v>
      </c>
      <c r="F54" s="4">
        <f t="shared" si="1"/>
        <v>14400</v>
      </c>
      <c r="G54" s="67">
        <v>0</v>
      </c>
      <c r="H54" s="5" t="s">
        <v>184</v>
      </c>
      <c r="I54" s="6" t="s">
        <v>76</v>
      </c>
      <c r="J54" s="7"/>
      <c r="K54" s="8"/>
    </row>
    <row r="55" spans="1:11" ht="36" customHeight="1">
      <c r="A55" s="55" t="s">
        <v>173</v>
      </c>
      <c r="B55" s="2" t="s">
        <v>74</v>
      </c>
      <c r="C55" s="3" t="s">
        <v>93</v>
      </c>
      <c r="D55" s="4">
        <v>12744</v>
      </c>
      <c r="E55" s="4">
        <f>D55</f>
        <v>12744</v>
      </c>
      <c r="F55" s="4">
        <f aca="true" t="shared" si="2" ref="F55:F61">E55</f>
        <v>12744</v>
      </c>
      <c r="G55" s="67">
        <v>0</v>
      </c>
      <c r="H55" s="5" t="s">
        <v>184</v>
      </c>
      <c r="I55" s="6" t="s">
        <v>76</v>
      </c>
      <c r="J55" s="7"/>
      <c r="K55" s="8"/>
    </row>
    <row r="56" spans="1:11" ht="26.25">
      <c r="A56" s="55" t="s">
        <v>174</v>
      </c>
      <c r="B56" s="2" t="s">
        <v>74</v>
      </c>
      <c r="C56" s="3" t="s">
        <v>94</v>
      </c>
      <c r="D56" s="4">
        <v>5859</v>
      </c>
      <c r="E56" s="4">
        <v>5859</v>
      </c>
      <c r="F56" s="4">
        <f t="shared" si="2"/>
        <v>5859</v>
      </c>
      <c r="G56" s="67">
        <v>0</v>
      </c>
      <c r="H56" s="5" t="s">
        <v>185</v>
      </c>
      <c r="I56" s="6" t="s">
        <v>76</v>
      </c>
      <c r="J56" s="7"/>
      <c r="K56" s="8"/>
    </row>
    <row r="57" spans="1:11" ht="26.25">
      <c r="A57" s="55" t="s">
        <v>175</v>
      </c>
      <c r="B57" s="2" t="s">
        <v>74</v>
      </c>
      <c r="C57" s="3" t="s">
        <v>95</v>
      </c>
      <c r="D57" s="4">
        <v>11926</v>
      </c>
      <c r="E57" s="4">
        <f>D57</f>
        <v>11926</v>
      </c>
      <c r="F57" s="4">
        <f t="shared" si="2"/>
        <v>11926</v>
      </c>
      <c r="G57" s="67">
        <v>0</v>
      </c>
      <c r="H57" s="5" t="s">
        <v>185</v>
      </c>
      <c r="I57" s="6" t="s">
        <v>76</v>
      </c>
      <c r="J57" s="7"/>
      <c r="K57" s="8"/>
    </row>
    <row r="58" spans="1:11" ht="26.25">
      <c r="A58" s="55" t="s">
        <v>176</v>
      </c>
      <c r="B58" s="2" t="s">
        <v>74</v>
      </c>
      <c r="C58" s="3" t="s">
        <v>96</v>
      </c>
      <c r="D58" s="4">
        <v>11926</v>
      </c>
      <c r="E58" s="4">
        <f>D58</f>
        <v>11926</v>
      </c>
      <c r="F58" s="4">
        <f t="shared" si="2"/>
        <v>11926</v>
      </c>
      <c r="G58" s="67">
        <v>0</v>
      </c>
      <c r="H58" s="5" t="s">
        <v>185</v>
      </c>
      <c r="I58" s="6" t="s">
        <v>76</v>
      </c>
      <c r="J58" s="7"/>
      <c r="K58" s="8"/>
    </row>
    <row r="59" spans="1:11" ht="43.5" customHeight="1">
      <c r="A59" s="55" t="s">
        <v>177</v>
      </c>
      <c r="B59" s="2" t="s">
        <v>74</v>
      </c>
      <c r="C59" s="3" t="s">
        <v>97</v>
      </c>
      <c r="D59" s="4">
        <v>11926</v>
      </c>
      <c r="E59" s="4">
        <f>D59</f>
        <v>11926</v>
      </c>
      <c r="F59" s="4">
        <f t="shared" si="2"/>
        <v>11926</v>
      </c>
      <c r="G59" s="67">
        <v>0</v>
      </c>
      <c r="H59" s="5" t="s">
        <v>185</v>
      </c>
      <c r="I59" s="6" t="s">
        <v>76</v>
      </c>
      <c r="J59" s="7"/>
      <c r="K59" s="8"/>
    </row>
    <row r="60" spans="1:11" ht="26.25">
      <c r="A60" s="55" t="s">
        <v>178</v>
      </c>
      <c r="B60" s="2" t="s">
        <v>74</v>
      </c>
      <c r="C60" s="3" t="s">
        <v>98</v>
      </c>
      <c r="D60" s="4">
        <v>16454</v>
      </c>
      <c r="E60" s="4">
        <v>14400</v>
      </c>
      <c r="F60" s="4">
        <f t="shared" si="2"/>
        <v>14400</v>
      </c>
      <c r="G60" s="67">
        <v>0</v>
      </c>
      <c r="H60" s="5" t="s">
        <v>185</v>
      </c>
      <c r="I60" s="6" t="s">
        <v>76</v>
      </c>
      <c r="J60" s="7"/>
      <c r="K60" s="8"/>
    </row>
    <row r="61" spans="1:11" ht="36" customHeight="1">
      <c r="A61" s="55" t="s">
        <v>179</v>
      </c>
      <c r="B61" s="2" t="s">
        <v>74</v>
      </c>
      <c r="C61" s="3" t="s">
        <v>99</v>
      </c>
      <c r="D61" s="4">
        <v>12744</v>
      </c>
      <c r="E61" s="4">
        <f>D61</f>
        <v>12744</v>
      </c>
      <c r="F61" s="4">
        <f t="shared" si="2"/>
        <v>12744</v>
      </c>
      <c r="G61" s="67">
        <v>0</v>
      </c>
      <c r="H61" s="5" t="s">
        <v>185</v>
      </c>
      <c r="I61" s="6" t="s">
        <v>76</v>
      </c>
      <c r="J61" s="7"/>
      <c r="K61" s="8"/>
    </row>
    <row r="62" spans="1:11" ht="12.75">
      <c r="A62" s="55" t="s">
        <v>180</v>
      </c>
      <c r="B62" s="2" t="s">
        <v>100</v>
      </c>
      <c r="C62" s="3" t="s">
        <v>101</v>
      </c>
      <c r="D62" s="4">
        <v>30000</v>
      </c>
      <c r="E62" s="4">
        <f>D62</f>
        <v>30000</v>
      </c>
      <c r="F62" s="4">
        <f>E62</f>
        <v>30000</v>
      </c>
      <c r="G62" s="67">
        <v>0</v>
      </c>
      <c r="H62" s="5" t="s">
        <v>187</v>
      </c>
      <c r="I62" s="6" t="s">
        <v>40</v>
      </c>
      <c r="J62" s="65" t="s">
        <v>186</v>
      </c>
      <c r="K62" s="8"/>
    </row>
    <row r="63" spans="1:11" ht="12.75">
      <c r="A63" s="55" t="s">
        <v>181</v>
      </c>
      <c r="B63" s="2"/>
      <c r="C63" s="3"/>
      <c r="D63" s="4"/>
      <c r="E63" s="4"/>
      <c r="F63" s="4"/>
      <c r="G63" s="4"/>
      <c r="H63" s="5"/>
      <c r="I63" s="6"/>
      <c r="J63" s="7"/>
      <c r="K63" s="8"/>
    </row>
    <row r="64" spans="1:11" ht="12.75">
      <c r="A64" s="2"/>
      <c r="B64" s="2"/>
      <c r="C64" s="3"/>
      <c r="D64" s="4"/>
      <c r="E64" s="4"/>
      <c r="F64" s="4"/>
      <c r="G64" s="4"/>
      <c r="H64" s="5"/>
      <c r="I64" s="6"/>
      <c r="J64" s="7"/>
      <c r="K64" s="8"/>
    </row>
    <row r="65" spans="1:11" ht="13.5" thickBot="1">
      <c r="A65" s="37"/>
      <c r="B65" s="37"/>
      <c r="C65" s="38"/>
      <c r="D65" s="39"/>
      <c r="E65" s="39"/>
      <c r="F65" s="39"/>
      <c r="G65" s="39"/>
      <c r="H65" s="40"/>
      <c r="I65" s="41">
        <f>IF(H65=0,"",D65/H65)</f>
      </c>
      <c r="J65" s="42"/>
      <c r="K65" s="43"/>
    </row>
    <row r="66" spans="1:11" ht="12.75" customHeight="1" thickBot="1">
      <c r="A66" s="107" t="s">
        <v>102</v>
      </c>
      <c r="B66" s="108"/>
      <c r="C66" s="108"/>
      <c r="D66" s="22"/>
      <c r="E66" s="22">
        <f>ROUNDDOWN(SUM(E18:E65),2)</f>
        <v>955912</v>
      </c>
      <c r="F66" s="22">
        <f>ROUNDDOWN(SUM(F18:F65),2)</f>
        <v>955912</v>
      </c>
      <c r="G66" s="22">
        <f>ROUNDDOWN(SUM(G18:G65),2)</f>
        <v>0</v>
      </c>
      <c r="H66" s="109"/>
      <c r="I66" s="110"/>
      <c r="J66" s="110"/>
      <c r="K66" s="111"/>
    </row>
    <row r="67" spans="1:11" ht="12.75" customHeight="1" thickBot="1">
      <c r="A67" s="81" t="s">
        <v>103</v>
      </c>
      <c r="B67" s="82"/>
      <c r="C67" s="83"/>
      <c r="D67" s="27"/>
      <c r="E67" s="27">
        <v>0</v>
      </c>
      <c r="F67" s="27"/>
      <c r="G67" s="54">
        <v>0</v>
      </c>
      <c r="H67" s="84"/>
      <c r="I67" s="85"/>
      <c r="J67" s="85"/>
      <c r="K67" s="86"/>
    </row>
    <row r="68" spans="1:11" ht="12.75" customHeight="1" thickBot="1">
      <c r="A68" s="107" t="s">
        <v>104</v>
      </c>
      <c r="B68" s="108"/>
      <c r="C68" s="108"/>
      <c r="D68" s="24"/>
      <c r="E68" s="24">
        <f>ROUNDDOWN((E66-E67),2)</f>
        <v>955912</v>
      </c>
      <c r="F68" s="24">
        <f>ROUNDDOWN((F66-F67),2)</f>
        <v>955912</v>
      </c>
      <c r="G68" s="36"/>
      <c r="H68" s="84"/>
      <c r="I68" s="85"/>
      <c r="J68" s="85"/>
      <c r="K68" s="86"/>
    </row>
    <row r="69" spans="1:11" ht="38.25" customHeight="1" thickBot="1">
      <c r="A69" s="81" t="s">
        <v>105</v>
      </c>
      <c r="B69" s="106"/>
      <c r="C69" s="26">
        <v>0.14</v>
      </c>
      <c r="D69" s="25"/>
      <c r="E69" s="24">
        <f>ROUNDDOWN(E68*C69,2)</f>
        <v>133827.68</v>
      </c>
      <c r="F69" s="24">
        <f>ROUNDDOWN(F68*C69,2)</f>
        <v>133827.68</v>
      </c>
      <c r="G69" s="36"/>
      <c r="H69" s="84"/>
      <c r="I69" s="85"/>
      <c r="J69" s="85"/>
      <c r="K69" s="86"/>
    </row>
    <row r="70" ht="13.5" thickBot="1"/>
    <row r="71" spans="1:11" ht="19.5" customHeight="1" thickBot="1">
      <c r="A71" s="81" t="s">
        <v>106</v>
      </c>
      <c r="B71" s="82"/>
      <c r="C71" s="83"/>
      <c r="D71" s="70"/>
      <c r="E71" s="24">
        <f>E66+E69</f>
        <v>1089739.68</v>
      </c>
      <c r="F71" s="24">
        <f>F66+F69</f>
        <v>1089739.68</v>
      </c>
      <c r="G71" s="36">
        <f>G66</f>
        <v>0</v>
      </c>
      <c r="H71" s="84"/>
      <c r="I71" s="85"/>
      <c r="J71" s="85"/>
      <c r="K71" s="86"/>
    </row>
    <row r="73" spans="1:11" ht="12.75" customHeight="1">
      <c r="A73" s="91" t="s">
        <v>107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1:11" ht="14.25" customHeight="1">
      <c r="A74" s="17" t="s">
        <v>108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4.25" customHeight="1">
      <c r="A75" s="19" t="s">
        <v>109</v>
      </c>
      <c r="B75" s="72"/>
      <c r="C75" s="72"/>
      <c r="D75" s="18"/>
      <c r="E75" s="18"/>
      <c r="F75" s="18"/>
      <c r="G75" s="18"/>
      <c r="H75" s="18"/>
      <c r="I75" s="18"/>
      <c r="J75" s="18"/>
      <c r="K75" s="18"/>
    </row>
    <row r="76" spans="1:11" ht="14.25" customHeight="1" thickBot="1">
      <c r="A76" s="15"/>
      <c r="B76" s="16"/>
      <c r="C76" s="16"/>
      <c r="D76" s="14"/>
      <c r="E76" s="14"/>
      <c r="F76" s="14"/>
      <c r="G76" s="14"/>
      <c r="H76" s="14"/>
      <c r="I76" s="14"/>
      <c r="J76" s="14"/>
      <c r="K76" s="14"/>
    </row>
    <row r="77" spans="1:12" ht="17.25" customHeight="1" thickBot="1">
      <c r="A77" s="87" t="s">
        <v>110</v>
      </c>
      <c r="B77" s="88"/>
      <c r="C77" s="89"/>
      <c r="D77" s="89"/>
      <c r="E77" s="89"/>
      <c r="F77" s="89"/>
      <c r="G77" s="89"/>
      <c r="H77" s="89"/>
      <c r="I77" s="89"/>
      <c r="J77" s="89"/>
      <c r="K77" s="90"/>
      <c r="L77" s="9"/>
    </row>
    <row r="78" spans="1:12" ht="16.5" customHeight="1">
      <c r="A78" s="95" t="s">
        <v>111</v>
      </c>
      <c r="B78" s="96"/>
      <c r="C78" s="97"/>
      <c r="D78" s="97"/>
      <c r="E78" s="97"/>
      <c r="F78" s="97"/>
      <c r="G78" s="97"/>
      <c r="H78" s="97"/>
      <c r="I78" s="97"/>
      <c r="J78" s="97"/>
      <c r="K78" s="98"/>
      <c r="L78" s="10"/>
    </row>
    <row r="79" spans="1:12" ht="15.75" customHeight="1">
      <c r="A79" s="95" t="s">
        <v>112</v>
      </c>
      <c r="B79" s="96"/>
      <c r="C79" s="96"/>
      <c r="D79" s="96"/>
      <c r="E79" s="96"/>
      <c r="F79" s="96"/>
      <c r="G79" s="96"/>
      <c r="H79" s="96"/>
      <c r="I79" s="96"/>
      <c r="J79" s="96"/>
      <c r="K79" s="99"/>
      <c r="L79" s="9"/>
    </row>
    <row r="80" spans="1:12" ht="19.5" customHeight="1">
      <c r="A80" s="95" t="s">
        <v>113</v>
      </c>
      <c r="B80" s="96"/>
      <c r="C80" s="100"/>
      <c r="D80" s="100"/>
      <c r="E80" s="100"/>
      <c r="F80" s="100"/>
      <c r="G80" s="100"/>
      <c r="H80" s="100"/>
      <c r="I80" s="100"/>
      <c r="J80" s="100"/>
      <c r="K80" s="101"/>
      <c r="L80" s="9"/>
    </row>
    <row r="81" spans="1:12" ht="20.25" customHeight="1" thickBot="1">
      <c r="A81" s="102" t="s">
        <v>114</v>
      </c>
      <c r="B81" s="103"/>
      <c r="C81" s="104"/>
      <c r="D81" s="104"/>
      <c r="E81" s="104"/>
      <c r="F81" s="104"/>
      <c r="G81" s="104"/>
      <c r="H81" s="104"/>
      <c r="I81" s="104"/>
      <c r="J81" s="104"/>
      <c r="K81" s="105"/>
      <c r="L81" s="9"/>
    </row>
    <row r="82" ht="17.25" customHeight="1" thickBot="1"/>
    <row r="83" spans="1:11" ht="13.5" thickBot="1">
      <c r="A83" s="23" t="s">
        <v>115</v>
      </c>
      <c r="B83" s="79">
        <v>42332</v>
      </c>
      <c r="C83" s="11"/>
      <c r="D83" s="44" t="s">
        <v>116</v>
      </c>
      <c r="E83" s="46"/>
      <c r="F83" s="45"/>
      <c r="G83" s="28"/>
      <c r="H83" s="92"/>
      <c r="I83" s="93"/>
      <c r="J83" s="93"/>
      <c r="K83" s="94"/>
    </row>
    <row r="84" ht="13.5" thickBot="1">
      <c r="C84" s="12"/>
    </row>
    <row r="85" spans="1:11" ht="13.5" thickBot="1">
      <c r="A85" s="23" t="s">
        <v>115</v>
      </c>
      <c r="B85" s="79">
        <v>42332</v>
      </c>
      <c r="C85" s="11"/>
      <c r="D85" s="44" t="s">
        <v>117</v>
      </c>
      <c r="E85" s="46"/>
      <c r="F85" s="46"/>
      <c r="G85" s="28"/>
      <c r="H85" s="92"/>
      <c r="I85" s="93"/>
      <c r="J85" s="93"/>
      <c r="K85" s="94"/>
    </row>
    <row r="87" spans="1:11" ht="12.75">
      <c r="A87" s="52" t="s">
        <v>118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3.5" customHeight="1">
      <c r="A88" s="80" t="s">
        <v>119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1" ht="13.5" customHeight="1">
      <c r="A89" s="80" t="s">
        <v>120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 ht="27" customHeight="1">
      <c r="A90" s="80" t="s">
        <v>121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1" ht="13.5" customHeight="1">
      <c r="A91" s="80" t="s">
        <v>122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</row>
    <row r="92" spans="1:11" ht="13.5" customHeight="1">
      <c r="A92" s="80" t="s">
        <v>123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1" ht="13.5" customHeight="1">
      <c r="A93" s="80" t="s">
        <v>124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</row>
    <row r="94" spans="1:11" ht="13.5" customHeight="1">
      <c r="A94" s="80" t="s">
        <v>125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1:11" ht="13.5" customHeight="1">
      <c r="A95" s="80" t="s">
        <v>126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1:11" ht="13.5" customHeight="1">
      <c r="A96" s="80" t="s">
        <v>127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13.5" customHeight="1">
      <c r="A97" s="80" t="s">
        <v>128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13.5" customHeight="1">
      <c r="A98" s="80" t="s">
        <v>129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</sheetData>
  <sheetProtection/>
  <mergeCells count="45">
    <mergeCell ref="D7:K7"/>
    <mergeCell ref="A4:K4"/>
    <mergeCell ref="C14:D14"/>
    <mergeCell ref="C11:D11"/>
    <mergeCell ref="A5:C5"/>
    <mergeCell ref="D8:K8"/>
    <mergeCell ref="A8:C8"/>
    <mergeCell ref="A6:C6"/>
    <mergeCell ref="A9:C9"/>
    <mergeCell ref="D9:K9"/>
    <mergeCell ref="C12:D12"/>
    <mergeCell ref="C13:D13"/>
    <mergeCell ref="C15:D15"/>
    <mergeCell ref="H68:K68"/>
    <mergeCell ref="A3:F3"/>
    <mergeCell ref="A67:C67"/>
    <mergeCell ref="A68:C68"/>
    <mergeCell ref="H67:K67"/>
    <mergeCell ref="D5:K5"/>
    <mergeCell ref="D6:K6"/>
    <mergeCell ref="A81:K81"/>
    <mergeCell ref="H83:K83"/>
    <mergeCell ref="A88:K88"/>
    <mergeCell ref="A69:B69"/>
    <mergeCell ref="H69:K69"/>
    <mergeCell ref="A66:C66"/>
    <mergeCell ref="H66:K66"/>
    <mergeCell ref="A71:C71"/>
    <mergeCell ref="H71:K71"/>
    <mergeCell ref="A77:K77"/>
    <mergeCell ref="A73:K73"/>
    <mergeCell ref="A96:K96"/>
    <mergeCell ref="A89:K89"/>
    <mergeCell ref="H85:K85"/>
    <mergeCell ref="A78:K78"/>
    <mergeCell ref="A79:K79"/>
    <mergeCell ref="A80:K80"/>
    <mergeCell ref="A97:K97"/>
    <mergeCell ref="A98:K98"/>
    <mergeCell ref="A90:K90"/>
    <mergeCell ref="A91:K91"/>
    <mergeCell ref="A92:K92"/>
    <mergeCell ref="A93:K93"/>
    <mergeCell ref="A94:K94"/>
    <mergeCell ref="A95:K95"/>
  </mergeCells>
  <dataValidations count="1">
    <dataValidation showInputMessage="1" showErrorMessage="1" sqref="B64:B65 B33:B60 B18:B31"/>
  </dataValidation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Jakoubková Marie</cp:lastModifiedBy>
  <cp:lastPrinted>2015-11-19T17:11:46Z</cp:lastPrinted>
  <dcterms:created xsi:type="dcterms:W3CDTF">2006-02-27T13:53:24Z</dcterms:created>
  <dcterms:modified xsi:type="dcterms:W3CDTF">2015-11-19T17:11:52Z</dcterms:modified>
  <cp:category/>
  <cp:version/>
  <cp:contentType/>
  <cp:contentStatus/>
</cp:coreProperties>
</file>