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72" activeTab="0"/>
  </bookViews>
  <sheets>
    <sheet name="RK-25-2015-21, př. 5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<sst xmlns="http://schemas.openxmlformats.org/spreadsheetml/2006/main" count="104" uniqueCount="80">
  <si>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Organizace</t>
  </si>
  <si>
    <t>IČO</t>
  </si>
  <si>
    <t>Počet členů</t>
  </si>
  <si>
    <t>Na členy</t>
  </si>
  <si>
    <t>Celkem</t>
  </si>
  <si>
    <t>Krajská asociace Sport pro všechny Vysočina</t>
  </si>
  <si>
    <t>C E L K E M</t>
  </si>
  <si>
    <t>Sdružení sportovních svazů České republiky</t>
  </si>
  <si>
    <t>170 00</t>
  </si>
  <si>
    <t>Praha 7</t>
  </si>
  <si>
    <t>Adresa</t>
  </si>
  <si>
    <t>PSČ</t>
  </si>
  <si>
    <t>Město</t>
  </si>
  <si>
    <t>586 01</t>
  </si>
  <si>
    <t>Jihlava</t>
  </si>
  <si>
    <t>Český střelecký svaz, Jihlavské krajské sdružení ČSS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</si>
  <si>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</si>
  <si>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</si>
  <si>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</si>
  <si>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</si>
  <si>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</si>
  <si>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</si>
  <si>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674 01</t>
  </si>
  <si>
    <t>Třebíč</t>
  </si>
  <si>
    <t>591 01</t>
  </si>
  <si>
    <t>Žďár nad Sázavou</t>
  </si>
  <si>
    <t>Kněžice 45</t>
  </si>
  <si>
    <t>Kněžice</t>
  </si>
  <si>
    <t>675 29</t>
  </si>
  <si>
    <t>C E L K E M   tab. 1 + 2</t>
  </si>
  <si>
    <t>U Pergamenky 1511/3</t>
  </si>
  <si>
    <t>586 02</t>
  </si>
  <si>
    <t>586 04</t>
  </si>
  <si>
    <t>OREL župa KUBIŠOVA</t>
  </si>
  <si>
    <t>675 74</t>
  </si>
  <si>
    <t>Březník 238</t>
  </si>
  <si>
    <t>Březník</t>
  </si>
  <si>
    <t>ID</t>
  </si>
  <si>
    <t>Okresní tělovýchovné sdružení českého svazu tělesné výchovy Třebíč</t>
  </si>
  <si>
    <t>Fügnerova 1237/8</t>
  </si>
  <si>
    <t>Jihlavská unie sportu</t>
  </si>
  <si>
    <t>Evžena Rošického 2684/6</t>
  </si>
  <si>
    <t>TJ Blesk Jihlava</t>
  </si>
  <si>
    <t>Znojemská 2571/31</t>
  </si>
  <si>
    <t>Okresní tělovýchovné sdružení Žďár nad Sázavou</t>
  </si>
  <si>
    <t>Jungmanova 1496/10</t>
  </si>
  <si>
    <t>Sokolská župa plukovníka Švece</t>
  </si>
  <si>
    <t>Sokolovská 4656/122c</t>
  </si>
  <si>
    <t>Autosport klub Náměšť nad Oslavou v AČR</t>
  </si>
  <si>
    <t xml:space="preserve">Tělovýchovné sdružení Vysočina o. s. Pelhřimov </t>
  </si>
  <si>
    <t>Dolní 2274/3</t>
  </si>
  <si>
    <t>00174262</t>
  </si>
  <si>
    <t>Osvobození 1687</t>
  </si>
  <si>
    <t>Na kopci 4203/22</t>
  </si>
  <si>
    <t xml:space="preserve">KČT VYSOČINA, o. s. </t>
  </si>
  <si>
    <t>Krajská rada Asociace školních sportovních klubů České Republiky Kraje Vysočina</t>
  </si>
  <si>
    <t>O01316.0001</t>
  </si>
  <si>
    <t>O01316.0002</t>
  </si>
  <si>
    <t>O01316.0003</t>
  </si>
  <si>
    <t>O01316.0004</t>
  </si>
  <si>
    <t>O01316.0005</t>
  </si>
  <si>
    <t>O01316.0006</t>
  </si>
  <si>
    <t>O01316.0007</t>
  </si>
  <si>
    <t>O01316.0008</t>
  </si>
  <si>
    <t>O01316.0009</t>
  </si>
  <si>
    <t>O01316.0010</t>
  </si>
  <si>
    <t>O01316.0011</t>
  </si>
  <si>
    <t>O01316.0012</t>
  </si>
  <si>
    <t>O01316.0013</t>
  </si>
  <si>
    <t>O01316.0014</t>
  </si>
  <si>
    <t>Kompenzace</t>
  </si>
  <si>
    <t>Friedova 1464</t>
  </si>
  <si>
    <t>Tabulka. č. 1</t>
  </si>
  <si>
    <t>Tabulka č. 2</t>
  </si>
  <si>
    <t>Navýšení dotace</t>
  </si>
  <si>
    <t>Původní dotace</t>
  </si>
  <si>
    <t>00435724</t>
  </si>
  <si>
    <t>00435911</t>
  </si>
  <si>
    <t>počet stran: 1</t>
  </si>
  <si>
    <t>RK-25-2015-21, př. 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</si>
</sst>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5" xfId="0" applyNumberForma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1" fillId="0" borderId="0" xfId="0" applyFont="1" applyAlignment="1">
      <alignment/>
    </xf>
    <xf numFmtId="3" fontId="1" fillId="33" borderId="18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" fillId="35" borderId="20" xfId="0" applyNumberFormat="1" applyFont="1" applyFill="1" applyBorder="1" applyAlignment="1">
      <alignment/>
    </xf>
    <xf numFmtId="3" fontId="2" fillId="36" borderId="21" xfId="0" applyNumberFormat="1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 wrapText="1"/>
    </xf>
    <xf numFmtId="3" fontId="0" fillId="0" borderId="23" xfId="0" applyNumberFormat="1" applyFill="1" applyBorder="1" applyAlignment="1">
      <alignment wrapText="1"/>
    </xf>
    <xf numFmtId="3" fontId="1" fillId="37" borderId="24" xfId="0" applyNumberFormat="1" applyFont="1" applyFill="1" applyBorder="1" applyAlignment="1">
      <alignment/>
    </xf>
    <xf numFmtId="3" fontId="1" fillId="36" borderId="22" xfId="0" applyNumberFormat="1" applyFont="1" applyFill="1" applyBorder="1" applyAlignment="1">
      <alignment/>
    </xf>
    <xf numFmtId="3" fontId="1" fillId="36" borderId="21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 wrapText="1"/>
    </xf>
    <xf numFmtId="0" fontId="2" fillId="36" borderId="2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 wrapText="1"/>
    </xf>
    <xf numFmtId="3" fontId="1" fillId="33" borderId="32" xfId="0" applyNumberFormat="1" applyFont="1" applyFill="1" applyBorder="1" applyAlignment="1">
      <alignment/>
    </xf>
    <xf numFmtId="3" fontId="1" fillId="35" borderId="32" xfId="0" applyNumberFormat="1" applyFont="1" applyFill="1" applyBorder="1" applyAlignment="1">
      <alignment/>
    </xf>
    <xf numFmtId="3" fontId="2" fillId="35" borderId="32" xfId="0" applyNumberFormat="1" applyFont="1" applyFill="1" applyBorder="1" applyAlignment="1">
      <alignment/>
    </xf>
    <xf numFmtId="0" fontId="0" fillId="0" borderId="33" xfId="36" applyFont="1" applyBorder="1" applyAlignment="1">
      <alignment/>
    </xf>
    <xf numFmtId="0" fontId="0" fillId="0" borderId="34" xfId="36" applyFont="1" applyBorder="1" applyAlignment="1">
      <alignment/>
    </xf>
    <xf numFmtId="0" fontId="0" fillId="0" borderId="35" xfId="36" applyFont="1" applyBorder="1" applyAlignment="1">
      <alignment/>
    </xf>
    <xf numFmtId="0" fontId="0" fillId="34" borderId="36" xfId="0" applyFill="1" applyBorder="1" applyAlignment="1">
      <alignment/>
    </xf>
    <xf numFmtId="0" fontId="0" fillId="0" borderId="36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8" xfId="0" applyNumberFormat="1" applyFill="1" applyBorder="1" applyAlignment="1">
      <alignment wrapText="1"/>
    </xf>
    <xf numFmtId="3" fontId="1" fillId="37" borderId="32" xfId="0" applyNumberFormat="1" applyFont="1" applyFill="1" applyBorder="1" applyAlignment="1">
      <alignment/>
    </xf>
    <xf numFmtId="3" fontId="1" fillId="36" borderId="39" xfId="0" applyNumberFormat="1" applyFont="1" applyFill="1" applyBorder="1" applyAlignment="1">
      <alignment/>
    </xf>
    <xf numFmtId="3" fontId="2" fillId="36" borderId="39" xfId="0" applyNumberFormat="1" applyFont="1" applyFill="1" applyBorder="1" applyAlignment="1">
      <alignment/>
    </xf>
    <xf numFmtId="0" fontId="1" fillId="37" borderId="27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9" fontId="1" fillId="37" borderId="11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3" fontId="1" fillId="37" borderId="16" xfId="0" applyNumberFormat="1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33" borderId="26" xfId="0" applyNumberFormat="1" applyFont="1" applyFill="1" applyBorder="1" applyAlignment="1">
      <alignment/>
    </xf>
    <xf numFmtId="0" fontId="0" fillId="0" borderId="40" xfId="36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Fill="1" applyBorder="1" applyAlignment="1">
      <alignment wrapText="1"/>
    </xf>
    <xf numFmtId="3" fontId="1" fillId="37" borderId="44" xfId="0" applyNumberFormat="1" applyFont="1" applyFill="1" applyBorder="1" applyAlignment="1">
      <alignment/>
    </xf>
    <xf numFmtId="3" fontId="1" fillId="36" borderId="45" xfId="0" applyNumberFormat="1" applyFont="1" applyFill="1" applyBorder="1" applyAlignment="1">
      <alignment/>
    </xf>
    <xf numFmtId="3" fontId="2" fillId="36" borderId="45" xfId="0" applyNumberFormat="1" applyFont="1" applyFill="1" applyBorder="1" applyAlignment="1">
      <alignment/>
    </xf>
    <xf numFmtId="3" fontId="1" fillId="37" borderId="26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 horizontal="right"/>
    </xf>
    <xf numFmtId="1" fontId="0" fillId="0" borderId="42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37" xfId="0" applyNumberForma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1" fontId="1" fillId="33" borderId="28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rv-int/edotace/index.php?akce=historie&amp;id_zadosti=O01316.0001" TargetMode="External" /><Relationship Id="rId2" Type="http://schemas.openxmlformats.org/officeDocument/2006/relationships/hyperlink" Target="http://srv-int/edotace/index.php?akce=historie&amp;id_zadosti=O01316.0001" TargetMode="External" /><Relationship Id="rId3" Type="http://schemas.openxmlformats.org/officeDocument/2006/relationships/hyperlink" Target="http://srv-int/edotace/index.php?akce=historie&amp;id_zadosti=O01316.0001" TargetMode="External" /><Relationship Id="rId4" Type="http://schemas.openxmlformats.org/officeDocument/2006/relationships/hyperlink" Target="http://srv-int/edotace/index.php?akce=historie&amp;id_zadosti=O01316.000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PageLayoutView="0" workbookViewId="0" topLeftCell="E1">
      <selection activeCell="G1" sqref="G1"/>
    </sheetView>
  </sheetViews>
  <sheetFormatPr defaultColWidth="9.00390625" defaultRowHeight="12.75"/>
  <cols>
    <col min="1" max="1" width="12.50390625" style="0" bestFit="1" customWidth="1"/>
    <col min="2" max="2" width="48.50390625" style="0" customWidth="1"/>
    <col min="3" max="3" width="28.00390625" style="0" customWidth="1"/>
    <col min="4" max="4" width="6.50390625" style="0" bestFit="1" customWidth="1"/>
    <col min="5" max="5" width="18.125" style="0" customWidth="1"/>
    <col min="6" max="6" width="16.50390625" style="0" bestFit="1" customWidth="1"/>
    <col min="7" max="7" width="11.625" style="0" bestFit="1" customWidth="1"/>
    <col min="8" max="8" width="10.125" style="0" bestFit="1" customWidth="1"/>
    <col min="9" max="9" width="11.625" style="0" bestFit="1" customWidth="1"/>
    <col min="10" max="10" width="8.875" style="20" customWidth="1"/>
    <col min="11" max="11" width="10.875" style="0" customWidth="1"/>
    <col min="12" max="12" width="9.125" style="0" bestFit="1" customWidth="1"/>
    <col min="13" max="13" width="10.125" style="0" bestFit="1" customWidth="1"/>
  </cols>
  <sheetData>
    <row r="1" spans="1:13" ht="12.75">
      <c r="A1" s="4"/>
      <c r="C1" s="4"/>
      <c r="D1" s="4"/>
      <c r="E1" s="4"/>
      <c r="K1" s="9"/>
      <c r="M1" s="87" t="s">
        <v>79</v>
      </c>
    </row>
    <row r="2" ht="12.75">
      <c r="M2" s="87" t="s">
        <v>78</v>
      </c>
    </row>
    <row r="3" ht="15" customHeight="1" thickBot="1">
      <c r="A3" s="13" t="s">
        <v>72</v>
      </c>
    </row>
    <row r="4" spans="1:13" ht="27" thickBot="1">
      <c r="A4" s="57" t="s">
        <v>37</v>
      </c>
      <c r="B4" s="58" t="s">
        <v>0</v>
      </c>
      <c r="C4" s="59" t="s">
        <v>10</v>
      </c>
      <c r="D4" s="59" t="s">
        <v>11</v>
      </c>
      <c r="E4" s="59" t="s">
        <v>12</v>
      </c>
      <c r="F4" s="58" t="s">
        <v>1</v>
      </c>
      <c r="G4" s="58" t="s">
        <v>2</v>
      </c>
      <c r="H4" s="60">
        <v>0.1</v>
      </c>
      <c r="I4" s="61" t="s">
        <v>3</v>
      </c>
      <c r="J4" s="62" t="s">
        <v>70</v>
      </c>
      <c r="K4" s="63" t="s">
        <v>74</v>
      </c>
      <c r="L4" s="64" t="s">
        <v>75</v>
      </c>
      <c r="M4" s="34" t="s">
        <v>4</v>
      </c>
    </row>
    <row r="5" spans="1:13" ht="13.5">
      <c r="A5" s="70" t="s">
        <v>56</v>
      </c>
      <c r="B5" s="71" t="s">
        <v>42</v>
      </c>
      <c r="C5" s="71" t="s">
        <v>43</v>
      </c>
      <c r="D5" s="71" t="s">
        <v>13</v>
      </c>
      <c r="E5" s="71" t="s">
        <v>14</v>
      </c>
      <c r="F5" s="81">
        <v>46259813</v>
      </c>
      <c r="G5" s="72">
        <v>150</v>
      </c>
      <c r="H5" s="73">
        <v>26135</v>
      </c>
      <c r="I5" s="74">
        <v>10206</v>
      </c>
      <c r="J5" s="75"/>
      <c r="K5" s="76">
        <f aca="true" t="shared" si="0" ref="K5:K10">I5+H5</f>
        <v>36341</v>
      </c>
      <c r="L5" s="77">
        <v>56136</v>
      </c>
      <c r="M5" s="78">
        <f aca="true" t="shared" si="1" ref="M5:M10">SUM(K5:L5)</f>
        <v>92477</v>
      </c>
    </row>
    <row r="6" spans="1:13" ht="13.5">
      <c r="A6" s="46" t="s">
        <v>57</v>
      </c>
      <c r="B6" s="16" t="s">
        <v>48</v>
      </c>
      <c r="C6" s="5" t="s">
        <v>35</v>
      </c>
      <c r="D6" s="5" t="s">
        <v>34</v>
      </c>
      <c r="E6" s="5" t="s">
        <v>36</v>
      </c>
      <c r="F6" s="82">
        <v>60418770</v>
      </c>
      <c r="G6" s="1">
        <v>390</v>
      </c>
      <c r="H6" s="12">
        <v>26135</v>
      </c>
      <c r="I6" s="10">
        <v>26536</v>
      </c>
      <c r="J6" s="29"/>
      <c r="K6" s="30">
        <f t="shared" si="0"/>
        <v>52671</v>
      </c>
      <c r="L6" s="32">
        <v>81954</v>
      </c>
      <c r="M6" s="23">
        <f t="shared" si="1"/>
        <v>134625</v>
      </c>
    </row>
    <row r="7" spans="1:13" ht="13.5">
      <c r="A7" s="46" t="s">
        <v>58</v>
      </c>
      <c r="B7" s="16" t="s">
        <v>15</v>
      </c>
      <c r="C7" s="5" t="s">
        <v>52</v>
      </c>
      <c r="D7" s="5" t="s">
        <v>16</v>
      </c>
      <c r="E7" s="5" t="s">
        <v>17</v>
      </c>
      <c r="F7" s="82">
        <v>70921288</v>
      </c>
      <c r="G7" s="1">
        <v>97</v>
      </c>
      <c r="H7" s="12">
        <v>26135</v>
      </c>
      <c r="I7" s="10">
        <v>6600</v>
      </c>
      <c r="J7" s="29"/>
      <c r="K7" s="30">
        <f t="shared" si="0"/>
        <v>32735</v>
      </c>
      <c r="L7" s="32">
        <v>50435</v>
      </c>
      <c r="M7" s="23">
        <f t="shared" si="1"/>
        <v>83170</v>
      </c>
    </row>
    <row r="8" spans="1:13" ht="13.5">
      <c r="A8" s="46" t="s">
        <v>59</v>
      </c>
      <c r="B8" s="16" t="s">
        <v>33</v>
      </c>
      <c r="C8" s="5" t="s">
        <v>26</v>
      </c>
      <c r="D8" s="5" t="s">
        <v>28</v>
      </c>
      <c r="E8" s="5" t="s">
        <v>27</v>
      </c>
      <c r="F8" s="82">
        <v>64269906</v>
      </c>
      <c r="G8" s="1">
        <v>476</v>
      </c>
      <c r="H8" s="12">
        <v>26135</v>
      </c>
      <c r="I8" s="10">
        <v>32388</v>
      </c>
      <c r="J8" s="29"/>
      <c r="K8" s="30">
        <f t="shared" si="0"/>
        <v>58523</v>
      </c>
      <c r="L8" s="32">
        <v>91206</v>
      </c>
      <c r="M8" s="23">
        <f t="shared" si="1"/>
        <v>149729</v>
      </c>
    </row>
    <row r="9" spans="1:13" ht="13.5">
      <c r="A9" s="46" t="s">
        <v>60</v>
      </c>
      <c r="B9" s="17" t="s">
        <v>7</v>
      </c>
      <c r="C9" s="7" t="s">
        <v>30</v>
      </c>
      <c r="D9" s="7" t="s">
        <v>8</v>
      </c>
      <c r="E9" s="7" t="s">
        <v>9</v>
      </c>
      <c r="F9" s="80" t="s">
        <v>51</v>
      </c>
      <c r="G9" s="1">
        <v>303</v>
      </c>
      <c r="H9" s="12">
        <v>26135</v>
      </c>
      <c r="I9" s="10">
        <v>20617</v>
      </c>
      <c r="J9" s="29"/>
      <c r="K9" s="30">
        <f t="shared" si="0"/>
        <v>46752</v>
      </c>
      <c r="L9" s="32">
        <v>72595</v>
      </c>
      <c r="M9" s="23">
        <f t="shared" si="1"/>
        <v>119347</v>
      </c>
    </row>
    <row r="10" spans="1:13" ht="14.25" thickBot="1">
      <c r="A10" s="47" t="s">
        <v>61</v>
      </c>
      <c r="B10" s="48" t="s">
        <v>54</v>
      </c>
      <c r="C10" s="49" t="s">
        <v>53</v>
      </c>
      <c r="D10" s="49" t="s">
        <v>13</v>
      </c>
      <c r="E10" s="49" t="s">
        <v>14</v>
      </c>
      <c r="F10" s="83">
        <v>47366737</v>
      </c>
      <c r="G10" s="50">
        <v>187</v>
      </c>
      <c r="H10" s="50">
        <v>26135</v>
      </c>
      <c r="I10" s="52">
        <v>12724</v>
      </c>
      <c r="J10" s="53"/>
      <c r="K10" s="79">
        <f t="shared" si="0"/>
        <v>38859</v>
      </c>
      <c r="L10" s="55">
        <v>60117</v>
      </c>
      <c r="M10" s="56">
        <f t="shared" si="1"/>
        <v>98976</v>
      </c>
    </row>
    <row r="11" spans="1:13" ht="14.25" thickBot="1">
      <c r="A11" s="35"/>
      <c r="B11" s="37" t="s">
        <v>6</v>
      </c>
      <c r="C11" s="38"/>
      <c r="D11" s="38"/>
      <c r="E11" s="38"/>
      <c r="F11" s="37"/>
      <c r="G11" s="39">
        <f>SUM(G5:G10)</f>
        <v>1603</v>
      </c>
      <c r="H11" s="39">
        <f>SUM(H4:H10)</f>
        <v>156810.1</v>
      </c>
      <c r="I11" s="40">
        <f>SUM(I5:I10)</f>
        <v>109071</v>
      </c>
      <c r="J11" s="41"/>
      <c r="K11" s="69">
        <f>SUM(K5:K10)</f>
        <v>265881</v>
      </c>
      <c r="L11" s="43">
        <f>SUM(L5:L10)</f>
        <v>412443</v>
      </c>
      <c r="M11" s="44">
        <f>SUM(M5:M10)</f>
        <v>678324</v>
      </c>
    </row>
    <row r="12" spans="9:11" ht="12.75">
      <c r="I12" s="8"/>
      <c r="J12" s="21"/>
      <c r="K12" s="8"/>
    </row>
    <row r="13" spans="1:11" ht="13.5" thickBot="1">
      <c r="A13" s="13" t="s">
        <v>73</v>
      </c>
      <c r="I13" s="8"/>
      <c r="J13" s="21"/>
      <c r="K13" s="8"/>
    </row>
    <row r="14" spans="1:13" s="68" customFormat="1" ht="27" thickBot="1">
      <c r="A14" s="57" t="s">
        <v>37</v>
      </c>
      <c r="B14" s="58" t="s">
        <v>0</v>
      </c>
      <c r="C14" s="59" t="s">
        <v>10</v>
      </c>
      <c r="D14" s="59" t="s">
        <v>11</v>
      </c>
      <c r="E14" s="59" t="s">
        <v>12</v>
      </c>
      <c r="F14" s="58" t="s">
        <v>1</v>
      </c>
      <c r="G14" s="58" t="s">
        <v>2</v>
      </c>
      <c r="H14" s="60">
        <v>0.1</v>
      </c>
      <c r="I14" s="65" t="s">
        <v>3</v>
      </c>
      <c r="J14" s="66" t="s">
        <v>70</v>
      </c>
      <c r="K14" s="67" t="s">
        <v>74</v>
      </c>
      <c r="L14" s="64" t="s">
        <v>75</v>
      </c>
      <c r="M14" s="34" t="s">
        <v>4</v>
      </c>
    </row>
    <row r="15" spans="1:13" ht="26.25">
      <c r="A15" s="45" t="s">
        <v>62</v>
      </c>
      <c r="B15" s="18" t="s">
        <v>55</v>
      </c>
      <c r="C15" s="26" t="s">
        <v>50</v>
      </c>
      <c r="D15" s="25" t="s">
        <v>24</v>
      </c>
      <c r="E15" s="25" t="s">
        <v>25</v>
      </c>
      <c r="F15" s="84">
        <v>70925186</v>
      </c>
      <c r="G15" s="12">
        <v>9556</v>
      </c>
      <c r="H15" s="12">
        <v>26135</v>
      </c>
      <c r="I15" s="10">
        <v>650210</v>
      </c>
      <c r="J15" s="28"/>
      <c r="K15" s="31">
        <f>I15+H15</f>
        <v>676345</v>
      </c>
      <c r="L15" s="31">
        <v>1067987</v>
      </c>
      <c r="M15" s="27">
        <f>SUM(K15:L15)</f>
        <v>1744332</v>
      </c>
    </row>
    <row r="16" spans="1:13" ht="13.5">
      <c r="A16" s="46" t="s">
        <v>63</v>
      </c>
      <c r="B16" s="16" t="s">
        <v>5</v>
      </c>
      <c r="C16" s="5" t="s">
        <v>39</v>
      </c>
      <c r="D16" s="5" t="s">
        <v>22</v>
      </c>
      <c r="E16" s="5" t="s">
        <v>23</v>
      </c>
      <c r="F16" s="82">
        <v>26983532</v>
      </c>
      <c r="G16" s="12">
        <v>2983</v>
      </c>
      <c r="H16" s="12">
        <v>26135</v>
      </c>
      <c r="I16" s="10">
        <v>202970</v>
      </c>
      <c r="J16" s="29"/>
      <c r="K16" s="31">
        <f aca="true" t="shared" si="2" ref="K16:K22">I16+H16</f>
        <v>229105</v>
      </c>
      <c r="L16" s="32">
        <v>360896</v>
      </c>
      <c r="M16" s="23">
        <f aca="true" t="shared" si="3" ref="M16:M22">SUM(K16:L16)</f>
        <v>590001</v>
      </c>
    </row>
    <row r="17" spans="1:13" ht="13.5">
      <c r="A17" s="46" t="s">
        <v>64</v>
      </c>
      <c r="B17" s="16" t="s">
        <v>46</v>
      </c>
      <c r="C17" s="5" t="s">
        <v>47</v>
      </c>
      <c r="D17" s="5" t="s">
        <v>31</v>
      </c>
      <c r="E17" s="5" t="s">
        <v>14</v>
      </c>
      <c r="F17" s="82">
        <v>13694448</v>
      </c>
      <c r="G17" s="12">
        <v>4029</v>
      </c>
      <c r="H17" s="12">
        <v>26135</v>
      </c>
      <c r="I17" s="10">
        <v>274142</v>
      </c>
      <c r="J17" s="29">
        <v>105000</v>
      </c>
      <c r="K17" s="31">
        <f>I17+H17+J17</f>
        <v>405277</v>
      </c>
      <c r="L17" s="32">
        <v>354550</v>
      </c>
      <c r="M17" s="23">
        <f t="shared" si="3"/>
        <v>759827</v>
      </c>
    </row>
    <row r="18" spans="1:13" ht="13.5">
      <c r="A18" s="46" t="s">
        <v>65</v>
      </c>
      <c r="B18" s="16" t="s">
        <v>18</v>
      </c>
      <c r="C18" s="5" t="s">
        <v>19</v>
      </c>
      <c r="D18" s="5" t="s">
        <v>20</v>
      </c>
      <c r="E18" s="5" t="s">
        <v>21</v>
      </c>
      <c r="F18" s="86" t="s">
        <v>76</v>
      </c>
      <c r="G18" s="12">
        <v>2810</v>
      </c>
      <c r="H18" s="15">
        <v>5227</v>
      </c>
      <c r="I18" s="10">
        <v>191199</v>
      </c>
      <c r="J18" s="29"/>
      <c r="K18" s="31">
        <f t="shared" si="2"/>
        <v>196426</v>
      </c>
      <c r="L18" s="32">
        <v>310286</v>
      </c>
      <c r="M18" s="23">
        <f t="shared" si="3"/>
        <v>506712</v>
      </c>
    </row>
    <row r="19" spans="1:13" ht="13.5">
      <c r="A19" s="46" t="s">
        <v>66</v>
      </c>
      <c r="B19" s="16" t="s">
        <v>40</v>
      </c>
      <c r="C19" s="5" t="s">
        <v>41</v>
      </c>
      <c r="D19" s="5" t="s">
        <v>32</v>
      </c>
      <c r="E19" s="5" t="s">
        <v>14</v>
      </c>
      <c r="F19" s="86" t="s">
        <v>77</v>
      </c>
      <c r="G19" s="12">
        <v>3762</v>
      </c>
      <c r="H19" s="15">
        <v>5227</v>
      </c>
      <c r="I19" s="10">
        <v>255975</v>
      </c>
      <c r="J19" s="29"/>
      <c r="K19" s="31">
        <f t="shared" si="2"/>
        <v>261202</v>
      </c>
      <c r="L19" s="32">
        <v>412697</v>
      </c>
      <c r="M19" s="23">
        <f t="shared" si="3"/>
        <v>673899</v>
      </c>
    </row>
    <row r="20" spans="1:13" ht="13.5">
      <c r="A20" s="46" t="s">
        <v>67</v>
      </c>
      <c r="B20" s="16" t="s">
        <v>49</v>
      </c>
      <c r="C20" s="5" t="s">
        <v>71</v>
      </c>
      <c r="D20" s="5" t="s">
        <v>16</v>
      </c>
      <c r="E20" s="5" t="s">
        <v>17</v>
      </c>
      <c r="F20" s="82">
        <v>63257858</v>
      </c>
      <c r="G20" s="12">
        <v>3123</v>
      </c>
      <c r="H20" s="15">
        <v>5227</v>
      </c>
      <c r="I20" s="10">
        <v>212496</v>
      </c>
      <c r="J20" s="29"/>
      <c r="K20" s="31">
        <f t="shared" si="2"/>
        <v>217723</v>
      </c>
      <c r="L20" s="32">
        <v>343957</v>
      </c>
      <c r="M20" s="23">
        <f t="shared" si="3"/>
        <v>561680</v>
      </c>
    </row>
    <row r="21" spans="1:13" ht="26.25">
      <c r="A21" s="46" t="s">
        <v>68</v>
      </c>
      <c r="B21" s="19" t="s">
        <v>38</v>
      </c>
      <c r="C21" s="5" t="s">
        <v>39</v>
      </c>
      <c r="D21" s="5" t="s">
        <v>22</v>
      </c>
      <c r="E21" s="5" t="s">
        <v>23</v>
      </c>
      <c r="F21" s="82">
        <v>67010661</v>
      </c>
      <c r="G21" s="12">
        <v>3333</v>
      </c>
      <c r="H21" s="15">
        <v>5227</v>
      </c>
      <c r="I21" s="10">
        <v>226785</v>
      </c>
      <c r="J21" s="29"/>
      <c r="K21" s="31">
        <f t="shared" si="2"/>
        <v>232012</v>
      </c>
      <c r="L21" s="32">
        <v>366548</v>
      </c>
      <c r="M21" s="23">
        <f t="shared" si="3"/>
        <v>598560</v>
      </c>
    </row>
    <row r="22" spans="1:13" ht="14.25" thickBot="1">
      <c r="A22" s="47" t="s">
        <v>69</v>
      </c>
      <c r="B22" s="48" t="s">
        <v>44</v>
      </c>
      <c r="C22" s="49" t="s">
        <v>45</v>
      </c>
      <c r="D22" s="49" t="s">
        <v>24</v>
      </c>
      <c r="E22" s="49" t="s">
        <v>25</v>
      </c>
      <c r="F22" s="83">
        <v>65338367</v>
      </c>
      <c r="G22" s="50">
        <v>3371</v>
      </c>
      <c r="H22" s="51">
        <v>5227</v>
      </c>
      <c r="I22" s="52">
        <v>229370</v>
      </c>
      <c r="J22" s="53"/>
      <c r="K22" s="54">
        <f t="shared" si="2"/>
        <v>234597</v>
      </c>
      <c r="L22" s="55">
        <v>370636</v>
      </c>
      <c r="M22" s="56">
        <f t="shared" si="3"/>
        <v>605233</v>
      </c>
    </row>
    <row r="23" spans="1:13" ht="14.25" thickBot="1">
      <c r="A23" s="35"/>
      <c r="B23" s="37" t="s">
        <v>6</v>
      </c>
      <c r="C23" s="38"/>
      <c r="D23" s="38"/>
      <c r="E23" s="38"/>
      <c r="F23" s="85"/>
      <c r="G23" s="39">
        <f>SUM(G15:G22)</f>
        <v>32967</v>
      </c>
      <c r="H23" s="39">
        <f>SUM(H14:H22)</f>
        <v>104540.1</v>
      </c>
      <c r="I23" s="40">
        <f>SUM(I15:I22)</f>
        <v>2243147</v>
      </c>
      <c r="J23" s="41">
        <v>105000</v>
      </c>
      <c r="K23" s="42">
        <f>SUM(K15:K22)</f>
        <v>2452687</v>
      </c>
      <c r="L23" s="43">
        <f>SUM(L15:L22)</f>
        <v>3587557</v>
      </c>
      <c r="M23" s="44">
        <f>SUM(M15:M22)</f>
        <v>6040244</v>
      </c>
    </row>
    <row r="24" ht="13.5" thickBot="1"/>
    <row r="25" spans="1:13" ht="14.25" thickBot="1">
      <c r="A25" s="36"/>
      <c r="B25" s="2" t="s">
        <v>29</v>
      </c>
      <c r="C25" s="6"/>
      <c r="D25" s="6"/>
      <c r="E25" s="6"/>
      <c r="F25" s="2"/>
      <c r="G25" s="3">
        <f>G11+G23</f>
        <v>34570</v>
      </c>
      <c r="H25" s="3">
        <f>H11+H23</f>
        <v>261350.2</v>
      </c>
      <c r="I25" s="11">
        <f>I11+I23</f>
        <v>2352218</v>
      </c>
      <c r="J25" s="33">
        <v>105000</v>
      </c>
      <c r="K25" s="14">
        <f>K11+K23</f>
        <v>2718568</v>
      </c>
      <c r="L25" s="22">
        <f>L11+L23</f>
        <v>4000000</v>
      </c>
      <c r="M25" s="24">
        <f>M11+M23</f>
        <v>6718568</v>
      </c>
    </row>
    <row r="27" spans="6:11" ht="12.75">
      <c r="F27" s="8"/>
      <c r="G27" s="8"/>
      <c r="I27" s="8"/>
      <c r="K27" s="8"/>
    </row>
    <row r="35" ht="12.75">
      <c r="E35" s="13"/>
    </row>
    <row r="39" ht="12.75">
      <c r="C39" s="13"/>
    </row>
  </sheetData>
  <sheetProtection/>
  <hyperlinks>
    <hyperlink ref="A5" r:id="rId1" display="http://srv-int/edotace/index.php?akce=historie&amp;id_zadosti=O01316.0001"/>
    <hyperlink ref="A6:A10" r:id="rId2" display="http://srv-int/edotace/index.php?akce=historie&amp;id_zadosti=O01316.0001"/>
    <hyperlink ref="A15" r:id="rId3" display="http://srv-int/edotace/index.php?akce=historie&amp;id_zadosti=O01316.0001"/>
    <hyperlink ref="A16:A22" r:id="rId4" display="http://srv-int/edotace/index.php?akce=historie&amp;id_zadosti=O01316.0001"/>
  </hyperlinks>
  <printOptions/>
  <pageMargins left="0.64" right="0.46" top="0.984251969" bottom="0.984251969" header="0.4921259845" footer="0.4921259845"/>
  <pageSetup fitToHeight="1" fitToWidth="1" horizontalDpi="600" verticalDpi="600" orientation="landscape" paperSize="9" scale="6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Jakoubková Marie</cp:lastModifiedBy>
  <cp:lastPrinted>2015-08-21T07:30:37Z</cp:lastPrinted>
  <dcterms:created xsi:type="dcterms:W3CDTF">2007-04-16T10:51:50Z</dcterms:created>
  <dcterms:modified xsi:type="dcterms:W3CDTF">2015-08-21T07:30:51Z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