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2" activeTab="0"/>
  </bookViews>
  <sheets>
    <sheet name="RK-13-2015-36, př. 5" sheetId="1" r:id="rId1"/>
  </sheets>
  <definedNames/>
  <calcPr fullCalcOnLoad="1"/>
</workbook>
</file>

<file path=xl/sharedStrings.xml><?xml version="1.0" encoding="utf-8"?>
<sst xmlns="http://schemas.openxmlformats.org/spreadsheetml/2006/main" count="109" uniqueCount="88">
  <si>
    <t>Organizace</t>
  </si>
  <si>
    <t>IČO</t>
  </si>
  <si>
    <t>Počet členů</t>
  </si>
  <si>
    <t>Na členy</t>
  </si>
  <si>
    <t>Celkem</t>
  </si>
  <si>
    <t>462 59 813</t>
  </si>
  <si>
    <t>604 18 770</t>
  </si>
  <si>
    <t>Krajská asociace Sport pro všechny Vysočina</t>
  </si>
  <si>
    <t>269 83 532</t>
  </si>
  <si>
    <t>136 94 448</t>
  </si>
  <si>
    <t>709 21 288</t>
  </si>
  <si>
    <t>004 35 724</t>
  </si>
  <si>
    <t>004 35 911</t>
  </si>
  <si>
    <t>632 57 858</t>
  </si>
  <si>
    <t>670 10 661</t>
  </si>
  <si>
    <t>653 38 367</t>
  </si>
  <si>
    <t>642 69 906</t>
  </si>
  <si>
    <t>473 66 737</t>
  </si>
  <si>
    <t>C E L K E M</t>
  </si>
  <si>
    <t>Sdružení sportovních svazů České republiky</t>
  </si>
  <si>
    <t>170 00</t>
  </si>
  <si>
    <t>Praha 7</t>
  </si>
  <si>
    <t>Adresa</t>
  </si>
  <si>
    <t>PSČ</t>
  </si>
  <si>
    <t>Město</t>
  </si>
  <si>
    <t>586 01</t>
  </si>
  <si>
    <t>Jihlava</t>
  </si>
  <si>
    <t>Český střelecký svaz, Jihlavské krajské sdružení ČSS</t>
  </si>
  <si>
    <t>393 01</t>
  </si>
  <si>
    <t>Pelhřimov</t>
  </si>
  <si>
    <t>Okresní sdružení sportů Havlíčkův Brod</t>
  </si>
  <si>
    <t>Ledečská 3295</t>
  </si>
  <si>
    <t xml:space="preserve">580 01 </t>
  </si>
  <si>
    <t>Havlíčkův Brod</t>
  </si>
  <si>
    <t>674 01</t>
  </si>
  <si>
    <t>Třebíč</t>
  </si>
  <si>
    <t>591 01</t>
  </si>
  <si>
    <t>Žďár nad Sázavou</t>
  </si>
  <si>
    <t>Kněžice 45</t>
  </si>
  <si>
    <t>Kněžice</t>
  </si>
  <si>
    <t>675 29</t>
  </si>
  <si>
    <t>C E L K E M   tab. 1 + 2</t>
  </si>
  <si>
    <t>U Pergamenky 1511/3</t>
  </si>
  <si>
    <t>586 02</t>
  </si>
  <si>
    <t>586 04</t>
  </si>
  <si>
    <t>709 25 186</t>
  </si>
  <si>
    <t>OREL župa KUBIŠOVA</t>
  </si>
  <si>
    <t>675 74</t>
  </si>
  <si>
    <t>Březník 238</t>
  </si>
  <si>
    <t>Březník</t>
  </si>
  <si>
    <t>ID</t>
  </si>
  <si>
    <t>Okresní tělovýchovné sdružení českého svazu tělesné výchovy Třebíč</t>
  </si>
  <si>
    <t>Fügnerova 1237/8</t>
  </si>
  <si>
    <t>Jihlavská unie sportu</t>
  </si>
  <si>
    <t>Evžena Rošického 2684/6</t>
  </si>
  <si>
    <t>TJ Blesk Jihlava</t>
  </si>
  <si>
    <t>Znojemská 2571/31</t>
  </si>
  <si>
    <t>Okresní tělovýchovné sdružení Žďár nad Sázavou</t>
  </si>
  <si>
    <t>Jungmanova 1496/10</t>
  </si>
  <si>
    <t>Sokolská župa plukovníka Švece</t>
  </si>
  <si>
    <t>Sokolovská 4656/122c</t>
  </si>
  <si>
    <t>Autosport klub Náměšť nad Oslavou v AČR</t>
  </si>
  <si>
    <t xml:space="preserve">Tělovýchovné sdružení Vysočina o. s. Pelhřimov </t>
  </si>
  <si>
    <t>Dolní 2274/3</t>
  </si>
  <si>
    <t>00174262</t>
  </si>
  <si>
    <t>Osvobození 1687</t>
  </si>
  <si>
    <t>Na kopci 4203/22</t>
  </si>
  <si>
    <t xml:space="preserve">KČT VYSOČINA, o. s. </t>
  </si>
  <si>
    <t>Krajská rada Asociace školních sportovních klubů České Republiky Kraje Vysočina</t>
  </si>
  <si>
    <t>O01316.0001</t>
  </si>
  <si>
    <t>O01316.0002</t>
  </si>
  <si>
    <t>O01316.0003</t>
  </si>
  <si>
    <t>O01316.0004</t>
  </si>
  <si>
    <t>O01316.0005</t>
  </si>
  <si>
    <t>O01316.0006</t>
  </si>
  <si>
    <t>O01316.0007</t>
  </si>
  <si>
    <t>O01316.0008</t>
  </si>
  <si>
    <t>O01316.0009</t>
  </si>
  <si>
    <t>O01316.0010</t>
  </si>
  <si>
    <t>O01316.0011</t>
  </si>
  <si>
    <t>O01316.0012</t>
  </si>
  <si>
    <t>O01316.0013</t>
  </si>
  <si>
    <t>O01316.0014</t>
  </si>
  <si>
    <t>Friedova 1464</t>
  </si>
  <si>
    <t>Tab. č. 1</t>
  </si>
  <si>
    <t>Tab. č. 2</t>
  </si>
  <si>
    <t>počet stran: 1</t>
  </si>
  <si>
    <t>RK-14-2015-36, př. 5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</si>
</sst>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00000"/>
    <numFmt numFmtId="166" formatCode="0.00000"/>
    <numFmt numFmtId="167" formatCode="0.000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¥€-2]\ #\ ##,000_);[Red]\([$€-2]\ #\ ##,000\)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1" xfId="0" applyNumberForma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0" fillId="0" borderId="14" xfId="0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9" fontId="1" fillId="34" borderId="13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6" xfId="0" applyFill="1" applyBorder="1" applyAlignment="1">
      <alignment/>
    </xf>
    <xf numFmtId="3" fontId="0" fillId="0" borderId="0" xfId="0" applyNumberFormat="1" applyAlignment="1">
      <alignment/>
    </xf>
    <xf numFmtId="3" fontId="1" fillId="33" borderId="17" xfId="0" applyNumberFormat="1" applyFont="1" applyFill="1" applyBorder="1" applyAlignment="1">
      <alignment/>
    </xf>
    <xf numFmtId="3" fontId="1" fillId="34" borderId="18" xfId="0" applyNumberFormat="1" applyFont="1" applyFill="1" applyBorder="1" applyAlignment="1">
      <alignment/>
    </xf>
    <xf numFmtId="3" fontId="0" fillId="0" borderId="19" xfId="0" applyNumberFormat="1" applyFill="1" applyBorder="1" applyAlignment="1">
      <alignment/>
    </xf>
    <xf numFmtId="3" fontId="1" fillId="33" borderId="18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4" borderId="20" xfId="0" applyNumberFormat="1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3" fontId="0" fillId="0" borderId="11" xfId="0" applyNumberFormat="1" applyFill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3" fontId="0" fillId="0" borderId="0" xfId="0" applyNumberFormat="1" applyBorder="1" applyAlignment="1">
      <alignment/>
    </xf>
    <xf numFmtId="3" fontId="1" fillId="35" borderId="0" xfId="0" applyNumberFormat="1" applyFont="1" applyFill="1" applyBorder="1" applyAlignment="1">
      <alignment/>
    </xf>
    <xf numFmtId="49" fontId="0" fillId="0" borderId="21" xfId="0" applyNumberFormat="1" applyFont="1" applyFill="1" applyBorder="1" applyAlignment="1">
      <alignment horizontal="left"/>
    </xf>
    <xf numFmtId="0" fontId="0" fillId="36" borderId="14" xfId="0" applyFill="1" applyBorder="1" applyAlignment="1">
      <alignment/>
    </xf>
    <xf numFmtId="0" fontId="0" fillId="36" borderId="16" xfId="0" applyFill="1" applyBorder="1" applyAlignment="1">
      <alignment/>
    </xf>
    <xf numFmtId="0" fontId="1" fillId="34" borderId="22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0" fillId="0" borderId="10" xfId="36" applyFont="1" applyBorder="1" applyAlignment="1">
      <alignment/>
    </xf>
    <xf numFmtId="0" fontId="0" fillId="36" borderId="24" xfId="0" applyFill="1" applyBorder="1" applyAlignment="1">
      <alignment wrapText="1"/>
    </xf>
    <xf numFmtId="0" fontId="0" fillId="36" borderId="14" xfId="0" applyFill="1" applyBorder="1" applyAlignment="1">
      <alignment wrapText="1"/>
    </xf>
    <xf numFmtId="0" fontId="1" fillId="0" borderId="0" xfId="0" applyFont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rv-int/edotace/index.php?akce=historie&amp;id_zadosti=O01316.0001" TargetMode="External" /><Relationship Id="rId2" Type="http://schemas.openxmlformats.org/officeDocument/2006/relationships/hyperlink" Target="http://srv-int/edotace/index.php?akce=historie&amp;id_zadosti=O01316.0001" TargetMode="External" /><Relationship Id="rId3" Type="http://schemas.openxmlformats.org/officeDocument/2006/relationships/hyperlink" Target="http://srv-int/edotace/index.php?akce=historie&amp;id_zadosti=O01316.0001" TargetMode="External" /><Relationship Id="rId4" Type="http://schemas.openxmlformats.org/officeDocument/2006/relationships/hyperlink" Target="http://srv-int/edotace/index.php?akce=historie&amp;id_zadosti=O01316.0001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PageLayoutView="0" workbookViewId="0" topLeftCell="C1">
      <selection activeCell="J3" sqref="J3"/>
    </sheetView>
  </sheetViews>
  <sheetFormatPr defaultColWidth="9.00390625" defaultRowHeight="12.75"/>
  <cols>
    <col min="1" max="1" width="12.00390625" style="0" bestFit="1" customWidth="1"/>
    <col min="2" max="2" width="48.50390625" style="0" customWidth="1"/>
    <col min="3" max="3" width="28.00390625" style="0" customWidth="1"/>
    <col min="4" max="4" width="6.50390625" style="0" bestFit="1" customWidth="1"/>
    <col min="5" max="5" width="18.125" style="0" customWidth="1"/>
    <col min="6" max="6" width="16.50390625" style="0" bestFit="1" customWidth="1"/>
    <col min="7" max="7" width="11.625" style="0" bestFit="1" customWidth="1"/>
    <col min="8" max="8" width="10.125" style="0" bestFit="1" customWidth="1"/>
    <col min="9" max="9" width="9.125" style="0" bestFit="1" customWidth="1"/>
    <col min="10" max="10" width="12.50390625" style="0" customWidth="1"/>
    <col min="11" max="11" width="8.50390625" style="0" customWidth="1"/>
  </cols>
  <sheetData>
    <row r="1" ht="13.5">
      <c r="J1" s="26"/>
    </row>
    <row r="2" ht="12.75">
      <c r="J2" s="38" t="s">
        <v>87</v>
      </c>
    </row>
    <row r="3" spans="1:10" ht="12.75">
      <c r="A3" s="7"/>
      <c r="C3" s="7"/>
      <c r="D3" s="7"/>
      <c r="E3" s="7"/>
      <c r="J3" s="38" t="s">
        <v>86</v>
      </c>
    </row>
    <row r="5" ht="15" customHeight="1" thickBot="1">
      <c r="A5" s="27" t="s">
        <v>84</v>
      </c>
    </row>
    <row r="6" spans="1:10" ht="13.5" thickBot="1">
      <c r="A6" s="33" t="s">
        <v>50</v>
      </c>
      <c r="B6" s="10" t="s">
        <v>0</v>
      </c>
      <c r="C6" s="11" t="s">
        <v>22</v>
      </c>
      <c r="D6" s="11" t="s">
        <v>23</v>
      </c>
      <c r="E6" s="11" t="s">
        <v>24</v>
      </c>
      <c r="F6" s="12" t="s">
        <v>1</v>
      </c>
      <c r="G6" s="12" t="s">
        <v>2</v>
      </c>
      <c r="H6" s="13">
        <v>0.1</v>
      </c>
      <c r="I6" s="23" t="s">
        <v>3</v>
      </c>
      <c r="J6" s="24" t="s">
        <v>4</v>
      </c>
    </row>
    <row r="7" spans="1:10" ht="12.75">
      <c r="A7" s="35" t="s">
        <v>69</v>
      </c>
      <c r="B7" s="31" t="s">
        <v>55</v>
      </c>
      <c r="C7" s="8" t="s">
        <v>56</v>
      </c>
      <c r="D7" s="8" t="s">
        <v>25</v>
      </c>
      <c r="E7" s="8" t="s">
        <v>26</v>
      </c>
      <c r="F7" s="1" t="s">
        <v>5</v>
      </c>
      <c r="G7" s="1">
        <v>150</v>
      </c>
      <c r="H7" s="3">
        <v>40000</v>
      </c>
      <c r="I7" s="19">
        <f aca="true" t="shared" si="0" ref="I7:I12">$G$30*G7</f>
        <v>16136.261766024205</v>
      </c>
      <c r="J7" s="22">
        <f aca="true" t="shared" si="1" ref="J7:J12">I7+H7</f>
        <v>56136.2617660242</v>
      </c>
    </row>
    <row r="8" spans="1:10" ht="12.75">
      <c r="A8" s="35" t="s">
        <v>70</v>
      </c>
      <c r="B8" s="31" t="s">
        <v>61</v>
      </c>
      <c r="C8" s="8" t="s">
        <v>48</v>
      </c>
      <c r="D8" s="8" t="s">
        <v>47</v>
      </c>
      <c r="E8" s="8" t="s">
        <v>49</v>
      </c>
      <c r="F8" s="1" t="s">
        <v>6</v>
      </c>
      <c r="G8" s="1">
        <v>390</v>
      </c>
      <c r="H8" s="3">
        <v>40000</v>
      </c>
      <c r="I8" s="19">
        <f t="shared" si="0"/>
        <v>41954.28059166293</v>
      </c>
      <c r="J8" s="22">
        <f t="shared" si="1"/>
        <v>81954.28059166293</v>
      </c>
    </row>
    <row r="9" spans="1:10" ht="12.75">
      <c r="A9" s="35" t="s">
        <v>71</v>
      </c>
      <c r="B9" s="31" t="s">
        <v>27</v>
      </c>
      <c r="C9" s="8" t="s">
        <v>65</v>
      </c>
      <c r="D9" s="8" t="s">
        <v>28</v>
      </c>
      <c r="E9" s="8" t="s">
        <v>29</v>
      </c>
      <c r="F9" s="1" t="s">
        <v>10</v>
      </c>
      <c r="G9" s="1">
        <v>97</v>
      </c>
      <c r="H9" s="3">
        <v>40000</v>
      </c>
      <c r="I9" s="19">
        <f t="shared" si="0"/>
        <v>10434.782608695652</v>
      </c>
      <c r="J9" s="22">
        <f t="shared" si="1"/>
        <v>50434.78260869565</v>
      </c>
    </row>
    <row r="10" spans="1:10" ht="12.75">
      <c r="A10" s="35" t="s">
        <v>72</v>
      </c>
      <c r="B10" s="31" t="s">
        <v>46</v>
      </c>
      <c r="C10" s="8" t="s">
        <v>38</v>
      </c>
      <c r="D10" s="8" t="s">
        <v>40</v>
      </c>
      <c r="E10" s="8" t="s">
        <v>39</v>
      </c>
      <c r="F10" s="1" t="s">
        <v>16</v>
      </c>
      <c r="G10" s="1">
        <v>476</v>
      </c>
      <c r="H10" s="3">
        <v>40000</v>
      </c>
      <c r="I10" s="19">
        <f t="shared" si="0"/>
        <v>51205.73733751681</v>
      </c>
      <c r="J10" s="22">
        <f t="shared" si="1"/>
        <v>91205.73733751681</v>
      </c>
    </row>
    <row r="11" spans="1:10" ht="12.75">
      <c r="A11" s="35" t="s">
        <v>73</v>
      </c>
      <c r="B11" s="32" t="s">
        <v>19</v>
      </c>
      <c r="C11" s="15" t="s">
        <v>42</v>
      </c>
      <c r="D11" s="15" t="s">
        <v>20</v>
      </c>
      <c r="E11" s="15" t="s">
        <v>21</v>
      </c>
      <c r="F11" s="30" t="s">
        <v>64</v>
      </c>
      <c r="G11" s="1">
        <v>303</v>
      </c>
      <c r="H11" s="3">
        <v>40000</v>
      </c>
      <c r="I11" s="19">
        <f t="shared" si="0"/>
        <v>32595.248767368892</v>
      </c>
      <c r="J11" s="22">
        <f t="shared" si="1"/>
        <v>72595.24876736889</v>
      </c>
    </row>
    <row r="12" spans="1:12" ht="13.5" thickBot="1">
      <c r="A12" s="35" t="s">
        <v>74</v>
      </c>
      <c r="B12" s="31" t="s">
        <v>67</v>
      </c>
      <c r="C12" s="8" t="s">
        <v>66</v>
      </c>
      <c r="D12" s="8" t="s">
        <v>25</v>
      </c>
      <c r="E12" s="8" t="s">
        <v>26</v>
      </c>
      <c r="F12" s="1" t="s">
        <v>17</v>
      </c>
      <c r="G12" s="25">
        <v>187</v>
      </c>
      <c r="H12" s="3">
        <v>40000</v>
      </c>
      <c r="I12" s="19">
        <f t="shared" si="0"/>
        <v>20116.539668310175</v>
      </c>
      <c r="J12" s="22">
        <f t="shared" si="1"/>
        <v>60116.53966831017</v>
      </c>
      <c r="L12" s="28"/>
    </row>
    <row r="13" spans="1:10" ht="13.5" thickBot="1">
      <c r="A13" s="34"/>
      <c r="B13" s="4" t="s">
        <v>18</v>
      </c>
      <c r="C13" s="9"/>
      <c r="D13" s="9"/>
      <c r="E13" s="9"/>
      <c r="F13" s="5"/>
      <c r="G13" s="6">
        <f>SUM(G7:G12)</f>
        <v>1603</v>
      </c>
      <c r="H13" s="6">
        <f>SUM(H6:H12)</f>
        <v>240000.1</v>
      </c>
      <c r="I13" s="20">
        <f>SUM(I7:I12)</f>
        <v>172442.85073957866</v>
      </c>
      <c r="J13" s="17">
        <f>SUM(J7:J12)</f>
        <v>412442.8507395787</v>
      </c>
    </row>
    <row r="14" spans="9:10" ht="12.75">
      <c r="I14" s="16"/>
      <c r="J14" s="16"/>
    </row>
    <row r="15" spans="1:10" ht="13.5" thickBot="1">
      <c r="A15" s="27" t="s">
        <v>85</v>
      </c>
      <c r="I15" s="16"/>
      <c r="J15" s="16"/>
    </row>
    <row r="16" spans="1:10" ht="13.5" thickBot="1">
      <c r="A16" s="33" t="s">
        <v>50</v>
      </c>
      <c r="B16" s="10" t="s">
        <v>0</v>
      </c>
      <c r="C16" s="11" t="s">
        <v>22</v>
      </c>
      <c r="D16" s="11" t="s">
        <v>23</v>
      </c>
      <c r="E16" s="11" t="s">
        <v>24</v>
      </c>
      <c r="F16" s="12" t="s">
        <v>1</v>
      </c>
      <c r="G16" s="12" t="s">
        <v>2</v>
      </c>
      <c r="H16" s="13">
        <v>0.1</v>
      </c>
      <c r="I16" s="18" t="s">
        <v>3</v>
      </c>
      <c r="J16" s="21" t="s">
        <v>4</v>
      </c>
    </row>
    <row r="17" spans="1:10" ht="26.25">
      <c r="A17" s="35" t="s">
        <v>75</v>
      </c>
      <c r="B17" s="36" t="s">
        <v>68</v>
      </c>
      <c r="C17" s="1" t="s">
        <v>63</v>
      </c>
      <c r="D17" s="8" t="s">
        <v>36</v>
      </c>
      <c r="E17" s="8" t="s">
        <v>37</v>
      </c>
      <c r="F17" s="14" t="s">
        <v>45</v>
      </c>
      <c r="G17" s="25">
        <v>9556</v>
      </c>
      <c r="H17" s="3">
        <v>40000</v>
      </c>
      <c r="I17" s="19">
        <f aca="true" t="shared" si="2" ref="I17:I24">$G$30*G17</f>
        <v>1027987.4495741819</v>
      </c>
      <c r="J17" s="22">
        <f>I17+H17</f>
        <v>1067987.4495741818</v>
      </c>
    </row>
    <row r="18" spans="1:10" ht="12.75">
      <c r="A18" s="35" t="s">
        <v>76</v>
      </c>
      <c r="B18" s="31" t="s">
        <v>7</v>
      </c>
      <c r="C18" s="8" t="s">
        <v>52</v>
      </c>
      <c r="D18" s="8" t="s">
        <v>34</v>
      </c>
      <c r="E18" s="8" t="s">
        <v>35</v>
      </c>
      <c r="F18" s="1" t="s">
        <v>8</v>
      </c>
      <c r="G18" s="25">
        <v>2983</v>
      </c>
      <c r="H18" s="3">
        <v>40000</v>
      </c>
      <c r="I18" s="19">
        <f t="shared" si="2"/>
        <v>320896.45898700133</v>
      </c>
      <c r="J18" s="22">
        <f aca="true" t="shared" si="3" ref="J18:J24">I18+H18</f>
        <v>360896.45898700133</v>
      </c>
    </row>
    <row r="19" spans="1:10" ht="12.75">
      <c r="A19" s="35" t="s">
        <v>77</v>
      </c>
      <c r="B19" s="31" t="s">
        <v>59</v>
      </c>
      <c r="C19" s="8" t="s">
        <v>60</v>
      </c>
      <c r="D19" s="8" t="s">
        <v>43</v>
      </c>
      <c r="E19" s="8" t="s">
        <v>26</v>
      </c>
      <c r="F19" s="1" t="s">
        <v>9</v>
      </c>
      <c r="G19" s="25">
        <v>2924</v>
      </c>
      <c r="H19" s="3">
        <v>40000</v>
      </c>
      <c r="I19" s="19">
        <f t="shared" si="2"/>
        <v>314549.5293590318</v>
      </c>
      <c r="J19" s="22">
        <f t="shared" si="3"/>
        <v>354549.5293590318</v>
      </c>
    </row>
    <row r="20" spans="1:12" ht="12.75">
      <c r="A20" s="35" t="s">
        <v>78</v>
      </c>
      <c r="B20" s="31" t="s">
        <v>30</v>
      </c>
      <c r="C20" s="8" t="s">
        <v>31</v>
      </c>
      <c r="D20" s="8" t="s">
        <v>32</v>
      </c>
      <c r="E20" s="8" t="s">
        <v>33</v>
      </c>
      <c r="F20" s="1" t="s">
        <v>11</v>
      </c>
      <c r="G20" s="25">
        <v>2810</v>
      </c>
      <c r="H20" s="2">
        <v>8000</v>
      </c>
      <c r="I20" s="19">
        <f t="shared" si="2"/>
        <v>302285.97041685344</v>
      </c>
      <c r="J20" s="22">
        <f t="shared" si="3"/>
        <v>310285.97041685344</v>
      </c>
      <c r="L20" s="29"/>
    </row>
    <row r="21" spans="1:12" ht="12.75">
      <c r="A21" s="35" t="s">
        <v>79</v>
      </c>
      <c r="B21" s="31" t="s">
        <v>53</v>
      </c>
      <c r="C21" s="8" t="s">
        <v>54</v>
      </c>
      <c r="D21" s="8" t="s">
        <v>44</v>
      </c>
      <c r="E21" s="8" t="s">
        <v>26</v>
      </c>
      <c r="F21" s="1" t="s">
        <v>12</v>
      </c>
      <c r="G21" s="25">
        <v>3762</v>
      </c>
      <c r="H21" s="2">
        <v>8000</v>
      </c>
      <c r="I21" s="19">
        <f t="shared" si="2"/>
        <v>404697.445091887</v>
      </c>
      <c r="J21" s="22">
        <f t="shared" si="3"/>
        <v>412697.445091887</v>
      </c>
      <c r="L21" s="29"/>
    </row>
    <row r="22" spans="1:12" ht="12.75">
      <c r="A22" s="35" t="s">
        <v>80</v>
      </c>
      <c r="B22" s="31" t="s">
        <v>62</v>
      </c>
      <c r="C22" s="8" t="s">
        <v>83</v>
      </c>
      <c r="D22" s="8" t="s">
        <v>28</v>
      </c>
      <c r="E22" s="8" t="s">
        <v>29</v>
      </c>
      <c r="F22" s="1" t="s">
        <v>13</v>
      </c>
      <c r="G22" s="25">
        <v>3123</v>
      </c>
      <c r="H22" s="2">
        <v>8000</v>
      </c>
      <c r="I22" s="19">
        <f t="shared" si="2"/>
        <v>335956.96996862395</v>
      </c>
      <c r="J22" s="22">
        <f t="shared" si="3"/>
        <v>343956.96996862395</v>
      </c>
      <c r="L22" s="29"/>
    </row>
    <row r="23" spans="1:12" ht="26.25">
      <c r="A23" s="35" t="s">
        <v>81</v>
      </c>
      <c r="B23" s="37" t="s">
        <v>51</v>
      </c>
      <c r="C23" s="8" t="s">
        <v>52</v>
      </c>
      <c r="D23" s="8" t="s">
        <v>34</v>
      </c>
      <c r="E23" s="8" t="s">
        <v>35</v>
      </c>
      <c r="F23" s="1" t="s">
        <v>14</v>
      </c>
      <c r="G23" s="25">
        <v>3333</v>
      </c>
      <c r="H23" s="2">
        <v>8000</v>
      </c>
      <c r="I23" s="19">
        <f t="shared" si="2"/>
        <v>358547.7364410578</v>
      </c>
      <c r="J23" s="22">
        <f t="shared" si="3"/>
        <v>366547.7364410578</v>
      </c>
      <c r="L23" s="29"/>
    </row>
    <row r="24" spans="1:12" ht="13.5" thickBot="1">
      <c r="A24" s="35" t="s">
        <v>82</v>
      </c>
      <c r="B24" s="31" t="s">
        <v>57</v>
      </c>
      <c r="C24" s="8" t="s">
        <v>58</v>
      </c>
      <c r="D24" s="8" t="s">
        <v>36</v>
      </c>
      <c r="E24" s="8" t="s">
        <v>37</v>
      </c>
      <c r="F24" s="1" t="s">
        <v>15</v>
      </c>
      <c r="G24" s="25">
        <v>3371</v>
      </c>
      <c r="H24" s="2">
        <v>8000</v>
      </c>
      <c r="I24" s="19">
        <f t="shared" si="2"/>
        <v>362635.589421784</v>
      </c>
      <c r="J24" s="22">
        <f t="shared" si="3"/>
        <v>370635.589421784</v>
      </c>
      <c r="L24" s="29"/>
    </row>
    <row r="25" spans="1:10" ht="13.5" thickBot="1">
      <c r="A25" s="34"/>
      <c r="B25" s="4" t="s">
        <v>18</v>
      </c>
      <c r="C25" s="9"/>
      <c r="D25" s="9"/>
      <c r="E25" s="9"/>
      <c r="F25" s="5"/>
      <c r="G25" s="6">
        <f>SUM(G17:G24)</f>
        <v>31862</v>
      </c>
      <c r="H25" s="6">
        <f>SUM(H16:H24)</f>
        <v>160000.1</v>
      </c>
      <c r="I25" s="20">
        <f>SUM(I17:I24)</f>
        <v>3427557.1492604213</v>
      </c>
      <c r="J25" s="17">
        <f>SUM(J17:J24)</f>
        <v>3587557.1492604213</v>
      </c>
    </row>
    <row r="26" ht="13.5" thickBot="1"/>
    <row r="27" spans="1:10" ht="13.5" thickBot="1">
      <c r="A27" s="4"/>
      <c r="B27" s="4" t="s">
        <v>41</v>
      </c>
      <c r="C27" s="9"/>
      <c r="D27" s="9"/>
      <c r="E27" s="9"/>
      <c r="F27" s="5"/>
      <c r="G27" s="6">
        <f>G13+G25</f>
        <v>33465</v>
      </c>
      <c r="H27" s="6">
        <f>H13+H25</f>
        <v>400000.2</v>
      </c>
      <c r="I27" s="20">
        <f>I13+I25</f>
        <v>3600000</v>
      </c>
      <c r="J27" s="17">
        <v>4000000</v>
      </c>
    </row>
    <row r="29" spans="6:7" ht="12.75">
      <c r="F29" s="16"/>
      <c r="G29" s="16">
        <v>3600000</v>
      </c>
    </row>
    <row r="30" ht="12.75">
      <c r="G30">
        <f>G29/G27</f>
        <v>107.57507844016136</v>
      </c>
    </row>
    <row r="37" ht="12.75">
      <c r="E37" s="27"/>
    </row>
    <row r="41" ht="12.75">
      <c r="C41" s="27"/>
    </row>
  </sheetData>
  <sheetProtection/>
  <hyperlinks>
    <hyperlink ref="A7" r:id="rId1" display="http://srv-int/edotace/index.php?akce=historie&amp;id_zadosti=O01316.0001"/>
    <hyperlink ref="A8:A12" r:id="rId2" display="http://srv-int/edotace/index.php?akce=historie&amp;id_zadosti=O01316.0001"/>
    <hyperlink ref="A17" r:id="rId3" display="http://srv-int/edotace/index.php?akce=historie&amp;id_zadosti=O01316.0001"/>
    <hyperlink ref="A18:A24" r:id="rId4" display="http://srv-int/edotace/index.php?akce=historie&amp;id_zadosti=O01316.0001"/>
  </hyperlinks>
  <printOptions/>
  <pageMargins left="0.64" right="0.46" top="0.984251969" bottom="0.984251969" header="0.4921259845" footer="0.4921259845"/>
  <pageSetup fitToHeight="1" fitToWidth="1" horizontalDpi="600" verticalDpi="600" orientation="landscape" paperSize="9" scale="72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OSSHB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OSSHB</dc:creator>
  <cp:keywords/>
  <dc:description/>
  <cp:lastModifiedBy>Jakoubková Marie</cp:lastModifiedBy>
  <cp:lastPrinted>2015-04-16T10:20:34Z</cp:lastPrinted>
  <dcterms:created xsi:type="dcterms:W3CDTF">2007-04-16T10:51:50Z</dcterms:created>
  <dcterms:modified xsi:type="dcterms:W3CDTF">2015-04-16T10:20:36Z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