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40" windowWidth="19440" windowHeight="10080" activeTab="0"/>
  </bookViews>
  <sheets>
    <sheet name="CDS a denní stacionáře" sheetId="1" r:id="rId1"/>
    <sheet name="DOZP" sheetId="2" r:id="rId2"/>
    <sheet name="DS" sheetId="3" r:id="rId3"/>
    <sheet name="DZR" sheetId="4" r:id="rId4"/>
    <sheet name="domy na půl cesty" sheetId="5" r:id="rId5"/>
    <sheet name="chráněné bydlení" sheetId="6" r:id="rId6"/>
    <sheet name="kontaktní centra" sheetId="7" r:id="rId7"/>
    <sheet name="NZDM" sheetId="8" r:id="rId8"/>
    <sheet name="sociální poradenství" sheetId="9" r:id="rId9"/>
    <sheet name="odlehčovací služby" sheetId="10" r:id="rId10"/>
    <sheet name="osobní asistence" sheetId="11" r:id="rId11"/>
    <sheet name="PS" sheetId="12" r:id="rId12"/>
    <sheet name="raná péče" sheetId="13" r:id="rId13"/>
    <sheet name="SAS pro rodiny s dětmi" sheetId="14" r:id="rId14"/>
    <sheet name="sociálně terapeutické dílny" sheetId="15" r:id="rId15"/>
    <sheet name="sociální rehabilitace" sheetId="16" r:id="rId16"/>
    <sheet name="služby následné péče" sheetId="17" r:id="rId17"/>
    <sheet name="§ 52" sheetId="18" r:id="rId18"/>
    <sheet name="telefonická krizová pomoc" sheetId="19" r:id="rId19"/>
    <sheet name="terénní programy" sheetId="20" r:id="rId20"/>
    <sheet name="tísňová péče" sheetId="21" r:id="rId21"/>
    <sheet name="týdenní stacionáře" sheetId="22" r:id="rId22"/>
  </sheets>
  <definedNames/>
  <calcPr fullCalcOnLoad="1"/>
</workbook>
</file>

<file path=xl/sharedStrings.xml><?xml version="1.0" encoding="utf-8"?>
<sst xmlns="http://schemas.openxmlformats.org/spreadsheetml/2006/main" count="1391" uniqueCount="452">
  <si>
    <t xml:space="preserve">Celkem: </t>
  </si>
  <si>
    <t>Terénní pečovatelská služba Ledečsko, z.ú.</t>
  </si>
  <si>
    <t>pečovatelská služba</t>
  </si>
  <si>
    <t>Pečovatelská služba</t>
  </si>
  <si>
    <t>Subregion Velké Dářko-dobrovolný svazek obcí</t>
  </si>
  <si>
    <t>Pečovatelská služba ve Žďáře nad Sázavou</t>
  </si>
  <si>
    <t>Sociální služby města Žďár nad Sázavou</t>
  </si>
  <si>
    <t>Sociální služby města Velké Meziříčí</t>
  </si>
  <si>
    <t xml:space="preserve">Sociální služby města Havlíčkova Brodu </t>
  </si>
  <si>
    <t>Sociální služby města Havlíčkova Brodu</t>
  </si>
  <si>
    <t>Sociální centrum města Světlá nad Sázavou</t>
  </si>
  <si>
    <t>Poliklinika Velká Bíteš, příspěvková organizace</t>
  </si>
  <si>
    <t>Pečovatelská služba Dolní Rožínka, příspěvková organizace</t>
  </si>
  <si>
    <t>Pečovatelská služba Dolní Rožínka</t>
  </si>
  <si>
    <t>Oblastní charita Pelhřimov</t>
  </si>
  <si>
    <t>Pečovatelská služba Želiv</t>
  </si>
  <si>
    <t>Oblastní charita Havlíčkův Brod</t>
  </si>
  <si>
    <t>Charitní pečovatelská služba Humpolec</t>
  </si>
  <si>
    <t>Charitní pečovatelská služba Golčův Jeníkov</t>
  </si>
  <si>
    <t>Charitní pečovatelská služba Lipnice nad Sázavou</t>
  </si>
  <si>
    <t>Charitní pečovatelská služba Havlíčkův Brod</t>
  </si>
  <si>
    <t>Obec Vír</t>
  </si>
  <si>
    <t>Pečovatelská služba na území obce Věcov včetně pěti místních částí</t>
  </si>
  <si>
    <t>Obec Věcov</t>
  </si>
  <si>
    <t>obec Slavíkov</t>
  </si>
  <si>
    <t>Obec Slavíkov</t>
  </si>
  <si>
    <t>Obec Moravec</t>
  </si>
  <si>
    <t>Pečovatelská služba Horní Dubenky</t>
  </si>
  <si>
    <t>Obec Horní Dubenky</t>
  </si>
  <si>
    <t>Pečovatelská služba s nepřetržitým provozem v Domě s pečovatelskou službou a pečovatelská služba na území Nového Města na Moravě</t>
  </si>
  <si>
    <t>Novoměstské sociální služby</t>
  </si>
  <si>
    <t>Pečovatelská služba Stonařov</t>
  </si>
  <si>
    <t>Městys Stonařov</t>
  </si>
  <si>
    <t>Městys Měřín</t>
  </si>
  <si>
    <t>Městys Křižanov</t>
  </si>
  <si>
    <t>Městys Krucemburk</t>
  </si>
  <si>
    <t>Městys Jimramov</t>
  </si>
  <si>
    <t>Městys Bobrová</t>
  </si>
  <si>
    <t>Pečovatelská služba v Batelově</t>
  </si>
  <si>
    <t>Městys Batelov</t>
  </si>
  <si>
    <t>Pečovatelská služba Ždírec nad Doubravou</t>
  </si>
  <si>
    <t>Město Ždírec nad Doubravou</t>
  </si>
  <si>
    <t>Pečovatelská služba Třešť</t>
  </si>
  <si>
    <t>Město Třešť</t>
  </si>
  <si>
    <t>Pečovatelská služba Přibyslav</t>
  </si>
  <si>
    <t>Město Přibyslav</t>
  </si>
  <si>
    <t>Pečovatelská služba Polná</t>
  </si>
  <si>
    <t>Město Polná</t>
  </si>
  <si>
    <t>Pečovatelská služba - § 40</t>
  </si>
  <si>
    <t>Město Počátky</t>
  </si>
  <si>
    <t>Pečovatelská služba města Moravské Budějovice</t>
  </si>
  <si>
    <t>Město Moravské Budějovice</t>
  </si>
  <si>
    <t>Organizační složka města Pečovatelská služba Ledeč nad Sázavou</t>
  </si>
  <si>
    <t>Město Ledeč nad Sázavou</t>
  </si>
  <si>
    <t>Pečovatelská služba Jemnice</t>
  </si>
  <si>
    <t>Město Jemnice</t>
  </si>
  <si>
    <t>Město Chotěboř, Pečovatelská služba Chotěboř</t>
  </si>
  <si>
    <t>Město Chotěboř</t>
  </si>
  <si>
    <t>Město Horní Cerekev</t>
  </si>
  <si>
    <t>Město Brtnice</t>
  </si>
  <si>
    <t>Integrované centrum sociálních služeb Jihlava</t>
  </si>
  <si>
    <t>Charitní pečovatelská služba</t>
  </si>
  <si>
    <t>Farní charita Pacov</t>
  </si>
  <si>
    <t>Charitní pečovatelská služba Kamenice nad Lipou</t>
  </si>
  <si>
    <t>Farní charita Kamenice nad Lipou</t>
  </si>
  <si>
    <t>Dům seniorů - Domov důchodců Pacov</t>
  </si>
  <si>
    <t>Dům seniorů - Domov důchodců</t>
  </si>
  <si>
    <t>Pečovatelská služba Domov sv. Floriana</t>
  </si>
  <si>
    <t>Domov sv. Floriana o.s.</t>
  </si>
  <si>
    <t>Domov pro seniory Pelhřimov, příspěvková organizace</t>
  </si>
  <si>
    <t>Charitní pečovatelská služba Kamenice</t>
  </si>
  <si>
    <t>Diecézní charita Brno</t>
  </si>
  <si>
    <t>Charitní pečovatelská služba Třebíč</t>
  </si>
  <si>
    <t>Domov pokojného života Nížkov</t>
  </si>
  <si>
    <t>Charitní pečovatelská služba Telč</t>
  </si>
  <si>
    <t>Charitní pečovatelská služba Kostelec</t>
  </si>
  <si>
    <t>Charitní pečovatelská služba Luka nad Jihlavou</t>
  </si>
  <si>
    <t>Charitní pečovatelská služba Nová Říše</t>
  </si>
  <si>
    <t>Charitní pečovatelská služba Bystřice nad Pernštejnem</t>
  </si>
  <si>
    <t>Pečovatelská služba s nepřetržitým provozem v domácím prostředí uživatelů</t>
  </si>
  <si>
    <t>DIANA TŘEBÍČ, o.p.s.</t>
  </si>
  <si>
    <t>Diakonie Myslibořice - pečovatelská služba</t>
  </si>
  <si>
    <t>Diakonie ČCE - středisko v Myslibořicích</t>
  </si>
  <si>
    <t>Druhá splátka dotace</t>
  </si>
  <si>
    <t>První schválená část dotace (Usnesení 0044/01/2015/ZK)</t>
  </si>
  <si>
    <t>Požadavek na dotaci z žádostí o dotaci na rok 2015</t>
  </si>
  <si>
    <t>Název služby</t>
  </si>
  <si>
    <t>Druh služby</t>
  </si>
  <si>
    <t>IČO</t>
  </si>
  <si>
    <t>Název poskytovatele</t>
  </si>
  <si>
    <t>Přechodný mexamismus úpravy vypočtené výše finanční podpory ze státního rozpočtu***</t>
  </si>
  <si>
    <t>Počet přepočtených celkových úvazků z žádostí o dotaci na rok 2015*</t>
  </si>
  <si>
    <t xml:space="preserve">Plánované úvazky pracovníků v přímé péči </t>
  </si>
  <si>
    <t>centra denních služeb</t>
  </si>
  <si>
    <t>druh služby</t>
  </si>
  <si>
    <t>§ a položka</t>
  </si>
  <si>
    <t>denní stacionáře</t>
  </si>
  <si>
    <t>domovy pro osoby se zdravotním postižením</t>
  </si>
  <si>
    <t>domovy pro seniory</t>
  </si>
  <si>
    <t>domovy se zvláštním režimem</t>
  </si>
  <si>
    <t>kontaktní centra</t>
  </si>
  <si>
    <t>odborné sociální poradenství</t>
  </si>
  <si>
    <t>odlehčovací služby</t>
  </si>
  <si>
    <t>raná péče</t>
  </si>
  <si>
    <t>služby následné péče</t>
  </si>
  <si>
    <t>sociálně aktivizační služby pro rodiny s dětmi</t>
  </si>
  <si>
    <t>sociálně terapeutické dílny</t>
  </si>
  <si>
    <t>sociální rehabilitace</t>
  </si>
  <si>
    <t>sociální služby poskytované ve zdravotnických zařízeních lůžkové péče</t>
  </si>
  <si>
    <t>telefonická krizová pomoc</t>
  </si>
  <si>
    <t>terénní programy</t>
  </si>
  <si>
    <t>tísňová péče</t>
  </si>
  <si>
    <t>týdenní stacionáře</t>
  </si>
  <si>
    <t>Centrum J. J. Pestalozziho o.p.s.</t>
  </si>
  <si>
    <t>dům na půl cesty</t>
  </si>
  <si>
    <t>§4373, pol.5221</t>
  </si>
  <si>
    <t>Výpočet finanční podpory ze státního rozpočtu dle schváleného vzorce FPs=(FP*L)-(Su*L)-a*(FP*L)</t>
  </si>
  <si>
    <t>Přechodný mechanismus úpravy vypočtené výše finanční podpory ze státního rozpočtu***</t>
  </si>
  <si>
    <t>Dům na půl cesty</t>
  </si>
  <si>
    <t>Wellmez - nízkoprahové zaříz. pro děti a mládež</t>
  </si>
  <si>
    <t>Nadosah - nízkoprahové zaříz. pro děti a mládež</t>
  </si>
  <si>
    <t>ERKO Jihlava</t>
  </si>
  <si>
    <t>Ambrela – komunitní centrum pro děti a mládež</t>
  </si>
  <si>
    <t>Zastávka Telč</t>
  </si>
  <si>
    <t>Ponorka - nízkoprahové zařízení pro děti a mládež ZR</t>
  </si>
  <si>
    <t>eNCéčko Světlá n/S.</t>
  </si>
  <si>
    <t>Nízkoprahový klub BAN</t>
  </si>
  <si>
    <t>Denní centrum pro děti a mládež</t>
  </si>
  <si>
    <t>STŘED, z.ú.</t>
  </si>
  <si>
    <t>Portimo, o.p.s.</t>
  </si>
  <si>
    <t>Sociální služby města Ždár nad Sázavou</t>
  </si>
  <si>
    <t>nízkoprahové zařízení pro děti a mládež</t>
  </si>
  <si>
    <t>BARÁK – nízkoprahový klub</t>
  </si>
  <si>
    <t>Ezop - Nízkoprahové zařízení pro děti a mládež</t>
  </si>
  <si>
    <t>NZDM eMBečko</t>
  </si>
  <si>
    <t xml:space="preserve">Nízkoprahové zařízení pro děti a mládež Spirála </t>
  </si>
  <si>
    <t>§4375, pol. 5223</t>
  </si>
  <si>
    <t>§4375, pol. 5221</t>
  </si>
  <si>
    <t>§4375, pol. 5321</t>
  </si>
  <si>
    <t>Klubíčko Jihlava</t>
  </si>
  <si>
    <t>Komunitní centrum Klubíčko Třebíč</t>
  </si>
  <si>
    <t>SAS pro rodiny s dětmi</t>
  </si>
  <si>
    <t>Klíč - centrum pro rodinu</t>
  </si>
  <si>
    <t>Oblatní charita Havlíčkův Brod</t>
  </si>
  <si>
    <t>Centrum pro rodinu Vysočina, z.s.</t>
  </si>
  <si>
    <t>Sociální asistence a poraddenství a Program  Pět P</t>
  </si>
  <si>
    <t>Kopretina - SAS pro rodiny s dětmi</t>
  </si>
  <si>
    <t>Sociálně aktivizační služby pro rodiny s dětmi</t>
  </si>
  <si>
    <t>§4371, pol. 5222</t>
  </si>
  <si>
    <t>§4371, pol. 5223</t>
  </si>
  <si>
    <t>§4371, pol. 5221</t>
  </si>
  <si>
    <t>Domácí hospic Vysočina, o.p.s. NMNM</t>
  </si>
  <si>
    <t>Domácí hospic Vysočina, o.p.s.  JI</t>
  </si>
  <si>
    <t>Občanská poradna Jihlava</t>
  </si>
  <si>
    <t>Občanská poradna Třebíč</t>
  </si>
  <si>
    <t>Občanská poradna Žďár nad Sázavou</t>
  </si>
  <si>
    <t>Bílý kruh bezpečí, z.s.</t>
  </si>
  <si>
    <t>Občanská poradna Jihlava (Telč)</t>
  </si>
  <si>
    <t>Odborné sociální poradenství</t>
  </si>
  <si>
    <t>Poradna Alej</t>
  </si>
  <si>
    <t>Občanská poradna Pelhřimov</t>
  </si>
  <si>
    <t>Občanská poradna Havlíčkův Brod</t>
  </si>
  <si>
    <t>§4312, pol.5222</t>
  </si>
  <si>
    <t>§4312, pol.5221</t>
  </si>
  <si>
    <t>§4312, pol.5223</t>
  </si>
  <si>
    <t>§4375, pol. 5229</t>
  </si>
  <si>
    <t>Linka důvěry STŘED</t>
  </si>
  <si>
    <t>§4379, pol. 5229</t>
  </si>
  <si>
    <t>Název  služby</t>
  </si>
  <si>
    <t xml:space="preserve">Centrum multikulturního vzdělávání </t>
  </si>
  <si>
    <t>Vítejte v ČR</t>
  </si>
  <si>
    <t>§ 4344, pol. 5223</t>
  </si>
  <si>
    <t>Šance ve STŘEDu</t>
  </si>
  <si>
    <t>§ 4344, pol. 5229</t>
  </si>
  <si>
    <t>Na počátku, o.p.s.</t>
  </si>
  <si>
    <t>Byty Na počátku</t>
  </si>
  <si>
    <t>druh služby (terénní, ambulantní forma)</t>
  </si>
  <si>
    <t>druh služby (pobytová forma)</t>
  </si>
  <si>
    <t>Streetwork</t>
  </si>
  <si>
    <t>AL PASO Vysočina</t>
  </si>
  <si>
    <t>Terénní programy Sovy</t>
  </si>
  <si>
    <t>Ječmínek, o.p.s.</t>
  </si>
  <si>
    <t>* Celkové plánované úvazky pracovníků uvedené v žádosti o finanční podporu (zaměstnanci pracující na pracovní smlouvy, dohody o pracovní činnosti, dohody o provedení práce a na obchodní smlouvy).</t>
  </si>
  <si>
    <t>U – celkové plánované úvazky pracovníků uvedené v žádosti o finanční podporu na příslušný rok (zaměstnanci pracující na pracovní smlouvy, dohody o pracovní činnosti, dohody o provedení práce a na obchodní smlouvy),</t>
  </si>
  <si>
    <t>FP – stanovená hodnota platby na 1 úvazek pracovníka měsíčně pro jednotlivé druhy služeb, která odpovídá celkovým obvyklým (průměrným) měsíčním nákladům na jednotlivé druhy služeb (hodnota bude pro příslušný rok upravována - upřesňována s ohledem na výstupy analýz nákladovosti jednotlivých druhů služeb),</t>
  </si>
  <si>
    <t>M – počet měsíců poskytování sociální služby v roce, je-li služba v příslušném kalendářním roce poskytována od ledna do prosince, pak hodnota je 12,</t>
  </si>
  <si>
    <r>
      <t xml:space="preserve">a – stanovený podíl spolufinancování služby z jiných zdrojů, kde koeficient </t>
    </r>
    <r>
      <rPr>
        <u val="single"/>
        <sz val="10"/>
        <color indexed="8"/>
        <rFont val="Calibri"/>
        <family val="2"/>
      </rPr>
      <t>a</t>
    </r>
    <r>
      <rPr>
        <sz val="10"/>
        <color indexed="8"/>
        <rFont val="Calibri"/>
        <family val="2"/>
      </rPr>
      <t xml:space="preserve"> nabývá hodnot v intervalu &lt;0; 1).</t>
    </r>
  </si>
  <si>
    <t>Výpočet finanční podpory ze státního rozpočtu dle schváleného vzorce FPs=(FP*U*M)-(a*FP*U*M)**</t>
  </si>
  <si>
    <t>FP – stanovená hodnota finanční podpory na 1 lůžko/den pro jednotlivé druhy služeb, která odpovídá celkovým obvyklým (průměrným) nákladům na 1 lůžko/den (hodnota bude pro příslušný rok upravována - upřesňována s ohledem na výstupy analýz nákladovosti jednotlivých druhů služeb)</t>
  </si>
  <si>
    <t>L – celkový plánovaný počet lůžkodnů (údaj uvedený v žádosti o finanční podporu služby, stanoven na základě počtu registrovaných lůžek a plánované doby poskytování služby v příslušném roce)</t>
  </si>
  <si>
    <r>
      <t>S</t>
    </r>
    <r>
      <rPr>
        <vertAlign val="subscript"/>
        <sz val="10"/>
        <color indexed="8"/>
        <rFont val="Calibri"/>
        <family val="2"/>
      </rPr>
      <t>U</t>
    </r>
    <r>
      <rPr>
        <sz val="10"/>
        <color indexed="8"/>
        <rFont val="Calibri"/>
        <family val="2"/>
      </rPr>
      <t xml:space="preserve"> – stanovená obvyklá sazba úhrady od uživatelů služby na 1 lůžko/den pro jednotlivé druhy služeb - obvyklá sazba úhrady je stanovena s ohledem na maximální sazby stanovené prováděcí vyhláškou k zákonu o sociálních službách a na základě obvyklé obsazenosti lůžek uživateli (odpovídá minimální stanovené úhradě), přičemž hodnota bude pro příslušný rok upravována - upřesňována s ohledem na výstupy analýz nákladovosti jednotlivých druhů služeb</t>
    </r>
  </si>
  <si>
    <t>Výpočet finanční podpory ze státního rozpočtu dle schváleného vzorce FPs=(FP*L)-(Su*L)-a*(FP*L)**</t>
  </si>
  <si>
    <t>*** S ohledem na skutečnost, že zavedení jednotného a transparentního výpočtu finanční podpory (bez ohledu na právní formu poskytovatele) v návaznosti na kvantifikovanou jednotku (lůžko) by mohlo vyvolat meziroční změny (snížení ) podpory jednotlivých služeb v řádu desítek procent, bylo přistoupeno k zavedení mechanismu úpravy vypočtené výše finanční podpory na základě stanoveného výpočtu, a to následujícím způsobem:  jeli vypočtená finanční podpora na službu nižší než 85% finanční podpory MPSV přidělené v předchozím roce, je tato finanční podpora navýšena na 85% finanční podpory MPSV přidělené v předchozím roce nebo na úroveň požadavku organizace, je-li nižší.</t>
  </si>
  <si>
    <t>** Vzorec pro výpočet finanční podpory nízkoprahových zařízení pro děti a mládež - schválený Zásadami Zastupitelstva Kraje Vysočina pro poskytování dotací kraje z prostředků účelové dotace MPSV a z vlastního rozpočtu kraje poskytovatelům sociálních služeb v Kraji Vysočina pro rok 2015 ze dne 9. 9. 2014 č. 8/2014. Dosazované hodnoty:</t>
  </si>
  <si>
    <t>** Vzorec pro výpočet finanční podpory odborného sociálního poradenství - schválený Zásadami Zastupitelstva Kraje Vysočina pro poskytování dotací kraje z prostředků účelové dotace MPSV a z vlastního rozpočtu kraje poskytovatelům sociálních služeb v Kraji Vysočina pro rok 2015 ze dne 9. 9. 2014 č. 8/2014. Dosazované hodnoty:</t>
  </si>
  <si>
    <t>** Vzorec pro výpočet finanční podpory sociálně aktivizačních služeb pro rodiny s dětmi - schválený Zásadami Zastupitelstva Kraje Vysočina pro poskytování dotací kraje z prostředků účelové dotace MPSV a z vlastního rozpočtu kraje poskytovatelům sociálních služeb v Kraji Vysočina pro rok 2015 ze dne 9. 9. 2014 č. 8/2014. Dosazované hodnoty:</t>
  </si>
  <si>
    <t>** Vzorec pro výpočet finanční podpory sociální rehabilitace - schválený Zásadami Zastupitelstva Kraje Vysočina pro poskytování dotací kraje z prostředků účelové dotace MPSV a z vlastního rozpočtu kraje poskytovatelům sociálních služeb v Kraji Vysočina pro rok 2015 ze dne 9. 9. 2014 č. 8/2014. Dosazované hodnoty:</t>
  </si>
  <si>
    <t>Počet lůžek*</t>
  </si>
  <si>
    <t>* Celkový plánovaný počet lůžek uvedený v žádosti o finanční podporu.</t>
  </si>
  <si>
    <t>počet lůžek*</t>
  </si>
  <si>
    <t>** Vzorec pro výpočet finanční podpory domů na půl cesty - schválený Zásadami Zastupitelstva Kraje Vysočina pro poskytování dotací kraje z prostředků účelové dotace MPSV a z vlastního rozpočtu kraje poskytovatelům sociálních služeb v Kraji Vysočina pro rok 2015 ze dne 9. 9. 2014 č. 8/2014. Dosazované hodnoty:</t>
  </si>
  <si>
    <t>** Vzorec pro výpočet finanční podpory telefonické krizové pomoci - schválený Zásadami Zastupitelstva Kraje Vysočina pro poskytování dotací kraje z prostředků účelové dotace MPSV a z vlastního rozpočtu kraje poskytovatelům sociálních služeb v Kraji Vysočina pro rok 2015 ze dne 9. 9. 2014 č. 8/2014. Dosazované hodnoty:</t>
  </si>
  <si>
    <t>Terénní práce v ohrožených skupinách</t>
  </si>
  <si>
    <t>§4378, pol.5223</t>
  </si>
  <si>
    <t>§4378, pol.5221</t>
  </si>
  <si>
    <t>** Vzorec pro výpočet finanční podpory terénních programů - schválený Zásadami Zastupitelstva Kraje Vysočina pro poskytování dotací kraje z prostředků účelové dotace MPSV a z vlastního rozpočtu kraje poskytovatelům sociálních služeb v Kraji Vysočina pro rok 2015 ze dne 9. 9. 2014 č. 8/2014. Dosazované hodnoty:</t>
  </si>
  <si>
    <t>Domácí hospic Vysočina, o.p.s.,</t>
  </si>
  <si>
    <t>Domácí hospicová péče</t>
  </si>
  <si>
    <t>Bárka - Charitní domácí hospicová péče Jihlava</t>
  </si>
  <si>
    <t>Domácí hospicová péče Třebíč</t>
  </si>
  <si>
    <t>Domácí hospicová péče Žďár nad Sázavou</t>
  </si>
  <si>
    <t>Domácí hospicová péče - odlehčovací služby</t>
  </si>
  <si>
    <t>Domácí hospicová péče , odlehčovací služby</t>
  </si>
  <si>
    <t>Odlehčovací služby</t>
  </si>
  <si>
    <t>§4359, pol. 5223</t>
  </si>
  <si>
    <t>§4359, pol. 5221</t>
  </si>
  <si>
    <t>druh služby*</t>
  </si>
  <si>
    <t>Počet přepočtených celkových úvazků z žádostí o dotaci na rok 2015**</t>
  </si>
  <si>
    <t>** Celkové plánované úvazky pracovníků uvedené v žádosti o finanční podporu (zaměstnanci pracující na pracovní smlouvy, dohody o pracovní činnosti, dohody o provedení práce a na obchodní smlouvy).</t>
  </si>
  <si>
    <t>* Odlehčovací služby typu hospicové péče</t>
  </si>
  <si>
    <t>Rekapitulace</t>
  </si>
  <si>
    <t>celkem</t>
  </si>
  <si>
    <t>§ 4344, pol. 5221</t>
  </si>
  <si>
    <t>Celkem</t>
  </si>
  <si>
    <t>*** Jde o částečnou dotaci na službu, další finanční prostředky byly poskytnuty z rozpočtu kraje na základě vyhlášené Výzvy.</t>
  </si>
  <si>
    <t>Kapitola Sociální věci: § a položka</t>
  </si>
  <si>
    <t>§ 4350</t>
  </si>
  <si>
    <t>pol.5223</t>
  </si>
  <si>
    <t>§ 4351</t>
  </si>
  <si>
    <t>pol.5221</t>
  </si>
  <si>
    <t>pol. 5321</t>
  </si>
  <si>
    <t>pol. 5222</t>
  </si>
  <si>
    <t>pol. 5223</t>
  </si>
  <si>
    <t>Pečovatelská služba obce Vír</t>
  </si>
  <si>
    <t>pol. 5329</t>
  </si>
  <si>
    <t>pol. 5229</t>
  </si>
  <si>
    <t xml:space="preserve">*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Jedná se o podmínku stanovenou Zásadami Zastupitelstva Kraje Vysočina pro poskytování dotací kraje z prostředků účelové dotace MPSV a z vlastního rozpočtu kraje poskytovatelům sociálních služeb v Kraji Vysočina pro rok 2015 ze dne 9. 9. 2014 č. 8/2014. </t>
  </si>
  <si>
    <t xml:space="preserve">*** S ohledem na skutečnost, že zavedení jednotného a transparentního výpočtu finanční podpory (bez ohledu na právní formu poskytovatele) v návaznosti na kvantifikovanou jednotku (úvazek pracovníka)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v roce 2014 byla výše součtu dotace MPSV a kraje u pečovatelských služeb 75 000 Kč na jeden úvazek u nevýjezdových a 150 000 Kč na jeden úvazek u výjezdových (zajíždějících do jiných obcí), přičemž procentuální členění dotace MPSV a kraje nebylo rovnoměrně nastaveno,
•  pro rok 2015 již pečovatelské služby nejsou členěny podle výjezdů,
• výše dotace je upravena tak, aby součet dotace MPSV a kraje nebyl u těch poskytovatelů, kteří měli v roce 2014 dotaci 150 000 na úvazek, nižší než 90 % této částky a aby u těch poskytovatelů, kteří měli v roce 2014 dotaci 75 000 Kč na úvazek, nebyl součet dotace MPSV a kraje vyšší než 110 % této částky,
•  na částce součtu dotace MPSV a kraje se částka čerpaná z dotace MPSV bude podílet ze 78 %, tj. v poměru procentuálně odpovídajícím průměru roku 2014. 
</t>
  </si>
  <si>
    <t>§ 4350 pol. 5223</t>
  </si>
  <si>
    <t>§ 4350 pol. 5321</t>
  </si>
  <si>
    <t>§ 4351 pol. 5221</t>
  </si>
  <si>
    <t>§ 4351 pol. 5222</t>
  </si>
  <si>
    <t>§ 4351 pol. 5223</t>
  </si>
  <si>
    <t>§ 4351 pol. 5229</t>
  </si>
  <si>
    <t>§ 4351 pol. 5321</t>
  </si>
  <si>
    <t>§ 4351 pol. 5329</t>
  </si>
  <si>
    <t>Počet lůžek</t>
  </si>
  <si>
    <r>
      <t>Výpočet finanční podpory ze státního rozpočtu dle schváleného vzorce FP</t>
    </r>
    <r>
      <rPr>
        <b/>
        <vertAlign val="subscript"/>
        <sz val="10"/>
        <color indexed="8"/>
        <rFont val="Arial"/>
        <family val="2"/>
      </rPr>
      <t>S</t>
    </r>
    <r>
      <rPr>
        <b/>
        <sz val="10"/>
        <color indexed="8"/>
        <rFont val="Arial"/>
        <family val="2"/>
      </rPr>
      <t xml:space="preserve"> = (k * FP * L) - (S</t>
    </r>
    <r>
      <rPr>
        <b/>
        <vertAlign val="subscript"/>
        <sz val="10"/>
        <color indexed="8"/>
        <rFont val="Arial"/>
        <family val="2"/>
      </rPr>
      <t>U</t>
    </r>
    <r>
      <rPr>
        <b/>
        <sz val="10"/>
        <color indexed="8"/>
        <rFont val="Arial"/>
        <family val="2"/>
      </rPr>
      <t xml:space="preserve"> * L) - (S</t>
    </r>
    <r>
      <rPr>
        <b/>
        <vertAlign val="subscript"/>
        <sz val="10"/>
        <color indexed="8"/>
        <rFont val="Arial"/>
        <family val="2"/>
      </rPr>
      <t>Z</t>
    </r>
    <r>
      <rPr>
        <b/>
        <sz val="10"/>
        <color indexed="8"/>
        <rFont val="Arial"/>
        <family val="2"/>
      </rPr>
      <t xml:space="preserve"> * L</t>
    </r>
    <r>
      <rPr>
        <b/>
        <vertAlign val="subscript"/>
        <sz val="10"/>
        <color indexed="8"/>
        <rFont val="Arial"/>
        <family val="2"/>
      </rPr>
      <t>U</t>
    </r>
    <r>
      <rPr>
        <b/>
        <sz val="10"/>
        <color indexed="8"/>
        <rFont val="Arial"/>
        <family val="2"/>
      </rPr>
      <t>) - a * (k * FP * L)</t>
    </r>
    <r>
      <rPr>
        <b/>
        <sz val="10"/>
        <color indexed="8"/>
        <rFont val="Arial"/>
        <family val="2"/>
      </rPr>
      <t>*</t>
    </r>
  </si>
  <si>
    <t>Přechodný mexamismus úpravy vypočtené výše finanční podpory ze státního rozpočtu**</t>
  </si>
  <si>
    <t>Kapitola Sociální věcí: § a položka</t>
  </si>
  <si>
    <t>Diakonie Myslibořice - Domov pro seniory</t>
  </si>
  <si>
    <t>Domov blahoslavené Bronislavy</t>
  </si>
  <si>
    <t>Domov pro seniory Jihlava - Lesnov</t>
  </si>
  <si>
    <t>Domov pro seniory Jihlava- Lesnov</t>
  </si>
  <si>
    <t>Domov pro seniory Pelhřimov</t>
  </si>
  <si>
    <t>Domov pro seniory Telč, příspěvková organizace</t>
  </si>
  <si>
    <t>Domov sv. Anežky</t>
  </si>
  <si>
    <t>DS Stříbrné Terasy o.p.s.</t>
  </si>
  <si>
    <t>Domov seniorů Stříbrné Terasy</t>
  </si>
  <si>
    <t>pol. 5221</t>
  </si>
  <si>
    <t>Dům sv. Antonína</t>
  </si>
  <si>
    <t>Dům sv. Antonína - domov pro seniory</t>
  </si>
  <si>
    <t>Domov důchodců</t>
  </si>
  <si>
    <t>Domov pro seniory</t>
  </si>
  <si>
    <t>Sociální služby města Havlíčkova Brodu - DS</t>
  </si>
  <si>
    <t>Domov pro seniory - Dům klidného stáří ve Žďáře nad Sázavou</t>
  </si>
  <si>
    <t>§ 4350 pol. 5221</t>
  </si>
  <si>
    <t>Diakonie Myslibořice - Domov se zvláštním režimem</t>
  </si>
  <si>
    <t>Dům seniorů-Domov důchodců Pacov</t>
  </si>
  <si>
    <t>Nemocnice Počátky, s.r.o</t>
  </si>
  <si>
    <t>Nemocnice Počátky, s.r.o.</t>
  </si>
  <si>
    <t>§ 4357</t>
  </si>
  <si>
    <t>pol. 5213</t>
  </si>
  <si>
    <t>Domov se zvláštním režimem - Seniorpenzion Fit</t>
  </si>
  <si>
    <t>§ 4357 pol. 5213</t>
  </si>
  <si>
    <t>Druhá část dotace</t>
  </si>
  <si>
    <t>§ 4358</t>
  </si>
  <si>
    <t>PATEB s.r.o</t>
  </si>
  <si>
    <t>Pateb s.r.o. Psychiatrie lůžkové a ambulantní zařízení</t>
  </si>
  <si>
    <t>Vysočinské nemocnice s.r.o.</t>
  </si>
  <si>
    <t>pobytová sociální služba poskytovaná ve zdravotnickém zařízení ústavní péče</t>
  </si>
  <si>
    <t>§ 4358 pol. 5213</t>
  </si>
  <si>
    <t>IČ</t>
  </si>
  <si>
    <t>Počet celkových úvazků z žádostí o dotaci na rok 2015*</t>
  </si>
  <si>
    <t>Sdílení o.p.s.</t>
  </si>
  <si>
    <t>Odlehčovací služba</t>
  </si>
  <si>
    <t>§ 4359</t>
  </si>
  <si>
    <t>§ 4359 pol. 5221</t>
  </si>
  <si>
    <t>Požadavek na dotaci z žádostí (MPSV)</t>
  </si>
  <si>
    <r>
      <t>FP</t>
    </r>
    <r>
      <rPr>
        <b/>
        <vertAlign val="subscript"/>
        <sz val="10"/>
        <color indexed="8"/>
        <rFont val="Arial"/>
        <family val="2"/>
      </rPr>
      <t>S</t>
    </r>
    <r>
      <rPr>
        <b/>
        <sz val="10"/>
        <color indexed="8"/>
        <rFont val="Arial"/>
        <family val="2"/>
      </rPr>
      <t xml:space="preserve"> = (FP * U * M) - (S * K * M) - (a * FP * U * M)</t>
    </r>
  </si>
  <si>
    <t>ŽIVOT 90 - Jihlava</t>
  </si>
  <si>
    <t>AREÍON-tísňová péče pro seniory a tělesně postižené, včetně prevence kriminality</t>
  </si>
  <si>
    <t>§ 4352</t>
  </si>
  <si>
    <t>Rekapitulace:</t>
  </si>
  <si>
    <t>§ 4352 pol. 5222</t>
  </si>
  <si>
    <t>odhlečovací služby</t>
  </si>
  <si>
    <t>Dům sv. Antonína - odlehčovací služby</t>
  </si>
  <si>
    <t>odlehčovací služba</t>
  </si>
  <si>
    <t>§ 4359 pol. 5321</t>
  </si>
  <si>
    <t>Centrum LADA, občanské sdružení pro pomoc lidem s mentálním a kombinovaným post.</t>
  </si>
  <si>
    <t>Centrum LADA, o.s.</t>
  </si>
  <si>
    <t>§4356, pol.5222</t>
  </si>
  <si>
    <t>§4356, pol.5321</t>
  </si>
  <si>
    <t>Občanské sdružení Benediktus</t>
  </si>
  <si>
    <t>Centrum denních služeb</t>
  </si>
  <si>
    <t>Astra - denní centrum pro seniory v Humpolci</t>
  </si>
  <si>
    <t>§4356, pol.5223</t>
  </si>
  <si>
    <t>Asociace pomáhající lidem s autismem - APLA-Vysočina o.s.</t>
  </si>
  <si>
    <t>Denní stacionář Integrační centrum Sasov</t>
  </si>
  <si>
    <t>Centrum ZDISLAVA</t>
  </si>
  <si>
    <t>Centrum Zdislava</t>
  </si>
  <si>
    <t>Denní a týdenní stacionář Jihlava</t>
  </si>
  <si>
    <t>Denní  a týdenní stacionář Jihlava</t>
  </si>
  <si>
    <t>Denní centrum Barevný svět, o.p.s.</t>
  </si>
  <si>
    <t>§4356, pol.5221</t>
  </si>
  <si>
    <t>Denní rehabilitační stacionář pro tělesně a mentálně postižené děti a mládež Třebíč</t>
  </si>
  <si>
    <t>Komplexní sociální a ošetřovatelská péče</t>
  </si>
  <si>
    <t>Rosa - denní stacionář Bysttřice nad Pernštejnem</t>
  </si>
  <si>
    <t>Nesa - denní stacionář Velké Meziříčí</t>
  </si>
  <si>
    <t>Domovinka Třebíč</t>
  </si>
  <si>
    <t>Stacionář Úsměv Třebíč</t>
  </si>
  <si>
    <t>Denní stacionář</t>
  </si>
  <si>
    <t>FOKUS Vysočina</t>
  </si>
  <si>
    <t>Denní stacionář Bludiště</t>
  </si>
  <si>
    <t>Denní stacionář "Domovinka"</t>
  </si>
  <si>
    <t>Petrklíč - denní stacionář pro děti a mládež s mentál. a kombinovaným postižením</t>
  </si>
  <si>
    <t>Denní stacionář pro mentálně postižené osoby</t>
  </si>
  <si>
    <t>Úsvit - zařízení SPMP Havlíčkův Brod</t>
  </si>
  <si>
    <t>ÚSVIT - zařízení SPMP Havlíčkův Brod</t>
  </si>
  <si>
    <t>§ 4356 pol. 5221</t>
  </si>
  <si>
    <t>§ 4356 pol. 5222</t>
  </si>
  <si>
    <t>§ 4356 pol. 5223</t>
  </si>
  <si>
    <r>
      <t>Výpočet finanční podpory ze státního rozpočtu dle schváleného vzorce FP</t>
    </r>
    <r>
      <rPr>
        <b/>
        <vertAlign val="subscript"/>
        <sz val="10"/>
        <color indexed="8"/>
        <rFont val="Calibri"/>
        <family val="2"/>
      </rPr>
      <t>S</t>
    </r>
    <r>
      <rPr>
        <b/>
        <sz val="10"/>
        <color indexed="8"/>
        <rFont val="Calibri"/>
        <family val="2"/>
      </rPr>
      <t xml:space="preserve"> = (k * FP * L) - (Su * L) - (Sz * Lu) - a * (k * FP * L)</t>
    </r>
  </si>
  <si>
    <t>§4355, pol.5321</t>
  </si>
  <si>
    <t>Asociace pomáhající lidem s autismem - APLA Praha, Střední Čechy, o.s.</t>
  </si>
  <si>
    <t>Domov APLA Praha</t>
  </si>
  <si>
    <t>§4357, pol.5222</t>
  </si>
  <si>
    <t>Diakonie Myslibořice - Domov pro osoby se zdravotním postižením</t>
  </si>
  <si>
    <t>§4350, pol.5223</t>
  </si>
  <si>
    <t>chráněné bydlení</t>
  </si>
  <si>
    <t>§4354, pol.5221</t>
  </si>
  <si>
    <t>Chráněné bydlení Pelhřimov</t>
  </si>
  <si>
    <t>§4354, pol.5222</t>
  </si>
  <si>
    <t>Chráněné bydlení Havlíčkův Brod</t>
  </si>
  <si>
    <t>Chráněné bydlení</t>
  </si>
  <si>
    <t>Občanské sdružení pro podporu a péči o duševně nemocné VOR Jihlava</t>
  </si>
  <si>
    <t>Centrum U Větrníku Jihlava</t>
  </si>
  <si>
    <t>§4376, pol.5223</t>
  </si>
  <si>
    <t>K-centrum Noe Třebíč</t>
  </si>
  <si>
    <t>Kolpingovo dílo České republiky z.s.</t>
  </si>
  <si>
    <t>SPEKTRUM - kontaktní a poradenské centrum v oblasti drogové problematiky</t>
  </si>
  <si>
    <t>§4376, pol.5222</t>
  </si>
  <si>
    <t>Odborné sociální poradenství APLA-Vysočina</t>
  </si>
  <si>
    <t>Adapta Jihlava - odlehčovací služba</t>
  </si>
  <si>
    <t>§4359, pol.5223</t>
  </si>
  <si>
    <t>Centrum sociálních služeb Lukavec</t>
  </si>
  <si>
    <t>§4359, pol.5321</t>
  </si>
  <si>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t>
    </r>
    <r>
      <rPr>
        <b/>
        <vertAlign val="subscript"/>
        <sz val="11"/>
        <color indexed="8"/>
        <rFont val="Calibri"/>
        <family val="2"/>
      </rPr>
      <t>U</t>
    </r>
    <r>
      <rPr>
        <b/>
        <sz val="11"/>
        <color indexed="8"/>
        <rFont val="Calibri"/>
        <family val="2"/>
      </rPr>
      <t xml:space="preserve"> * L) - (S</t>
    </r>
    <r>
      <rPr>
        <b/>
        <vertAlign val="subscript"/>
        <sz val="11"/>
        <color indexed="8"/>
        <rFont val="Calibri"/>
        <family val="2"/>
      </rPr>
      <t>Z</t>
    </r>
    <r>
      <rPr>
        <b/>
        <sz val="11"/>
        <color indexed="8"/>
        <rFont val="Calibri"/>
        <family val="2"/>
      </rPr>
      <t xml:space="preserve"> * L</t>
    </r>
    <r>
      <rPr>
        <b/>
        <vertAlign val="subscript"/>
        <sz val="11"/>
        <color indexed="8"/>
        <rFont val="Calibri"/>
        <family val="2"/>
      </rPr>
      <t>U</t>
    </r>
    <r>
      <rPr>
        <b/>
        <sz val="11"/>
        <color indexed="8"/>
        <rFont val="Calibri"/>
        <family val="2"/>
      </rPr>
      <t>) - a * (k * FP * L)*</t>
    </r>
  </si>
  <si>
    <r>
      <t>FP</t>
    </r>
    <r>
      <rPr>
        <b/>
        <vertAlign val="subscript"/>
        <sz val="11"/>
        <color indexed="8"/>
        <rFont val="Calibri"/>
        <family val="2"/>
      </rPr>
      <t>S</t>
    </r>
    <r>
      <rPr>
        <b/>
        <sz val="11"/>
        <color indexed="8"/>
        <rFont val="Calibri"/>
        <family val="2"/>
      </rPr>
      <t xml:space="preserve"> = (FP * U * M) - (U</t>
    </r>
    <r>
      <rPr>
        <b/>
        <vertAlign val="subscript"/>
        <sz val="11"/>
        <color indexed="8"/>
        <rFont val="Calibri"/>
        <family val="2"/>
      </rPr>
      <t>ppp</t>
    </r>
    <r>
      <rPr>
        <b/>
        <sz val="11"/>
        <color indexed="8"/>
        <rFont val="Calibri"/>
        <family val="2"/>
      </rPr>
      <t xml:space="preserve"> * S * H) - (a * FP * U * M)</t>
    </r>
  </si>
  <si>
    <t>Počet přepočtených celkových úvazků z žádostí o dotaci na rok 2015</t>
  </si>
  <si>
    <t>osobní asistence</t>
  </si>
  <si>
    <t>Osobní asistence Třebíč</t>
  </si>
  <si>
    <t>§4351, pol.5223</t>
  </si>
  <si>
    <t>Osobní asistence Velké Meziříčí</t>
  </si>
  <si>
    <t>Osobní asistence Bludiště</t>
  </si>
  <si>
    <t>§4351, pol.5222</t>
  </si>
  <si>
    <t>Centrum osobní asistence Havlíčkův Brod</t>
  </si>
  <si>
    <t>Oblastní charita Pelhřimov - Středisko osobní asistence</t>
  </si>
  <si>
    <t>Osobní asistence</t>
  </si>
  <si>
    <t>§4351, pol.5221</t>
  </si>
  <si>
    <t>Raná péče Třebíč</t>
  </si>
  <si>
    <t>§4371, pol.5223</t>
  </si>
  <si>
    <t>Středisko rané péče Havlíčkův Brod</t>
  </si>
  <si>
    <t>Raná péče</t>
  </si>
  <si>
    <t>§4371, pol.5221</t>
  </si>
  <si>
    <t>Středisko rané péče SPRP Brno</t>
  </si>
  <si>
    <t>§4371, pol.5222</t>
  </si>
  <si>
    <t>Středisko rané péče SPRP České Budějovice</t>
  </si>
  <si>
    <t>Sociálně terapeutická dílna Pelhřimov</t>
  </si>
  <si>
    <t>§4377, pol.5222</t>
  </si>
  <si>
    <t>Sociálně terapeutická dílna Havlíčkův Brod</t>
  </si>
  <si>
    <t>Sociálně terapeutická dílna Bludiště</t>
  </si>
  <si>
    <t>Sociálně terapeutické dílny</t>
  </si>
  <si>
    <t>Občanské sdružení pro podporu a péči o duševně nemocné VOR JIHLAVA</t>
  </si>
  <si>
    <t>Sociálně terapeutická dílna Ledeč nad Sázavou</t>
  </si>
  <si>
    <t>§4377, pol.5223</t>
  </si>
  <si>
    <t>Sociální rehabilitace Integrační centrum Sasov</t>
  </si>
  <si>
    <t>§ 4344, pol. 5222</t>
  </si>
  <si>
    <t>Denní centrum Barevný svět, o. p. s.</t>
  </si>
  <si>
    <t>§4344, pol.5221</t>
  </si>
  <si>
    <t xml:space="preserve">TaxiS sociální rehabilitace </t>
  </si>
  <si>
    <t>Tým podpory v zaměstnávání-sociální rehabilitace H. Brod</t>
  </si>
  <si>
    <t>Tým podpory v zaměstnávání-sociální rehabilitace Pelhřimov</t>
  </si>
  <si>
    <t>Byty sociální rehabilitace Humpolec</t>
  </si>
  <si>
    <t>§4344, pol. 5223</t>
  </si>
  <si>
    <t>§4344, pol.5222</t>
  </si>
  <si>
    <t>Následná péče Jihlava</t>
  </si>
  <si>
    <t>§4354, pol.5223</t>
  </si>
  <si>
    <t>ALKAT o.s.</t>
  </si>
  <si>
    <r>
      <t>Výpočet finanční podpory ze státního rozpočtu dle schváleného vzorce FP</t>
    </r>
    <r>
      <rPr>
        <b/>
        <vertAlign val="subscript"/>
        <sz val="11"/>
        <color indexed="8"/>
        <rFont val="Calibri"/>
        <family val="2"/>
      </rPr>
      <t>S</t>
    </r>
    <r>
      <rPr>
        <b/>
        <sz val="11"/>
        <color indexed="8"/>
        <rFont val="Calibri"/>
        <family val="2"/>
      </rPr>
      <t xml:space="preserve"> = (FP * U * M) - (U</t>
    </r>
    <r>
      <rPr>
        <b/>
        <vertAlign val="subscript"/>
        <sz val="11"/>
        <color indexed="8"/>
        <rFont val="Calibri"/>
        <family val="2"/>
      </rPr>
      <t>ppp</t>
    </r>
    <r>
      <rPr>
        <b/>
        <sz val="11"/>
        <color indexed="8"/>
        <rFont val="Calibri"/>
        <family val="2"/>
      </rPr>
      <t xml:space="preserve"> * S * H) - (a * FP * U * M)*</t>
    </r>
  </si>
  <si>
    <r>
      <t>Výpočet finanční podpory ze státního rozpočtu dle schváleného vzorce FP</t>
    </r>
    <r>
      <rPr>
        <b/>
        <vertAlign val="subscript"/>
        <sz val="11"/>
        <color indexed="8"/>
        <rFont val="Calibri"/>
        <family val="2"/>
      </rPr>
      <t>S</t>
    </r>
    <r>
      <rPr>
        <b/>
        <sz val="11"/>
        <color indexed="8"/>
        <rFont val="Calibri"/>
        <family val="2"/>
      </rPr>
      <t xml:space="preserve"> = (FP * U * M) - (U</t>
    </r>
    <r>
      <rPr>
        <b/>
        <vertAlign val="subscript"/>
        <sz val="11"/>
        <color indexed="8"/>
        <rFont val="Calibri"/>
        <family val="2"/>
      </rPr>
      <t>ppp</t>
    </r>
    <r>
      <rPr>
        <b/>
        <sz val="11"/>
        <color indexed="8"/>
        <rFont val="Calibri"/>
        <family val="2"/>
      </rPr>
      <t xml:space="preserve"> * S * H) - (a * FP * U * M)**</t>
    </r>
  </si>
  <si>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t>
    </r>
    <r>
      <rPr>
        <b/>
        <vertAlign val="subscript"/>
        <sz val="11"/>
        <color indexed="8"/>
        <rFont val="Calibri"/>
        <family val="2"/>
      </rPr>
      <t>U</t>
    </r>
    <r>
      <rPr>
        <b/>
        <sz val="11"/>
        <color indexed="8"/>
        <rFont val="Calibri"/>
        <family val="2"/>
      </rPr>
      <t xml:space="preserve"> * L) </t>
    </r>
    <r>
      <rPr>
        <b/>
        <sz val="11"/>
        <color indexed="8"/>
        <rFont val="Calibri"/>
        <family val="2"/>
      </rPr>
      <t xml:space="preserve"> - a * (k * FP * L)*</t>
    </r>
  </si>
  <si>
    <t>Návrh výše FP</t>
  </si>
  <si>
    <t xml:space="preserve">** *S ohledem na skutečnost, že zavedení jednotného a transparentního výpočtu finanční podpory (bez ohledu na právní formu poskytovatele)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vyšší než 115 % finanční podpory MPSV přidělené v roce 2014 – je tato dotace snížena na 115 % finanční podpory MPSV přidělené v roce 2014 nebo na úroveň požadavku organizace, je-li nižší. 
</t>
  </si>
  <si>
    <t xml:space="preserve">
*** S ohledem na skutečnost, že zavedení jednotného a transparentního výpočtu finanční podpory (bez ohledu na právní formu poskytovatele)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90 %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</si>
  <si>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t>Centrum denních služeb Města Brtnice</t>
  </si>
  <si>
    <t>§4359, pol.5221</t>
  </si>
  <si>
    <t xml:space="preserve">* Vzorec pro výpočet finanční podpory pro denní stacionáře a centra denních služeb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původně schválená hodnota ve výši 35 000 Kč na úvazek a měsíc 
• U =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M = počet měsíců poskytování sociální služby,
• Uppp = plánované úvazky pracovníků v přímé péči ze žádosti o finanční podporu,
• S = maximální hodinová sazba v Kč na zajištění základních činností služby na 1 pracovní úvazek byla stanovena  ve výši 80 Kč na hodinu,
• H = celkový plánovaný/stanovený počet hodin výkonu služby na 1 úvazek pracovníka v přímé péči za dané období; stanoveno ve výši 1200 hodin za rok,
• a = stanovený podíl spolufinancování služby z jiných zdrojů; stanoveno ve výši 0,3,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</si>
  <si>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t xml:space="preserve">* Vzorec pro výpočet finanční podpory služby domovy pro osoby se zdravotním postižením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 L = celkový plánovaný počet lůžkodnů, 
• Su = stanovená sazba úhrady od uživatelů služby na 1 lůžko/den; hodnoty odpovídají skutečnému výpočtu na základě žádosti pro rok 2015 Kč, pouze u transformovaných zařízení, kde dochází ke změnám kapacity lůžek, vychází Su z průměrných hodnot (478 Kč), 
• Sz = stanovená sazba úhrady z veřejného zdravotního pojištění na 1 lůžko/den; hodnoty odpovídají skutečnému výpočtu na základě žádosti pro rok 2015 Kč, 
• Lu = celkový plánovaný počet lůžko/dnů obsazených uživateli ve III. a IV. stupni závislosti příspěvku na péči, 
• k = koeficient zohledňující strukturu uživatelů služby; koeficient = 1 
• a = stanovený podíl spolufinancování služby z jiných zdrojů. 
** Přechodný mechanismus nebyl aplikován
</t>
  </si>
  <si>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(Su * L) - (Sz * Lu) - a * (k * FP * L)*</t>
    </r>
  </si>
  <si>
    <t>První část dotace***</t>
  </si>
  <si>
    <t>§ 4373, pol. 5221</t>
  </si>
  <si>
    <t xml:space="preserve">* Vzorec pro výpočet finanční podpory služby chráněné bydlení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při výpočtu bylo použito průměrné vypočtené hodnoty za všechna zařízení (768 kč),
• L = celkový plánovaný počet lůžkodnů,
• Su = stanovená sazba úhrady od uživatelů služby na 1 lůžko/den; při výpočtu bylo použito průměrné vypočtené hodnoty za všechna zařízení (323 Kč)
• k = koeficient zohledňující strukturu uživatelů služby; koeficient = 1, 
• a = stanovený podíl spolufinancování služby z jiných zdrojů.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 tento mechanismus nebyl použit u transformovaných zařízení kraje, kde došlo k meziroční změně kapacity lůžek   </t>
  </si>
  <si>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(Su * L) - a * (k * FP * L)*</t>
    </r>
  </si>
  <si>
    <t>Celkem:</t>
  </si>
  <si>
    <t xml:space="preserve">*Vzorec pro výpočet finanční podpory pro kontaktní centra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použita byla schválená hodnota ve výši 42 000 Kč na úvazek, 
• U = celkové plánované úvazky pracovníků uvedené v žádosti o finanční podporu (zaměstnanci pracující na pracovní smlouvy, dohody o pracovní činnosti, dohody o provedení práce a na obchodní smlouvy); 
• a = stanovený podíl spolufinancování služby z jiných zdrojů; oproti původně schválené hodnotě byl (0,4) byl navýšen na 0,6,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105 % finanční podpory MPSV přidělené v roce 2014 – je tato dotace snížena na 105 % finanční podpory MPSV přidělené v roce 2014 nebo na úroveň požadavku organizace, je-li nižší. </t>
  </si>
  <si>
    <t>Výpočet finanční podpory ze státního rozpočtu dle schváleného vzorce FPs=(FP*U*M)-(a*FP*U*M)*</t>
  </si>
  <si>
    <t xml:space="preserve">*** S ohledem na skutečnost, že zavedení jednotného a transparentního výpočtu finanční podpory (bez ohledu na právní formu poskytovatele)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vyšší než 105 % finanční podpory MPSV přidělené v roce 2014 – je tato dotace snížena na 105 % finanční podpory MPSV přidělené v roce 2014 nebo na úroveň požadavku organizace, je-li nižší. 
</t>
  </si>
  <si>
    <t xml:space="preserve">*** S ohledem na skutečnost, že zavedení jednotného a transparentního výpočtu finanční podpory (bez ohledu na právní formu poskytovatele)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vyšší než 115 % finanční podpory MPSV přidělené v roce 2014 – je tato dotace snížena na 115 % finanční podpory MPSV přidělené v roce 2014 nebo na úroveň požadavku organizace, je-li nižší. 
</t>
  </si>
  <si>
    <r>
      <t>Výpočet finanční podpory ze státního rozpočtu dle schváleného vzorce FP</t>
    </r>
    <r>
      <rPr>
        <b/>
        <vertAlign val="subscript"/>
        <sz val="11"/>
        <color indexed="8"/>
        <rFont val="Calibri"/>
        <family val="2"/>
      </rPr>
      <t>S</t>
    </r>
    <r>
      <rPr>
        <b/>
        <sz val="11"/>
        <color indexed="8"/>
        <rFont val="Calibri"/>
        <family val="2"/>
      </rPr>
      <t xml:space="preserve"> = (FP * U * M) - (U</t>
    </r>
    <r>
      <rPr>
        <b/>
        <vertAlign val="subscript"/>
        <sz val="11"/>
        <color indexed="8"/>
        <rFont val="Calibri"/>
        <family val="2"/>
      </rPr>
      <t>ppp</t>
    </r>
    <r>
      <rPr>
        <b/>
        <sz val="11"/>
        <color indexed="8"/>
        <rFont val="Calibri"/>
        <family val="2"/>
      </rPr>
      <t xml:space="preserve"> * S * H) - (a * FP * U * M)*</t>
    </r>
  </si>
  <si>
    <t xml:space="preserve">* Vzorec pro výpočet finanční podpory pro službu osobní asistence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původní schválená hodnota ve výši 30 000 Kč na úvazek a měsíc 
• U =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M = počet měsíců poskytování sociální služby,
• Uppp = plánované úvazky pracovníků v přímé péči ze žádosti o finanční podporu,
• S = maximální hodinová sazba v Kč na zajištění základních činností služby na 1 pracovní úvazek byla stanovena  ve výši 80 Kč na hodinu,
• H = celkový plánovaný/stanovený počet hodin výkonu služby na 1 úvazek pracovníka v přímé péči za dané období; stanoveno ve výši 1200 hodin za rok,
• a = stanovený podíl spolufinancování služby z jiných zdrojů; stanoveno ve výši 0,2,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107,5 % finanční podpory MPSV přidělené v roce 2014 – je tato dotace snížena na 107,5 % finanční podpory MPSV přidělené v roce 2014 nebo na úroveň požadavku organizace, je-li nižší. </t>
  </si>
  <si>
    <r>
      <t>** Vzorec pro výpočet finanční podpory pečovatelské služby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původní schválená hodnota ve výši 35 000 Kč na úvazek a měsíc byla usnesením rady snížena na 30 000 Kč,
• U =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M = počet měsíců poskytování sociální služby,
• U</t>
    </r>
    <r>
      <rPr>
        <vertAlign val="subscript"/>
        <sz val="10"/>
        <color indexed="8"/>
        <rFont val="Calibri"/>
        <family val="2"/>
      </rPr>
      <t>ppp</t>
    </r>
    <r>
      <rPr>
        <sz val="10"/>
        <color indexed="8"/>
        <rFont val="Calibri"/>
        <family val="2"/>
      </rPr>
      <t xml:space="preserve"> = plánované úvazky pracovníků v přímé péči ze žádosti o finanční podporu,
• S = maximální hodinová sazba v Kč na zajištění základních činností služby na 1 pracovní úvazek; původní schválená hodnota ve výši 80 Kč na hodinu byla usnesením rady zvýšena na částku 95 Kč na hodinu,
• H = celkový plánovaný/stanovený počet hodin výkonu služby na 1 úvazek pracovníka v přímé péči za dané období; stanoveno ve výši 1200 hodin za rok,
• a = stanovený podíl spolufinancování služby z jiných zdrojů; stanoveno ve výši 0,5, z čehož předpokládaný podíl kraje činí 0,1.
</t>
    </r>
  </si>
  <si>
    <t xml:space="preserve">*Vzorec pro výpočet finanční podpory pro službu raná péče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použita byla schválená hodnota ve výši 40 000 Kč na úvazek, 
• U = celkové plánované úvazky pracovníků uvedené v žádosti o finanční podporu (zaměstnanci pracující na pracovní smlouvy, dohody o pracovní činnosti, dohody o provedení práce a na obchodní smlouvy); 
• a = stanovený podíl spolufinancování služby z jiných zdrojů; ve schválené výši 0,2,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</si>
  <si>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r>
      <t>Výpočet finanční podpory ze státního rozpočtu dle schváleného vzorce FP</t>
    </r>
    <r>
      <rPr>
        <b/>
        <vertAlign val="subscript"/>
        <sz val="11"/>
        <color indexed="8"/>
        <rFont val="Calibri"/>
        <family val="2"/>
      </rPr>
      <t>s</t>
    </r>
    <r>
      <rPr>
        <b/>
        <sz val="11"/>
        <color indexed="8"/>
        <rFont val="Calibri"/>
        <family val="2"/>
      </rPr>
      <t>=(FP*U*M)-(a*FP*U*M)*</t>
    </r>
  </si>
  <si>
    <t xml:space="preserve">
*** S ohledem na skutečnost, že zavedení jednotného a transparentního výpočtu finanční podpory (bez ohledu na právní formu poskytovatele)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vyšší než 115 % finanční podpory MPSV přidělené v roce 2014 – je tato dotace snížena na 115 % finanční podpory MPSV přidělené v roce 2014 nebo na úroveň požadavku organizace, je-li nižší. 
</t>
  </si>
  <si>
    <r>
      <t xml:space="preserve">a – stanovený podíl spolufinancování služby z jiných zdrojů, kde koeficient </t>
    </r>
    <r>
      <rPr>
        <u val="single"/>
        <sz val="10"/>
        <color indexed="8"/>
        <rFont val="Calibri"/>
        <family val="2"/>
      </rPr>
      <t>a</t>
    </r>
    <r>
      <rPr>
        <sz val="10"/>
        <color indexed="8"/>
        <rFont val="Calibri"/>
        <family val="2"/>
      </rPr>
      <t xml:space="preserve"> nabývá hodnot v intervalu &lt;0; 1).</t>
    </r>
  </si>
  <si>
    <t xml:space="preserve">
*Vzorec pro výpočet finanční podpory pro sociálně terapeutické dílny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použita byla schválená hodnota ve výši 33 000 Kč na úvazek, 
• U = celkové plánované úvazky pracovníků uvedené v žádosti o finanční podporu (zaměstnanci pracující na pracovní smlouvy, dohody o pracovní činnosti, dohody o provedení práce a na obchodní smlouvy); 
• a = stanovený podíl spolufinancování služby z jiných zdrojů; ve stanovené výši 0,34.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105 % finanční podpory MPSV přidělené v roce 2014 – je tato dotace snížena na 105 % finanční podpory MPSV přidělené v roce 2014 nebo na úroveň požadavku organizace, je-li nižší. </t>
  </si>
  <si>
    <t xml:space="preserve">Sociální rehabilitace ambulantní, terénní
*Vzorec pro výpočet finanční podpory pro službu sociální rehabilitace (A,T)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použita byla schválená hodnota ve výši 25 000 Kč na úvazek, 
• U = celkové plánované úvazky pracovníků uvedené v žádosti o finanční podporu (zaměstnanci pracující na pracovní smlouvy, dohody o pracovní činnosti, dohody o provedení práce a na obchodní smlouvy); 
• a = stanovený podíl spolufinancování služby z jiných zdrojů; ve schválené výši 0,2.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105 % finanční podpory MPSV přidělené v roce 2014 – je tato dotace snížena na 105 % finanční podpory MPSV přidělené v roce 2014 nebo na úroveň požadavku organizace, je-li nižší. </t>
  </si>
  <si>
    <t>Přechodný mechanismus úpravy vypočtené výše finanční podpory ze státního rozpočtu**</t>
  </si>
  <si>
    <t xml:space="preserve">Sociální rehabilitace pobytová
* Vzorec pro výpočet finanční podpory služby sociální rehabilitace pobytová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ve stanovené výši 310 Kč/lůžkoden
• L = celkový plánovaný počet lůžkodnů,
• Su = stanovená sazba úhrady od uživatelů služby na 1 lůžko/den, ve stanovené výši 100 Kč/lůžkoden 
• a = stanovený podíl spolufinancování služby z jiných zdrojů, ve stanovené výši 0,1.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</si>
  <si>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t>Služby následné péče (A,T)
*Vzorec pro výpočet finanční podpory pro službu následné péče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hodnota pro výpočet byla stanovena na základě podané žádosti na rok 2015, 
• U = celkové plánované úvazky pracovníků uvedené v žádosti o finanční podporu (zaměstnanci pracující na pracovní smlouvy, dohody o pracovní činnosti, dohody o provedení práce a na obchodní smlouvy); 
• a = stanovený podíl spolufinancování služby z jiných zdrojů;  aktuálně stanoven ve výši 0,4. 
**Přechodný mechanismus nebyl aplikován</t>
  </si>
  <si>
    <t xml:space="preserve">Služby následné péče pobytové
* Vzorec pro výpočet finanční podpory služby následné péče pobytovou formu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stanovena ve výši 274 Kč/lůžkoden
• L = celkový plánovaný počet lůžkodnů,
• Su = stanovená sazba úhrady od uživatelů služby na 1 lůžko/den; stanovena ve výši 82 Kč/lůžkoden
• a = stanovený podíl spolufinancování služby z jiných zdrojů; stanoven ve výši 0,2,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</si>
  <si>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t>
    </r>
    <r>
      <rPr>
        <b/>
        <vertAlign val="subscript"/>
        <sz val="11"/>
        <color indexed="8"/>
        <rFont val="Calibri"/>
        <family val="2"/>
      </rPr>
      <t>U</t>
    </r>
    <r>
      <rPr>
        <b/>
        <sz val="11"/>
        <color indexed="8"/>
        <rFont val="Calibri"/>
        <family val="2"/>
      </rPr>
      <t xml:space="preserve"> * L)  - a * (k * FP * L)*</t>
    </r>
  </si>
  <si>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(Su * L) - (Sz * Lu) - a * (k * FP * L)</t>
    </r>
  </si>
  <si>
    <r>
      <rPr>
        <sz val="10"/>
        <color indexed="8"/>
        <rFont val="Calibri"/>
        <family val="2"/>
      </rPr>
      <t>Týdenní stacionáře
* Vzorec pro výpočet finanční podpory služby týdenní stacionáře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hodnoty odpovídají skutečnému výpočtu na základě žádosti pro rok 2015 Kč,
• L = celkový plánovaný počet lůžkodnů,
• Su = stanovená sazba úhrady od uživatelů služby na 1 lůžko/den; hodnoty odpovídají skutečnému výpočtu na základě žádosti pro rok 2015 Kč,
• Sz = stanovená sazba úhrady z veřejného zdravotního pojištění na 1 lůžko/den; hodnoty odpovídají skutečnému výpočtu na základě žádosti pro rok 2015 Kč,  
• Lu = celkový plánovaný počet lůžko/dnů obsazených uživateli ve III. a IV. stupni závislosti příspěvku na péči, 
• k = koeficient zohledňující strukturu uživatelů služby; koeficient k = 1 
• a = stanovený podíl spolufinancování služby z jiných zdrojů. 
** Přechodný mechanismus nebyl aplikován</t>
    </r>
    <r>
      <rPr>
        <sz val="11"/>
        <color theme="1"/>
        <rFont val="Calibri"/>
        <family val="2"/>
      </rPr>
      <t xml:space="preserve">
</t>
    </r>
  </si>
  <si>
    <t xml:space="preserve">Odlehčovací služby ambulantní, terénní                                                                                                                                                                                                                                                                                                                                                      * Vzorec pro výpočet finanční podpory pro odlehčovací služby ambulantní, terénní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dotace na 1 úvazek pracovníka měsíčně; hodnoty odpovídají skutečnému výpočtu na základě žádosti pro rok 2015 Kč, 
• U =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M = počet měsíců poskytování sociální služby,
• Uppp = plánované úvazky pracovníků v přímé péči ze žádosti o finanční podporu,
• S = maximální hodinová sazba v Kč na zajištění základních činností služby na 1 pracovní úvazek, hodnoty odpovídají skutečnému výpočtu na základě žádosti pro rok 2015 Kč,
• H = celkový plánovaný/stanovený počet hodin výkonu služby na 1 úvazek pracovníka v přímé péči za dané období; stanoveno ve výši 1200 hodin za rok,
• a = stanovený podíl spolufinancování služby z jiných zdrojů; hodnoty odpovídají skutečnému výpočtu na základě žádosti pro rok 2015 Kč,                                                                                                                          **S ohledem na skutečnost, že zavedení jednotného a transparentního výpočtu finanční podpory v návaznosti na kvantifikovanou jednotku (pracovní úvazek)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</si>
  <si>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r>
      <t xml:space="preserve">Druh služby - </t>
    </r>
    <r>
      <rPr>
        <b/>
        <sz val="11"/>
        <color indexed="8"/>
        <rFont val="Calibri"/>
        <family val="2"/>
      </rPr>
      <t>pobytová forma</t>
    </r>
  </si>
  <si>
    <t xml:space="preserve">Odlehčovací služby pobytové
* Vzorec pro výpočet finanční podpory odlehčovací služby pobytové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při výpočtu bylo použito průměrné vypočtené hodnoty za všechna zařízení (755 kč),
• L = celkový plánovaný počet lůžkodnů,
• Su = stanovená sazba úhrady od uživatelů služby na 1 lůžko/den; při výpočtu bylo použito průměrné vypočtené hodnoty za všechna zařízení (204 Kč)
• k = koeficient zohledňující strukturu uživatelů služby; koeficient = 1, 
• a = stanovený podíl spolufinancování služby z jiných zdrojů, a = 0,08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85 % finanční podpory MPSV přidělené v roce 2014 – je tato dotace navýšena na 85 % finanční podpory MPSV přidělené v roce 2014 nebo na úroveň požadavku organizace, je-li nižší,
• je-li vypočtená výše dotace na službu vyšší než 115 % finanční podpory MPSV přidělené v roce 2014 – je tato dotace snížena na 115 % finanční podpory MPSV přidělené v roce 2014 nebo na úroveň požadavku organizace, je-li nižší. 
</t>
  </si>
  <si>
    <t>k = koeficient zohledňující strukturuu uživatelů služby**</t>
  </si>
  <si>
    <t xml:space="preserve">Domovy se zvláštním režimem 
* Vzorec pro výpočet finanční podpory služby domovy se zvláštním režimem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hodnoty odpovídají skutečnému výpočtu na základě žádosti pro rok 2015 Kč,
• L = celkový plánovaný počet lůžkodnů,
• Su = stanovená sazba úhrady od uživatelů služby na 1 lůžko/den; hodnoty odpovídají skutečnému výpočtu na základě žádosti pro rok 2015 Kč, 
• Sz = stanovená sazba úhrady z veřejného zdravotního pojištění na 1 lůžko/den; hodnoty odpovídají skutečnému výpočtu na základě žádosti pro rok 2015 Kč,
• Lu = celkový plánovaný počet lůžko/dnů obsazených uživateli ve III. a IV. stupni závislosti příspěvku na péči, 
• k = koeficient zohledňující strukturu uživatelů služby; koeficient k = 1 . 
• a = stanovený podíl spolufinancování služby z jiných zdrojů. 
** Přechodný mechanismus nebyl aplikován
</t>
  </si>
  <si>
    <t xml:space="preserve">k = koeficient zohledňující skladbu klientů </t>
  </si>
  <si>
    <t xml:space="preserve">* Vzorec pro výpočet finanční podpory služby sociální služby poskytované ve zdravotnických zařízeních lůžkové péče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stanovena hodnota ve výši 500 Kč,
• L = celkový plánovaný počet lůžkodnů,
• SU = stanovená sazba úhrady od uživatelů služby na 1 lůžko/den; stanovena hodnota ve výši 200 Kč, 
• SZ = stanovená sazba úhrady z veřejného zdravotního pojištění na 1 lůžko/den; stanovena hodnota ve výši 30 Kč, 
• LU = celkový plánovaný počet lůžko/dnů obsazených uživateli ve III. a IV. stupni závislosti příspěvku na péči, 
• k = koeficient zohledňující strukturu uživatelů služby; stanovena hodnota koeficientu 1, 
• a = stanovený podíl spolufinancování služby z jiných zdrojů.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90 % finanční podpory MPSV přidělené v roce 2014 – je tato dotace navýšena na 90 % finanční podpory MPSV přidělené v roce 2014 nebo na úroveň požadavku organizace, je-li nižší,
• je-li vypočtená výše dotace na službu vyšší než 103 % finanční podpory MPSV přidělené v roce 2014 – je tato dotace snížena na 102 % finanční podpory MPSV přidělené v roce 2014 nebo na úroveň požadavku organizace, je-li nižší. 
</t>
  </si>
  <si>
    <t xml:space="preserve">* Vzorec pro výpočet finanční podpory odlehčovacích služeb (pobytové formy)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v případě pobytových odlehčovacích služeb pro seniory byla použita hodnota 800 Kč na lůžko/den;
• L = celkový plánovaný počet lůžkodnů,
• SU = stanovená sazba úhrady od uživatelů služby na 1 lůžko/den; 
• k = koeficient zohledňující strukturu uživatelů služby; stanovena hodnota koeficientu = 1,
• a = stanovený podíl spolufinancování služby z jiných zdrojů. 
</t>
  </si>
  <si>
    <t xml:space="preserve">*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Jedná se o podmínku stanovenou Zásadami Zastupitelstva Kraje Vysočina pro poskytování dotací kraje z prostředků účelové dotace MPSV a z vlastního rozpočtu kraje poskytovatelům sociálních služeb v Kraji Vysočina pro rok 2015 ze dne 9. 9. 2014 č. 8/2014. 
FPS = (FP * U * M) - (S * K * M) - (a * FP * U * M)
** Vzorec pro výpočet finanční podpory služby tísňová péče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úvazek pracovníka měsíčně; původní schválená hodnota ve výši 20 000 Kč/měsíc byla usnesením rady zvýšena na částku 29 000 Kč/měsíc,
U = celkové plánované úvazky pracovníků uvedené v žádosti o finanční podporu (zaměstnanci pracující na pracovní smlouvy, dohody o pracovní činnosti, dohody o provedení práce a na obchodní smlouvy); zde platí, že do celkových úvazků pracovníků byly započteny plánované úvazky pracovníků v přímé péči a maximálně 0,3 úvazků ostatních pracovníků na 1 úvazek pracovníka v přímé péči,
• M = počet měsíců poskytování sociální služby v roce,
• S = stanovená měsíční sazba úhrady v Kč na 1 klienta (uživatele) za základní činnosti služby, 
• K = celkový počet klientů (uživatelů) služby, plánovaný pro příslušný rok poskytovatelem služby v rámci žádosti o finanční podporu, 
• a = stanovený podíl spolufinancování služby z jiných zdrojů. 
</t>
  </si>
  <si>
    <r>
      <t>Výpočet finanční podpory ze státního rozpočtu dle schváleného vzorce FP</t>
    </r>
    <r>
      <rPr>
        <b/>
        <vertAlign val="subscript"/>
        <sz val="11"/>
        <color indexed="8"/>
        <rFont val="Calibri"/>
        <family val="2"/>
      </rPr>
      <t>S</t>
    </r>
    <r>
      <rPr>
        <b/>
        <sz val="11"/>
        <color indexed="8"/>
        <rFont val="Calibri"/>
        <family val="2"/>
      </rPr>
      <t xml:space="preserve"> = (k * FP * L) - (Su * L) - a * (k * FP * L)*</t>
    </r>
  </si>
  <si>
    <t>k2</t>
  </si>
  <si>
    <r>
      <t>k</t>
    </r>
    <r>
      <rPr>
        <vertAlign val="subscript"/>
        <sz val="11"/>
        <color indexed="8"/>
        <rFont val="Calibri"/>
        <family val="2"/>
      </rPr>
      <t>2</t>
    </r>
  </si>
  <si>
    <r>
      <t>k</t>
    </r>
    <r>
      <rPr>
        <vertAlign val="subscript"/>
        <sz val="11"/>
        <color indexed="8"/>
        <rFont val="Calibri"/>
        <family val="2"/>
      </rPr>
      <t>1</t>
    </r>
  </si>
  <si>
    <r>
      <t>* Vzorec pro výpočet finanční podpory služby domovy se zvláštním režimem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původní schválená hodnota ve výši 940 Kč byla usnesením rady snížena na částku 900 Kč,
• L = celkový plánovaný počet lůžkodnů,
• SU = stanovená sazba úhrady od uživatelů služby na 1 lůžko/den; původní schválené hodnoty ve výši 540 Kč (pro případ domovů se zvláštním režimem se skladbou klientů ze skupiny k1) a 500 Kč (pro případ domovů se zvláštním režimem se skladbou klientů ze skupiny k2) byly usnesením rady zvýšeny na částku 580 Kč a 525 Kč, 
• SZ = stanovená sazba úhrady z veřejného zdravotního pojištění na 1 lůžko/den; 
• LU = celkový plánovaný počet lůžko/dnů obsazených uživateli ve III. a IV. stupni závislosti příspěvku na péči, 
• k = koeficient zohledňující strukturu uživatelů služby; 
• a = stanovený podíl spolufinancování služby z jiných zdrojů. 
** Ve skupině k</t>
    </r>
    <r>
      <rPr>
        <vertAlign val="subscript"/>
        <sz val="10"/>
        <color indexed="8"/>
        <rFont val="Calibri"/>
        <family val="2"/>
      </rPr>
      <t>1</t>
    </r>
    <r>
      <rPr>
        <sz val="10"/>
        <color indexed="8"/>
        <rFont val="Calibri"/>
        <family val="2"/>
      </rPr>
      <t xml:space="preserve"> jsou zařazena zařízení s klienty s horším zdravotním stavem.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90 % finanční podpory MPSV přidělené v roce 2014 – je tato dotace navýšena na 90 % finanční podpory MPSV přidělené v roce 2014 nebo na úroveň požadavku organizace, je-li nižší,
• je-li vypočtená výše dotace na službu vyšší než 103 % finanční podpory MPSV přidělené v roce 2014 – je tato dotace snížena na 103 % finanční podpory MPSV přidělené v roce 2014 nebo na úroveň požadavku organizace, je-li nižší. 
</t>
    </r>
  </si>
  <si>
    <r>
      <t>k</t>
    </r>
    <r>
      <rPr>
        <vertAlign val="subscript"/>
        <sz val="11"/>
        <rFont val="Calibri"/>
        <family val="2"/>
      </rPr>
      <t>1</t>
    </r>
  </si>
  <si>
    <r>
      <t>k</t>
    </r>
    <r>
      <rPr>
        <vertAlign val="subscript"/>
        <sz val="11"/>
        <rFont val="Calibri"/>
        <family val="2"/>
      </rPr>
      <t>2</t>
    </r>
  </si>
  <si>
    <r>
      <t>* Vzorec pro výpočet finanční podpory služby domovy pro seniory - schválený Zásadami Zastupitelstva Kraje Vysočina pro poskytování dotací kraje z prostředků účelové dotace MPSV a z vlastního rozpočtu kraje poskytovatelům sociálních služeb v Kraji Vysočina pro rok 2015 ze dne 9. 9. 2014 č. 8/2014. 
Dosazované hodnoty:
• FP = stanovená hodnota finanční podpory na 1 lůžko/den ve výši 830 Kč,
• L = celkový plánovaný počet lůžkodnů,
• SU = stanovená sazba úhrady od uživatelů služby na 1 lůžko/den; původní schválená hodnota ve výši 500 Kč (pro případ domovů pro seniory se skladbou klientů ze skupiny k1) byla usnesením rady zvýšena na částku 525 Kč, pro skupinu k2 zůstává sazba zachována ve výši 450 Kč na lůžko/den,
• SZ = stanovená sazba úhrady z veřejného zdravotního pojištění na 1 lůžko/den; původní schválená hodnota ve výši 45 Kč byla usnesením rady snížena na částku 40 Kč, 
• LU = celkový plánovaný počet lůžko/dnů obsazených uživateli ve III. a IV. stupni závislosti příspěvku na péči, 
• k = koeficient zohledňující strukturu uživatelů služby; 
• a = stanovený podíl spolufinancování služby z jiných zdrojů. 
** Ve skupině k</t>
    </r>
    <r>
      <rPr>
        <vertAlign val="subscript"/>
        <sz val="10"/>
        <color indexed="8"/>
        <rFont val="Calibri"/>
        <family val="2"/>
      </rPr>
      <t>1</t>
    </r>
    <r>
      <rPr>
        <sz val="10"/>
        <color indexed="8"/>
        <rFont val="Calibri"/>
        <family val="2"/>
      </rPr>
      <t xml:space="preserve"> jsou zařazena zařízení s klienty s horším zdravotním stavem 
*** S ohledem na skutečnost, že zavedení jednotného a transparentního výpočtu finanční podpory (bez ohledu na právní formu poskytovatele) v návaznosti na kvantifikovanou jednotku (lůžko) by mohlo vyvolat meziroční změny (snížení i zvýšení) podpory jednotlivých služeb v řádu desítek procent, bylo přistoupeno k zavedení přechodného mechanismu úpravy vypočtené výše finanční podpory na základě stanoveného výpočtu, a to následujícím způsobem: 
•  je-li vypočtená výše dotace na službu nižší než 90 % finanční podpory MPSV přidělené v roce 2014 – je tato dotace navýšena na 90 % finanční podpory MPSV přidělené v roce 2014 nebo na úroveň požadavku organizace, je-li nižší,
• je-li vypočtená výše dotace na službu vyšší než 103 % finanční podpory MPSV přidělené v roce 2014 – je tato dotace snížena na 103 % finanční podpory MPSV přidělené v roce 2014 nebo na úroveň požadavku organizace, je-li nižší. 
</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</si>
</sst>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quot;Yes&quot;;&quot;Yes&quot;;&quot;No&quot;"/>
    <numFmt numFmtId="166" formatCode="&quot;True&quot;;&quot;True&quot;;&quot;False&quot;"/>
    <numFmt numFmtId="167" formatCode="&quot;On&quot;;&quot;On&quot;;&quot;Off&quot;"/>
    <numFmt numFmtId="168" formatCode="[$¥€-2]\ #\ ##,000_);[Red]\([$€-2]\ #\ ##,000\)"/>
    <numFmt numFmtId="169" formatCode="#,##0.0"/>
    <numFmt numFmtId="170" formatCode="000\ 00"/>
    <numFmt numFmtId="171" formatCode="0.000"/>
    <numFmt numFmtId="172" formatCode="0.0"/>
  </numFmts>
  <fonts count="54">
    <font>
      <sz val="11"/>
      <color theme="1"/>
      <name val="Calibri"/>
      <family val="2"/>
    </font>
    <font>
      <sz val="11"/>
      <color indexed="8"/>
      <name val="Calibri"/>
      <family val="2"/>
    </font>
    <font>
      <b/>
      <vertAlign val="subscript"/>
      <sz val="10"/>
      <color indexed="8"/>
      <name val="Calibri"/>
      <family val="2"/>
    </font>
    <font>
      <b/>
      <sz val="10"/>
      <color indexed="8"/>
      <name val="Calibri"/>
      <family val="2"/>
    </font>
    <font>
      <sz val="10"/>
      <color indexed="8"/>
      <name val="Calibri"/>
      <family val="2"/>
    </font>
    <font>
      <u val="single"/>
      <sz val="10"/>
      <color indexed="8"/>
      <name val="Calibri"/>
      <family val="2"/>
    </font>
    <font>
      <vertAlign val="subscript"/>
      <sz val="10"/>
      <color indexed="8"/>
      <name val="Calibri"/>
      <family val="2"/>
    </font>
    <font>
      <b/>
      <vertAlign val="subscript"/>
      <sz val="10"/>
      <color indexed="8"/>
      <name val="Arial"/>
      <family val="2"/>
    </font>
    <font>
      <b/>
      <sz val="10"/>
      <color indexed="8"/>
      <name val="Arial"/>
      <family val="2"/>
    </font>
    <font>
      <sz val="10"/>
      <name val="Arial"/>
      <family val="2"/>
    </font>
    <font>
      <b/>
      <sz val="10"/>
      <name val="Arial"/>
      <family val="2"/>
    </font>
    <font>
      <b/>
      <sz val="11"/>
      <color indexed="8"/>
      <name val="Calibri"/>
      <family val="2"/>
    </font>
    <font>
      <b/>
      <vertAlign val="subscript"/>
      <sz val="11"/>
      <color indexed="8"/>
      <name val="Calibri"/>
      <family val="2"/>
    </font>
    <font>
      <vertAlign val="subscript"/>
      <sz val="11"/>
      <color indexed="8"/>
      <name val="Calibri"/>
      <family val="2"/>
    </font>
    <font>
      <vertAlign val="subscript"/>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sz val="11"/>
      <name val="Calibri"/>
      <family val="2"/>
    </font>
    <font>
      <b/>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
      <b/>
      <sz val="12"/>
      <color theme="1"/>
      <name val="Calibri"/>
      <family val="2"/>
    </font>
    <font>
      <sz val="10"/>
      <color theme="1"/>
      <name val="Calibri"/>
      <family val="2"/>
    </font>
    <font>
      <sz val="10"/>
      <color rgb="FF00000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medium"/>
      <bottom style="medium"/>
    </border>
    <border>
      <left style="thin"/>
      <right style="thin"/>
      <top style="medium"/>
      <bottom style="thin"/>
    </border>
    <border>
      <left style="thin"/>
      <right style="medium"/>
      <top style="thin"/>
      <bottom>
        <color indexed="63"/>
      </bottom>
    </border>
    <border>
      <left style="medium"/>
      <right style="medium"/>
      <top style="medium"/>
      <bottom>
        <color indexed="63"/>
      </bottom>
    </border>
    <border>
      <left style="medium"/>
      <right style="medium"/>
      <top style="thin"/>
      <bottom style="thin"/>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color indexed="63"/>
      </right>
      <top>
        <color indexed="63"/>
      </top>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style="medium"/>
    </border>
    <border>
      <left style="medium"/>
      <right style="thin"/>
      <top>
        <color indexed="63"/>
      </top>
      <bottom style="medium"/>
    </border>
    <border>
      <left style="medium"/>
      <right style="thin">
        <color rgb="FF000000"/>
      </right>
      <top style="thin">
        <color rgb="FF000000"/>
      </top>
      <bottom style="medium"/>
    </border>
    <border>
      <left style="thin">
        <color rgb="FF000000"/>
      </left>
      <right style="thin">
        <color rgb="FF000000"/>
      </right>
      <top style="medium"/>
      <bottom style="medium"/>
    </border>
    <border>
      <left style="thin">
        <color rgb="FF000000"/>
      </left>
      <right style="medium"/>
      <top style="medium"/>
      <bottom style="medium"/>
    </border>
    <border>
      <left>
        <color indexed="63"/>
      </left>
      <right>
        <color indexed="63"/>
      </right>
      <top style="medium"/>
      <bottom style="mediu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594">
    <xf numFmtId="0" fontId="0" fillId="0" borderId="0" xfId="0" applyFont="1" applyAlignment="1">
      <alignment/>
    </xf>
    <xf numFmtId="3"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Alignment="1">
      <alignment wrapText="1"/>
    </xf>
    <xf numFmtId="0" fontId="0" fillId="0" borderId="0" xfId="0" applyFill="1" applyAlignment="1">
      <alignment wrapText="1"/>
    </xf>
    <xf numFmtId="3" fontId="49" fillId="0" borderId="10" xfId="0" applyNumberFormat="1" applyFont="1" applyFill="1" applyBorder="1" applyAlignment="1">
      <alignment horizontal="center" vertical="top" textRotation="180" wrapText="1"/>
    </xf>
    <xf numFmtId="0" fontId="49" fillId="0" borderId="10" xfId="0" applyFont="1" applyFill="1" applyBorder="1" applyAlignment="1">
      <alignment horizontal="center" vertical="top" textRotation="180" wrapText="1"/>
    </xf>
    <xf numFmtId="3" fontId="50" fillId="0" borderId="10" xfId="0" applyNumberFormat="1" applyFont="1" applyFill="1" applyBorder="1" applyAlignment="1">
      <alignment horizontal="center" vertical="top" textRotation="180" wrapText="1"/>
    </xf>
    <xf numFmtId="3" fontId="50" fillId="0" borderId="11" xfId="0" applyNumberFormat="1" applyFont="1" applyFill="1" applyBorder="1" applyAlignment="1">
      <alignment horizontal="center" vertical="top" textRotation="180" wrapText="1"/>
    </xf>
    <xf numFmtId="3" fontId="50" fillId="0" borderId="12" xfId="0" applyNumberFormat="1" applyFont="1" applyFill="1" applyBorder="1" applyAlignment="1">
      <alignment horizontal="center" vertical="top" textRotation="180" wrapText="1"/>
    </xf>
    <xf numFmtId="0" fontId="0" fillId="0" borderId="13" xfId="0" applyBorder="1" applyAlignment="1">
      <alignment/>
    </xf>
    <xf numFmtId="0" fontId="0" fillId="0" borderId="14" xfId="0" applyBorder="1" applyAlignment="1">
      <alignment/>
    </xf>
    <xf numFmtId="0" fontId="50" fillId="0" borderId="10" xfId="0" applyFont="1" applyBorder="1" applyAlignment="1">
      <alignment horizontal="right" vertical="top" textRotation="180" wrapText="1"/>
    </xf>
    <xf numFmtId="0" fontId="50" fillId="0" borderId="10" xfId="0" applyFont="1" applyBorder="1" applyAlignment="1">
      <alignment vertical="top" textRotation="180" wrapText="1"/>
    </xf>
    <xf numFmtId="3" fontId="0" fillId="0" borderId="0" xfId="0" applyNumberFormat="1" applyAlignment="1">
      <alignment/>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0" fillId="0" borderId="15" xfId="0" applyBorder="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horizontal="justify" vertical="center" wrapText="1"/>
    </xf>
    <xf numFmtId="0" fontId="51" fillId="0" borderId="0" xfId="0" applyFont="1" applyAlignment="1">
      <alignment wrapText="1"/>
    </xf>
    <xf numFmtId="0" fontId="0" fillId="0" borderId="0" xfId="0" applyAlignment="1">
      <alignment/>
    </xf>
    <xf numFmtId="3" fontId="0" fillId="0" borderId="0" xfId="0" applyNumberFormat="1" applyBorder="1" applyAlignment="1">
      <alignment/>
    </xf>
    <xf numFmtId="0" fontId="51" fillId="0" borderId="0" xfId="0" applyFont="1" applyAlignment="1">
      <alignment wrapText="1"/>
    </xf>
    <xf numFmtId="3" fontId="0" fillId="0" borderId="16" xfId="0" applyNumberFormat="1" applyBorder="1" applyAlignment="1">
      <alignment/>
    </xf>
    <xf numFmtId="3" fontId="0" fillId="0" borderId="17" xfId="0" applyNumberFormat="1" applyBorder="1" applyAlignment="1">
      <alignment/>
    </xf>
    <xf numFmtId="169" fontId="0" fillId="0" borderId="0" xfId="0" applyNumberFormat="1" applyAlignment="1">
      <alignment/>
    </xf>
    <xf numFmtId="3" fontId="0" fillId="0" borderId="13" xfId="0" applyNumberFormat="1" applyBorder="1" applyAlignment="1">
      <alignment/>
    </xf>
    <xf numFmtId="0" fontId="0" fillId="0" borderId="14" xfId="0" applyFill="1" applyBorder="1" applyAlignment="1">
      <alignment/>
    </xf>
    <xf numFmtId="0" fontId="34" fillId="0" borderId="18" xfId="0" applyFont="1" applyBorder="1" applyAlignment="1">
      <alignment/>
    </xf>
    <xf numFmtId="0" fontId="51" fillId="0" borderId="0" xfId="0" applyFont="1" applyAlignment="1">
      <alignment wrapText="1"/>
    </xf>
    <xf numFmtId="0" fontId="53" fillId="0" borderId="10" xfId="0" applyFont="1" applyFill="1" applyBorder="1" applyAlignment="1">
      <alignment horizontal="center" vertical="top" textRotation="180" wrapText="1"/>
    </xf>
    <xf numFmtId="3" fontId="53" fillId="0" borderId="10" xfId="0" applyNumberFormat="1" applyFont="1" applyFill="1" applyBorder="1" applyAlignment="1">
      <alignment horizontal="center" vertical="top" textRotation="180" wrapText="1"/>
    </xf>
    <xf numFmtId="0" fontId="10" fillId="0" borderId="19" xfId="0" applyFont="1" applyBorder="1" applyAlignment="1">
      <alignment horizontal="left" vertical="center" wrapText="1"/>
    </xf>
    <xf numFmtId="3" fontId="10" fillId="0" borderId="10" xfId="0" applyNumberFormat="1" applyFont="1" applyBorder="1" applyAlignment="1">
      <alignment horizontal="center" vertical="top" textRotation="180" wrapText="1"/>
    </xf>
    <xf numFmtId="0" fontId="10" fillId="0" borderId="10" xfId="0" applyFont="1" applyBorder="1" applyAlignment="1">
      <alignment horizontal="center" vertical="top" textRotation="180" wrapText="1"/>
    </xf>
    <xf numFmtId="3" fontId="0" fillId="0" borderId="20" xfId="0" applyNumberFormat="1" applyFont="1" applyFill="1" applyBorder="1" applyAlignment="1">
      <alignment horizontal="right" vertical="center"/>
    </xf>
    <xf numFmtId="3"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3" fontId="34" fillId="0" borderId="23" xfId="0" applyNumberFormat="1" applyFont="1" applyBorder="1" applyAlignment="1">
      <alignment horizontal="right"/>
    </xf>
    <xf numFmtId="3" fontId="0" fillId="0" borderId="10" xfId="0" applyNumberFormat="1" applyFont="1" applyFill="1" applyBorder="1" applyAlignment="1">
      <alignment/>
    </xf>
    <xf numFmtId="0" fontId="0" fillId="0" borderId="24" xfId="0" applyBorder="1" applyAlignment="1">
      <alignment horizontal="left" vertical="center" wrapText="1"/>
    </xf>
    <xf numFmtId="3" fontId="0" fillId="0" borderId="24" xfId="0" applyNumberFormat="1" applyBorder="1" applyAlignment="1">
      <alignment horizontal="righ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3" fontId="0" fillId="0" borderId="21" xfId="0" applyNumberFormat="1" applyBorder="1" applyAlignment="1">
      <alignment horizontal="righ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3" fontId="0" fillId="0" borderId="22" xfId="0" applyNumberFormat="1" applyBorder="1" applyAlignment="1">
      <alignment horizontal="right" vertical="center" wrapText="1"/>
    </xf>
    <xf numFmtId="0" fontId="0" fillId="0" borderId="25" xfId="0" applyBorder="1" applyAlignment="1">
      <alignment horizontal="left" vertical="center" wrapText="1"/>
    </xf>
    <xf numFmtId="3" fontId="9" fillId="0" borderId="0" xfId="0" applyNumberFormat="1" applyFont="1" applyBorder="1" applyAlignment="1">
      <alignment horizontal="right" vertical="center" wrapText="1"/>
    </xf>
    <xf numFmtId="4" fontId="10" fillId="0" borderId="10" xfId="0" applyNumberFormat="1" applyFont="1" applyFill="1" applyBorder="1" applyAlignment="1">
      <alignment horizontal="center" vertical="top" textRotation="180" wrapText="1"/>
    </xf>
    <xf numFmtId="3" fontId="0" fillId="0" borderId="21" xfId="0" applyNumberFormat="1" applyFont="1" applyFill="1" applyBorder="1" applyAlignment="1">
      <alignment horizontal="right" vertical="center" wrapText="1"/>
    </xf>
    <xf numFmtId="0" fontId="0" fillId="0" borderId="0" xfId="0" applyFill="1" applyBorder="1" applyAlignment="1">
      <alignment/>
    </xf>
    <xf numFmtId="3" fontId="34" fillId="0" borderId="0" xfId="0" applyNumberFormat="1" applyFont="1" applyBorder="1" applyAlignment="1">
      <alignment/>
    </xf>
    <xf numFmtId="0" fontId="49" fillId="0" borderId="19" xfId="0" applyFont="1" applyFill="1" applyBorder="1" applyAlignment="1">
      <alignment vertical="top" wrapText="1"/>
    </xf>
    <xf numFmtId="0" fontId="49" fillId="0" borderId="10" xfId="0" applyFont="1" applyFill="1" applyBorder="1" applyAlignment="1">
      <alignment vertical="top" wrapText="1"/>
    </xf>
    <xf numFmtId="3" fontId="49" fillId="0" borderId="11" xfId="0" applyNumberFormat="1" applyFont="1" applyFill="1" applyBorder="1" applyAlignment="1">
      <alignment horizontal="center" vertical="top" textRotation="180" wrapText="1"/>
    </xf>
    <xf numFmtId="3" fontId="50" fillId="0" borderId="26" xfId="0" applyNumberFormat="1" applyFont="1" applyFill="1" applyBorder="1" applyAlignment="1">
      <alignment horizontal="center" vertical="top" textRotation="180" wrapText="1"/>
    </xf>
    <xf numFmtId="0" fontId="34" fillId="0" borderId="13" xfId="0" applyFont="1" applyFill="1" applyBorder="1" applyAlignment="1">
      <alignment vertical="center" wrapText="1"/>
    </xf>
    <xf numFmtId="0" fontId="0" fillId="0" borderId="21" xfId="0" applyFont="1" applyBorder="1" applyAlignment="1">
      <alignment vertical="center" wrapText="1"/>
    </xf>
    <xf numFmtId="1" fontId="0" fillId="0" borderId="21" xfId="0" applyNumberFormat="1" applyFont="1" applyFill="1" applyBorder="1" applyAlignment="1">
      <alignment horizontal="right" vertical="center"/>
    </xf>
    <xf numFmtId="3" fontId="0" fillId="0" borderId="21" xfId="0" applyNumberFormat="1" applyFont="1" applyBorder="1" applyAlignment="1">
      <alignment vertical="center" wrapText="1"/>
    </xf>
    <xf numFmtId="3" fontId="31" fillId="0" borderId="21" xfId="0" applyNumberFormat="1" applyFont="1" applyBorder="1" applyAlignment="1">
      <alignment vertical="center" wrapText="1"/>
    </xf>
    <xf numFmtId="0" fontId="0" fillId="0" borderId="27" xfId="0" applyFont="1" applyBorder="1" applyAlignment="1">
      <alignment wrapText="1"/>
    </xf>
    <xf numFmtId="3" fontId="0" fillId="0" borderId="28" xfId="0" applyNumberFormat="1" applyFont="1" applyBorder="1" applyAlignment="1">
      <alignment vertical="center"/>
    </xf>
    <xf numFmtId="3" fontId="0" fillId="0" borderId="29" xfId="0" applyNumberFormat="1" applyFont="1" applyBorder="1" applyAlignment="1">
      <alignment vertical="center"/>
    </xf>
    <xf numFmtId="3" fontId="0" fillId="0" borderId="30" xfId="0" applyNumberFormat="1" applyFont="1" applyBorder="1" applyAlignment="1">
      <alignment vertical="center"/>
    </xf>
    <xf numFmtId="0" fontId="0" fillId="0" borderId="21" xfId="0" applyFont="1" applyBorder="1" applyAlignment="1">
      <alignment wrapText="1"/>
    </xf>
    <xf numFmtId="1" fontId="0" fillId="0" borderId="21" xfId="0" applyNumberFormat="1" applyFont="1" applyFill="1" applyBorder="1" applyAlignment="1">
      <alignment horizontal="right"/>
    </xf>
    <xf numFmtId="3" fontId="0" fillId="0" borderId="21" xfId="0" applyNumberFormat="1" applyFont="1" applyBorder="1" applyAlignment="1">
      <alignment wrapText="1"/>
    </xf>
    <xf numFmtId="3" fontId="34" fillId="0" borderId="21" xfId="0" applyNumberFormat="1" applyFont="1" applyBorder="1" applyAlignment="1">
      <alignment wrapText="1"/>
    </xf>
    <xf numFmtId="3" fontId="31" fillId="0" borderId="21" xfId="0" applyNumberFormat="1" applyFont="1" applyBorder="1" applyAlignment="1">
      <alignment wrapText="1"/>
    </xf>
    <xf numFmtId="3" fontId="0" fillId="0" borderId="31" xfId="0" applyNumberFormat="1" applyFont="1" applyBorder="1" applyAlignment="1">
      <alignment wrapText="1"/>
    </xf>
    <xf numFmtId="0" fontId="0" fillId="0" borderId="15" xfId="0" applyBorder="1" applyAlignment="1">
      <alignment/>
    </xf>
    <xf numFmtId="3" fontId="0" fillId="0" borderId="12" xfId="0" applyNumberFormat="1" applyFont="1" applyBorder="1" applyAlignment="1">
      <alignment vertical="center"/>
    </xf>
    <xf numFmtId="3" fontId="0" fillId="0" borderId="21" xfId="0" applyNumberFormat="1" applyFont="1" applyBorder="1" applyAlignment="1">
      <alignment horizontal="right" vertical="center" wrapText="1"/>
    </xf>
    <xf numFmtId="0" fontId="32" fillId="0" borderId="19" xfId="0" applyFont="1" applyBorder="1" applyAlignment="1">
      <alignment horizontal="left" vertical="center" wrapText="1"/>
    </xf>
    <xf numFmtId="0" fontId="32" fillId="0" borderId="10" xfId="0" applyFont="1" applyBorder="1" applyAlignment="1">
      <alignment horizontal="left" vertical="center" wrapText="1"/>
    </xf>
    <xf numFmtId="3" fontId="34" fillId="0" borderId="10" xfId="0" applyNumberFormat="1" applyFont="1" applyFill="1" applyBorder="1" applyAlignment="1">
      <alignment horizontal="center" vertical="top" textRotation="180" wrapText="1"/>
    </xf>
    <xf numFmtId="3" fontId="32" fillId="0" borderId="10" xfId="0" applyNumberFormat="1" applyFont="1" applyBorder="1" applyAlignment="1">
      <alignment horizontal="center" vertical="top" textRotation="180" wrapText="1"/>
    </xf>
    <xf numFmtId="0" fontId="32" fillId="0" borderId="10" xfId="0" applyFont="1" applyBorder="1" applyAlignment="1">
      <alignment horizontal="center" vertical="top" textRotation="180" wrapText="1"/>
    </xf>
    <xf numFmtId="0" fontId="31" fillId="0" borderId="13" xfId="0" applyFont="1" applyBorder="1" applyAlignment="1">
      <alignment horizontal="left" vertical="center" wrapText="1"/>
    </xf>
    <xf numFmtId="0" fontId="31" fillId="0" borderId="21" xfId="0" applyFont="1" applyBorder="1" applyAlignment="1">
      <alignment horizontal="left" vertical="center" wrapText="1"/>
    </xf>
    <xf numFmtId="0" fontId="31" fillId="0" borderId="21" xfId="0" applyFont="1" applyBorder="1" applyAlignment="1">
      <alignment horizontal="right" vertical="center" wrapText="1"/>
    </xf>
    <xf numFmtId="3" fontId="31" fillId="0" borderId="21" xfId="0" applyNumberFormat="1" applyFont="1" applyBorder="1" applyAlignment="1">
      <alignment horizontal="right" vertical="center" wrapText="1"/>
    </xf>
    <xf numFmtId="3" fontId="0" fillId="0" borderId="28" xfId="0" applyNumberFormat="1" applyFont="1" applyBorder="1" applyAlignment="1">
      <alignment horizontal="right" vertical="center" wrapText="1"/>
    </xf>
    <xf numFmtId="0" fontId="34" fillId="0" borderId="19" xfId="0" applyFont="1" applyFill="1" applyBorder="1" applyAlignment="1">
      <alignment horizontal="left" vertical="center" wrapText="1"/>
    </xf>
    <xf numFmtId="3" fontId="31" fillId="0" borderId="28" xfId="0" applyNumberFormat="1" applyFont="1" applyBorder="1" applyAlignment="1">
      <alignment horizontal="right" vertical="center" wrapText="1"/>
    </xf>
    <xf numFmtId="3" fontId="34" fillId="0" borderId="10" xfId="0" applyNumberFormat="1" applyFont="1" applyFill="1" applyBorder="1" applyAlignment="1">
      <alignment horizontal="center" vertical="top" textRotation="180" wrapText="1"/>
    </xf>
    <xf numFmtId="3" fontId="34" fillId="0" borderId="12" xfId="0" applyNumberFormat="1" applyFont="1" applyFill="1" applyBorder="1" applyAlignment="1">
      <alignment horizontal="center" vertical="top" textRotation="180" wrapText="1"/>
    </xf>
    <xf numFmtId="3" fontId="34" fillId="0" borderId="32" xfId="0" applyNumberFormat="1" applyFont="1" applyFill="1" applyBorder="1" applyAlignment="1">
      <alignment horizontal="center" vertical="top" textRotation="180" wrapText="1"/>
    </xf>
    <xf numFmtId="171" fontId="0" fillId="0" borderId="21" xfId="0" applyNumberFormat="1" applyFont="1" applyFill="1" applyBorder="1" applyAlignment="1">
      <alignment horizontal="right" vertical="center"/>
    </xf>
    <xf numFmtId="3" fontId="0" fillId="0" borderId="0" xfId="0" applyNumberFormat="1" applyFont="1" applyBorder="1" applyAlignment="1">
      <alignment vertical="center"/>
    </xf>
    <xf numFmtId="0" fontId="0" fillId="0" borderId="0" xfId="0" applyFont="1" applyAlignment="1">
      <alignment/>
    </xf>
    <xf numFmtId="0" fontId="0"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xf>
    <xf numFmtId="3" fontId="0" fillId="0" borderId="0" xfId="0" applyNumberFormat="1" applyFont="1" applyAlignment="1">
      <alignment horizontal="left" vertical="top"/>
    </xf>
    <xf numFmtId="3" fontId="34" fillId="0" borderId="11" xfId="0" applyNumberFormat="1" applyFont="1" applyFill="1" applyBorder="1" applyAlignment="1">
      <alignment horizontal="center" vertical="top" textRotation="180" wrapText="1"/>
    </xf>
    <xf numFmtId="3" fontId="34" fillId="0" borderId="0" xfId="0" applyNumberFormat="1" applyFont="1" applyFill="1" applyBorder="1" applyAlignment="1">
      <alignment horizontal="center" vertical="top" textRotation="180" wrapText="1"/>
    </xf>
    <xf numFmtId="3" fontId="31" fillId="0" borderId="0" xfId="0" applyNumberFormat="1" applyFont="1" applyBorder="1" applyAlignment="1">
      <alignment vertical="center" wrapText="1"/>
    </xf>
    <xf numFmtId="0" fontId="0" fillId="0" borderId="0" xfId="0" applyFont="1" applyBorder="1" applyAlignment="1">
      <alignment/>
    </xf>
    <xf numFmtId="3" fontId="0" fillId="0" borderId="0" xfId="0" applyNumberFormat="1" applyFont="1" applyAlignment="1">
      <alignment/>
    </xf>
    <xf numFmtId="0" fontId="0" fillId="0" borderId="18" xfId="0" applyFont="1" applyBorder="1" applyAlignment="1">
      <alignment/>
    </xf>
    <xf numFmtId="0" fontId="0" fillId="0" borderId="15" xfId="0" applyFont="1" applyBorder="1" applyAlignment="1">
      <alignment/>
    </xf>
    <xf numFmtId="0" fontId="0" fillId="0" borderId="13" xfId="0" applyFont="1" applyBorder="1" applyAlignment="1">
      <alignment/>
    </xf>
    <xf numFmtId="3" fontId="0" fillId="0" borderId="16" xfId="0" applyNumberFormat="1" applyFont="1" applyBorder="1" applyAlignment="1">
      <alignment/>
    </xf>
    <xf numFmtId="0" fontId="0" fillId="0" borderId="14" xfId="0" applyFont="1" applyBorder="1" applyAlignment="1">
      <alignment/>
    </xf>
    <xf numFmtId="3" fontId="0" fillId="0" borderId="17" xfId="0" applyNumberFormat="1" applyFont="1" applyBorder="1" applyAlignment="1">
      <alignment/>
    </xf>
    <xf numFmtId="0" fontId="34" fillId="0" borderId="33" xfId="0" applyFont="1" applyBorder="1" applyAlignment="1">
      <alignment horizontal="right" vertical="top" textRotation="180" wrapText="1"/>
    </xf>
    <xf numFmtId="3" fontId="34" fillId="0" borderId="33" xfId="0" applyNumberFormat="1" applyFont="1" applyFill="1" applyBorder="1" applyAlignment="1">
      <alignment horizontal="center" vertical="top" textRotation="180" wrapText="1"/>
    </xf>
    <xf numFmtId="0" fontId="34" fillId="0" borderId="33" xfId="0" applyFont="1" applyBorder="1" applyAlignment="1">
      <alignment vertical="top" textRotation="180" wrapText="1"/>
    </xf>
    <xf numFmtId="0" fontId="34" fillId="0" borderId="33" xfId="0" applyFont="1" applyFill="1" applyBorder="1" applyAlignment="1">
      <alignment horizontal="center" vertical="top" textRotation="180" wrapText="1"/>
    </xf>
    <xf numFmtId="3" fontId="34" fillId="0" borderId="34" xfId="0" applyNumberFormat="1" applyFont="1" applyFill="1" applyBorder="1" applyAlignment="1">
      <alignment horizontal="center" vertical="top" textRotation="180" wrapText="1"/>
    </xf>
    <xf numFmtId="0" fontId="34" fillId="0" borderId="14" xfId="0" applyFont="1" applyFill="1" applyBorder="1" applyAlignment="1">
      <alignment vertical="center" wrapText="1"/>
    </xf>
    <xf numFmtId="3" fontId="0" fillId="0" borderId="35" xfId="0" applyNumberFormat="1" applyFont="1" applyBorder="1" applyAlignment="1">
      <alignment vertical="center"/>
    </xf>
    <xf numFmtId="3" fontId="0" fillId="0" borderId="10" xfId="0" applyNumberFormat="1" applyBorder="1" applyAlignment="1">
      <alignment/>
    </xf>
    <xf numFmtId="0" fontId="34" fillId="0" borderId="19" xfId="0" applyFont="1" applyFill="1" applyBorder="1" applyAlignment="1">
      <alignment vertical="top" textRotation="180" wrapText="1"/>
    </xf>
    <xf numFmtId="0" fontId="34" fillId="0" borderId="10" xfId="0" applyFont="1" applyBorder="1" applyAlignment="1">
      <alignment vertical="top" textRotation="180"/>
    </xf>
    <xf numFmtId="0" fontId="34" fillId="0" borderId="10" xfId="0" applyFont="1" applyBorder="1" applyAlignment="1">
      <alignment horizontal="right" vertical="top" textRotation="180" wrapText="1"/>
    </xf>
    <xf numFmtId="0" fontId="34" fillId="0" borderId="10" xfId="0" applyFont="1" applyBorder="1" applyAlignment="1">
      <alignment vertical="top" textRotation="180" wrapText="1"/>
    </xf>
    <xf numFmtId="0" fontId="0" fillId="0" borderId="0" xfId="0" applyFont="1" applyAlignment="1">
      <alignment wrapText="1"/>
    </xf>
    <xf numFmtId="0" fontId="0" fillId="0" borderId="36" xfId="0" applyBorder="1" applyAlignment="1">
      <alignment/>
    </xf>
    <xf numFmtId="3" fontId="0" fillId="0" borderId="36" xfId="0" applyNumberFormat="1" applyBorder="1" applyAlignment="1">
      <alignment/>
    </xf>
    <xf numFmtId="3" fontId="0" fillId="0" borderId="37" xfId="0" applyNumberFormat="1" applyBorder="1" applyAlignment="1">
      <alignment/>
    </xf>
    <xf numFmtId="3" fontId="34" fillId="0" borderId="38" xfId="0" applyNumberFormat="1" applyFont="1" applyBorder="1" applyAlignment="1">
      <alignment/>
    </xf>
    <xf numFmtId="0" fontId="34" fillId="0" borderId="19" xfId="0" applyFont="1" applyFill="1" applyBorder="1" applyAlignment="1">
      <alignment vertical="top" wrapText="1"/>
    </xf>
    <xf numFmtId="0" fontId="34" fillId="0" borderId="10" xfId="0" applyFont="1" applyFill="1" applyBorder="1" applyAlignment="1">
      <alignment vertical="top" wrapText="1"/>
    </xf>
    <xf numFmtId="3" fontId="34" fillId="0" borderId="12" xfId="0" applyNumberFormat="1" applyFont="1" applyFill="1" applyBorder="1" applyAlignment="1">
      <alignment horizontal="center" vertical="top" textRotation="180" wrapText="1"/>
    </xf>
    <xf numFmtId="0" fontId="0" fillId="0" borderId="20" xfId="0" applyFont="1" applyFill="1" applyBorder="1" applyAlignment="1">
      <alignment horizontal="right" vertical="center"/>
    </xf>
    <xf numFmtId="0" fontId="0" fillId="0" borderId="21" xfId="0" applyFont="1" applyFill="1" applyBorder="1" applyAlignment="1">
      <alignment vertical="center" wrapText="1"/>
    </xf>
    <xf numFmtId="0" fontId="0" fillId="0" borderId="21" xfId="0" applyFont="1" applyFill="1" applyBorder="1" applyAlignment="1">
      <alignment horizontal="right" vertical="center"/>
    </xf>
    <xf numFmtId="171" fontId="0" fillId="0" borderId="22" xfId="0" applyNumberFormat="1" applyFont="1" applyFill="1" applyBorder="1" applyAlignment="1">
      <alignment horizontal="right" vertical="center"/>
    </xf>
    <xf numFmtId="3" fontId="0" fillId="0" borderId="10" xfId="0" applyNumberFormat="1" applyFont="1" applyBorder="1" applyAlignment="1">
      <alignment vertical="center"/>
    </xf>
    <xf numFmtId="0" fontId="0" fillId="0" borderId="12" xfId="0" applyFont="1" applyBorder="1" applyAlignment="1">
      <alignment/>
    </xf>
    <xf numFmtId="3" fontId="0" fillId="0" borderId="20" xfId="0" applyNumberFormat="1" applyFont="1" applyFill="1" applyBorder="1" applyAlignment="1">
      <alignment horizontal="right" vertical="center" wrapText="1"/>
    </xf>
    <xf numFmtId="3" fontId="0" fillId="0" borderId="20" xfId="0" applyNumberFormat="1" applyFont="1" applyBorder="1" applyAlignment="1">
      <alignment horizontal="right" vertical="center"/>
    </xf>
    <xf numFmtId="3" fontId="0" fillId="0" borderId="22" xfId="0" applyNumberFormat="1" applyFont="1" applyFill="1" applyBorder="1" applyAlignment="1">
      <alignment horizontal="right" vertical="center" wrapText="1"/>
    </xf>
    <xf numFmtId="3" fontId="0" fillId="0" borderId="39" xfId="0" applyNumberFormat="1" applyFont="1" applyBorder="1" applyAlignment="1">
      <alignment horizontal="right" vertical="center"/>
    </xf>
    <xf numFmtId="3" fontId="0" fillId="0" borderId="10" xfId="0" applyNumberFormat="1" applyFont="1" applyBorder="1" applyAlignment="1">
      <alignment/>
    </xf>
    <xf numFmtId="0" fontId="0" fillId="0" borderId="10" xfId="0" applyFont="1" applyBorder="1" applyAlignment="1">
      <alignment/>
    </xf>
    <xf numFmtId="0" fontId="31" fillId="0" borderId="40" xfId="0" applyFont="1" applyBorder="1" applyAlignment="1">
      <alignment horizontal="left" vertical="center" wrapText="1"/>
    </xf>
    <xf numFmtId="0" fontId="31" fillId="0" borderId="41" xfId="0" applyFont="1" applyBorder="1" applyAlignment="1">
      <alignment horizontal="left" vertical="center" wrapText="1"/>
    </xf>
    <xf numFmtId="0" fontId="31" fillId="0" borderId="20" xfId="0" applyFont="1" applyBorder="1" applyAlignment="1">
      <alignment horizontal="left" vertical="center" wrapText="1"/>
    </xf>
    <xf numFmtId="3" fontId="31" fillId="0" borderId="20" xfId="0" applyNumberFormat="1" applyFont="1" applyBorder="1" applyAlignment="1">
      <alignment horizontal="left" vertical="center" wrapText="1"/>
    </xf>
    <xf numFmtId="3" fontId="31" fillId="0" borderId="20" xfId="0" applyNumberFormat="1" applyFont="1" applyBorder="1" applyAlignment="1">
      <alignment horizontal="right" vertical="center" wrapText="1"/>
    </xf>
    <xf numFmtId="0" fontId="31" fillId="0" borderId="20" xfId="0" applyFont="1" applyBorder="1" applyAlignment="1">
      <alignment horizontal="right" vertical="center" wrapText="1"/>
    </xf>
    <xf numFmtId="0" fontId="31" fillId="0" borderId="42" xfId="0" applyFont="1" applyBorder="1" applyAlignment="1">
      <alignment horizontal="right" vertical="center" wrapText="1"/>
    </xf>
    <xf numFmtId="0" fontId="31" fillId="0" borderId="43" xfId="0" applyFont="1" applyBorder="1" applyAlignment="1">
      <alignment horizontal="left" vertical="center" wrapText="1"/>
    </xf>
    <xf numFmtId="3" fontId="31" fillId="0" borderId="21" xfId="0" applyNumberFormat="1" applyFont="1" applyBorder="1" applyAlignment="1">
      <alignment horizontal="left" vertical="center" wrapText="1"/>
    </xf>
    <xf numFmtId="0" fontId="31" fillId="0" borderId="16" xfId="0" applyFont="1" applyBorder="1" applyAlignment="1">
      <alignment horizontal="right" vertical="center" wrapText="1"/>
    </xf>
    <xf numFmtId="3" fontId="31" fillId="0" borderId="21" xfId="0" applyNumberFormat="1" applyFont="1" applyFill="1" applyBorder="1" applyAlignment="1">
      <alignment horizontal="right" vertical="center" wrapText="1"/>
    </xf>
    <xf numFmtId="0" fontId="31" fillId="0" borderId="44" xfId="0" applyFont="1" applyBorder="1" applyAlignment="1">
      <alignment horizontal="left" vertical="center" wrapText="1"/>
    </xf>
    <xf numFmtId="0" fontId="31" fillId="0" borderId="45" xfId="0" applyFont="1" applyBorder="1" applyAlignment="1">
      <alignment horizontal="left" vertical="center" wrapText="1"/>
    </xf>
    <xf numFmtId="0" fontId="31" fillId="0" borderId="22" xfId="0" applyFont="1" applyBorder="1" applyAlignment="1">
      <alignment horizontal="left" vertical="center" wrapText="1"/>
    </xf>
    <xf numFmtId="3" fontId="31" fillId="0" borderId="22" xfId="0" applyNumberFormat="1" applyFont="1" applyBorder="1" applyAlignment="1">
      <alignment horizontal="left" vertical="center" wrapText="1"/>
    </xf>
    <xf numFmtId="3" fontId="31" fillId="0" borderId="22" xfId="0" applyNumberFormat="1" applyFont="1" applyBorder="1" applyAlignment="1">
      <alignment horizontal="right" vertical="center" wrapText="1"/>
    </xf>
    <xf numFmtId="0" fontId="31" fillId="0" borderId="22" xfId="0" applyFont="1" applyBorder="1" applyAlignment="1">
      <alignment horizontal="right" vertical="center" wrapText="1"/>
    </xf>
    <xf numFmtId="0" fontId="31" fillId="0" borderId="25" xfId="0" applyFont="1" applyBorder="1" applyAlignment="1">
      <alignment horizontal="right" vertical="center" wrapText="1"/>
    </xf>
    <xf numFmtId="4" fontId="31" fillId="0" borderId="21" xfId="0" applyNumberFormat="1" applyFont="1" applyBorder="1" applyAlignment="1">
      <alignment horizontal="right" vertical="center" wrapText="1"/>
    </xf>
    <xf numFmtId="0" fontId="32" fillId="0" borderId="21" xfId="0" applyFont="1" applyBorder="1" applyAlignment="1">
      <alignment vertical="center" wrapText="1"/>
    </xf>
    <xf numFmtId="3" fontId="32" fillId="0" borderId="21" xfId="0" applyNumberFormat="1" applyFont="1" applyBorder="1" applyAlignment="1">
      <alignment horizontal="right" vertical="center" wrapText="1"/>
    </xf>
    <xf numFmtId="3" fontId="34" fillId="0" borderId="11" xfId="0" applyNumberFormat="1" applyFont="1" applyFill="1" applyBorder="1" applyAlignment="1">
      <alignment horizontal="center" vertical="top" textRotation="180" wrapText="1"/>
    </xf>
    <xf numFmtId="0" fontId="0" fillId="0" borderId="16" xfId="0" applyFont="1" applyBorder="1" applyAlignment="1">
      <alignment horizontal="right" wrapText="1"/>
    </xf>
    <xf numFmtId="0" fontId="34" fillId="0" borderId="19" xfId="0" applyFont="1" applyFill="1" applyBorder="1" applyAlignment="1">
      <alignment horizontal="left" vertical="top" wrapText="1"/>
    </xf>
    <xf numFmtId="0" fontId="34" fillId="0" borderId="10" xfId="0" applyFont="1" applyFill="1" applyBorder="1" applyAlignment="1">
      <alignment horizontal="left" vertical="top" wrapText="1"/>
    </xf>
    <xf numFmtId="0" fontId="0" fillId="0" borderId="20" xfId="0" applyFont="1" applyBorder="1" applyAlignment="1">
      <alignment horizontal="left" vertical="top" wrapText="1"/>
    </xf>
    <xf numFmtId="3" fontId="0" fillId="0" borderId="20" xfId="0" applyNumberFormat="1" applyFont="1" applyBorder="1" applyAlignment="1">
      <alignment horizontal="right" vertical="center" wrapText="1"/>
    </xf>
    <xf numFmtId="0" fontId="0" fillId="0" borderId="20" xfId="0" applyFont="1" applyBorder="1" applyAlignment="1">
      <alignment horizontal="right" vertical="center" wrapText="1"/>
    </xf>
    <xf numFmtId="0" fontId="0" fillId="0" borderId="21" xfId="0" applyFont="1" applyFill="1" applyBorder="1" applyAlignment="1">
      <alignment horizontal="left" vertical="top" wrapText="1"/>
    </xf>
    <xf numFmtId="0" fontId="0" fillId="0" borderId="21" xfId="0" applyFont="1" applyFill="1" applyBorder="1" applyAlignment="1">
      <alignment horizontal="right" vertical="center" wrapText="1"/>
    </xf>
    <xf numFmtId="0" fontId="0" fillId="0" borderId="21" xfId="0" applyFont="1" applyBorder="1" applyAlignment="1">
      <alignment horizontal="left" vertical="top" wrapText="1"/>
    </xf>
    <xf numFmtId="0" fontId="0" fillId="0" borderId="16" xfId="0" applyFont="1" applyBorder="1" applyAlignment="1">
      <alignment horizontal="right" vertical="center" wrapText="1"/>
    </xf>
    <xf numFmtId="0" fontId="34" fillId="0" borderId="13" xfId="0" applyFont="1" applyFill="1" applyBorder="1" applyAlignment="1">
      <alignment horizontal="left" vertical="center" wrapText="1"/>
    </xf>
    <xf numFmtId="0" fontId="0" fillId="0" borderId="21" xfId="0" applyFont="1" applyBorder="1" applyAlignment="1">
      <alignment horizontal="left" vertical="center" wrapText="1"/>
    </xf>
    <xf numFmtId="0" fontId="34" fillId="0" borderId="14" xfId="0" applyFont="1" applyFill="1" applyBorder="1" applyAlignment="1">
      <alignment horizontal="left" vertical="center" wrapText="1"/>
    </xf>
    <xf numFmtId="0" fontId="0" fillId="0" borderId="46" xfId="0" applyFont="1" applyBorder="1" applyAlignment="1">
      <alignment horizontal="left" vertical="center" wrapText="1"/>
    </xf>
    <xf numFmtId="3" fontId="0" fillId="0" borderId="22" xfId="0" applyNumberFormat="1" applyFont="1" applyBorder="1" applyAlignment="1">
      <alignment horizontal="right" vertical="center" wrapText="1"/>
    </xf>
    <xf numFmtId="0" fontId="0" fillId="0" borderId="25" xfId="0" applyFont="1" applyBorder="1" applyAlignment="1">
      <alignment horizontal="right" vertical="center" wrapText="1"/>
    </xf>
    <xf numFmtId="3" fontId="0" fillId="0" borderId="10" xfId="0" applyNumberFormat="1" applyFont="1" applyBorder="1" applyAlignment="1">
      <alignment horizontal="right"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34" fillId="0" borderId="10" xfId="0" applyFont="1" applyFill="1" applyBorder="1" applyAlignment="1">
      <alignment horizontal="center" vertical="top" textRotation="180" wrapText="1"/>
    </xf>
    <xf numFmtId="0" fontId="32" fillId="0" borderId="10" xfId="0" applyFont="1" applyBorder="1" applyAlignment="1">
      <alignment horizontal="center" vertical="top" textRotation="180" wrapText="1"/>
    </xf>
    <xf numFmtId="0" fontId="34" fillId="0" borderId="23" xfId="0" applyFont="1" applyBorder="1" applyAlignment="1">
      <alignment horizontal="right"/>
    </xf>
    <xf numFmtId="0" fontId="34" fillId="0" borderId="10" xfId="0" applyFont="1" applyFill="1" applyBorder="1" applyAlignment="1">
      <alignment horizontal="center" vertical="top" textRotation="180" wrapText="1"/>
    </xf>
    <xf numFmtId="0" fontId="0" fillId="0" borderId="0" xfId="0" applyAlignment="1">
      <alignment vertical="center"/>
    </xf>
    <xf numFmtId="0" fontId="0" fillId="0" borderId="12" xfId="0" applyFont="1" applyBorder="1" applyAlignment="1">
      <alignment vertical="center"/>
    </xf>
    <xf numFmtId="0" fontId="0" fillId="0" borderId="13" xfId="0" applyFont="1" applyBorder="1" applyAlignment="1">
      <alignment vertical="top"/>
    </xf>
    <xf numFmtId="3" fontId="0" fillId="0" borderId="16" xfId="0" applyNumberFormat="1" applyFont="1" applyBorder="1" applyAlignment="1">
      <alignment vertical="top"/>
    </xf>
    <xf numFmtId="0" fontId="0" fillId="0" borderId="14" xfId="0" applyFont="1" applyBorder="1" applyAlignment="1">
      <alignment vertical="top"/>
    </xf>
    <xf numFmtId="3" fontId="34" fillId="0" borderId="17" xfId="0" applyNumberFormat="1" applyFont="1" applyBorder="1" applyAlignment="1">
      <alignment vertical="top"/>
    </xf>
    <xf numFmtId="0" fontId="34" fillId="0" borderId="40" xfId="0" applyFont="1" applyFill="1" applyBorder="1" applyAlignment="1">
      <alignment horizontal="left" vertical="center" wrapText="1"/>
    </xf>
    <xf numFmtId="0" fontId="0" fillId="0" borderId="20" xfId="0" applyFont="1" applyBorder="1" applyAlignment="1">
      <alignment horizontal="left" vertical="center" wrapText="1"/>
    </xf>
    <xf numFmtId="0" fontId="34" fillId="0" borderId="44" xfId="0" applyFont="1" applyFill="1" applyBorder="1" applyAlignment="1">
      <alignment horizontal="left" vertical="center" wrapText="1"/>
    </xf>
    <xf numFmtId="0" fontId="0" fillId="0" borderId="22" xfId="0" applyFont="1" applyBorder="1" applyAlignment="1">
      <alignment horizontal="left" vertical="center" wrapText="1"/>
    </xf>
    <xf numFmtId="3" fontId="34" fillId="0" borderId="20" xfId="0" applyNumberFormat="1" applyFont="1" applyBorder="1" applyAlignment="1">
      <alignment horizontal="right" vertical="center" wrapText="1"/>
    </xf>
    <xf numFmtId="3" fontId="31" fillId="0" borderId="42" xfId="0" applyNumberFormat="1" applyFont="1" applyBorder="1" applyAlignment="1">
      <alignment horizontal="right" vertical="center" wrapText="1"/>
    </xf>
    <xf numFmtId="3" fontId="34" fillId="0" borderId="21" xfId="0" applyNumberFormat="1" applyFont="1" applyFill="1" applyBorder="1" applyAlignment="1">
      <alignment horizontal="right" vertical="center" wrapText="1"/>
    </xf>
    <xf numFmtId="3" fontId="31" fillId="0" borderId="16" xfId="0" applyNumberFormat="1" applyFont="1" applyBorder="1" applyAlignment="1">
      <alignment horizontal="right" vertical="center" wrapText="1"/>
    </xf>
    <xf numFmtId="3" fontId="34" fillId="0" borderId="21" xfId="0" applyNumberFormat="1" applyFont="1" applyBorder="1" applyAlignment="1">
      <alignment horizontal="right" vertical="center" wrapText="1"/>
    </xf>
    <xf numFmtId="3" fontId="34" fillId="0" borderId="22" xfId="0" applyNumberFormat="1" applyFont="1" applyBorder="1" applyAlignment="1">
      <alignment horizontal="right" vertical="center" wrapText="1"/>
    </xf>
    <xf numFmtId="0" fontId="34" fillId="0" borderId="47" xfId="0" applyFont="1" applyFill="1" applyBorder="1" applyAlignment="1">
      <alignment horizontal="left" vertical="center" wrapText="1"/>
    </xf>
    <xf numFmtId="0" fontId="0" fillId="0" borderId="28" xfId="0" applyFont="1" applyBorder="1" applyAlignment="1">
      <alignment horizontal="left" vertical="center" wrapText="1"/>
    </xf>
    <xf numFmtId="1" fontId="0" fillId="0" borderId="28" xfId="0" applyNumberFormat="1" applyFont="1" applyFill="1" applyBorder="1" applyAlignment="1">
      <alignment horizontal="right" vertical="center"/>
    </xf>
    <xf numFmtId="3" fontId="34" fillId="0" borderId="28" xfId="0" applyNumberFormat="1" applyFont="1" applyBorder="1" applyAlignment="1">
      <alignment horizontal="right" vertical="center" wrapText="1"/>
    </xf>
    <xf numFmtId="0" fontId="0" fillId="0" borderId="35" xfId="0" applyFont="1" applyBorder="1" applyAlignment="1">
      <alignment horizontal="righ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horizontal="right" vertical="center"/>
    </xf>
    <xf numFmtId="3" fontId="0" fillId="0" borderId="49" xfId="0" applyNumberFormat="1" applyFont="1" applyBorder="1" applyAlignment="1">
      <alignment horizontal="right" vertical="center"/>
    </xf>
    <xf numFmtId="3" fontId="34" fillId="0" borderId="49" xfId="0" applyNumberFormat="1" applyFont="1" applyBorder="1" applyAlignment="1">
      <alignment horizontal="right" vertical="center"/>
    </xf>
    <xf numFmtId="3" fontId="0" fillId="0" borderId="50" xfId="0" applyNumberFormat="1" applyFont="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3" fontId="34" fillId="0" borderId="0" xfId="0" applyNumberFormat="1" applyFont="1" applyBorder="1" applyAlignment="1">
      <alignment horizontal="right" vertical="center"/>
    </xf>
    <xf numFmtId="0" fontId="0" fillId="0" borderId="21" xfId="0" applyFont="1" applyBorder="1" applyAlignment="1">
      <alignment horizontal="right" vertical="center"/>
    </xf>
    <xf numFmtId="3" fontId="0" fillId="0" borderId="21" xfId="0" applyNumberFormat="1" applyFont="1" applyBorder="1" applyAlignment="1">
      <alignment horizontal="right" vertical="center"/>
    </xf>
    <xf numFmtId="0" fontId="34" fillId="0" borderId="14" xfId="0" applyFont="1" applyBorder="1" applyAlignment="1">
      <alignment/>
    </xf>
    <xf numFmtId="3" fontId="34" fillId="0" borderId="17" xfId="0" applyNumberFormat="1" applyFont="1" applyBorder="1" applyAlignment="1">
      <alignment/>
    </xf>
    <xf numFmtId="1" fontId="0" fillId="0" borderId="20" xfId="0" applyNumberFormat="1" applyFont="1" applyFill="1" applyBorder="1" applyAlignment="1">
      <alignment horizontal="right" vertical="center"/>
    </xf>
    <xf numFmtId="1" fontId="0" fillId="0" borderId="22" xfId="0" applyNumberFormat="1" applyFont="1" applyFill="1" applyBorder="1" applyAlignment="1">
      <alignment horizontal="right" vertical="center"/>
    </xf>
    <xf numFmtId="3" fontId="0" fillId="0" borderId="12" xfId="0" applyNumberFormat="1" applyFont="1" applyBorder="1" applyAlignment="1">
      <alignment horizontal="right" vertical="center"/>
    </xf>
    <xf numFmtId="0" fontId="34" fillId="0" borderId="10" xfId="0" applyFont="1" applyBorder="1" applyAlignment="1">
      <alignment vertical="top"/>
    </xf>
    <xf numFmtId="0" fontId="34" fillId="0" borderId="10" xfId="0" applyFont="1" applyBorder="1" applyAlignment="1">
      <alignment horizontal="center" vertical="top" textRotation="180" wrapText="1"/>
    </xf>
    <xf numFmtId="171" fontId="0" fillId="0" borderId="20" xfId="0" applyNumberFormat="1" applyFont="1" applyBorder="1" applyAlignment="1">
      <alignment horizontal="right" vertical="center" wrapText="1"/>
    </xf>
    <xf numFmtId="171" fontId="0" fillId="0" borderId="21" xfId="0" applyNumberFormat="1" applyFont="1" applyBorder="1" applyAlignment="1">
      <alignment horizontal="right" vertical="center" wrapText="1"/>
    </xf>
    <xf numFmtId="171" fontId="0" fillId="0" borderId="22" xfId="0" applyNumberFormat="1" applyFont="1" applyBorder="1" applyAlignment="1">
      <alignment horizontal="right" vertical="center" wrapText="1"/>
    </xf>
    <xf numFmtId="3" fontId="31" fillId="0" borderId="25" xfId="0" applyNumberFormat="1" applyFont="1" applyBorder="1" applyAlignment="1">
      <alignment horizontal="right" vertical="center" wrapText="1"/>
    </xf>
    <xf numFmtId="169" fontId="34" fillId="0" borderId="12" xfId="0" applyNumberFormat="1" applyFont="1" applyFill="1" applyBorder="1" applyAlignment="1">
      <alignment horizontal="center" vertical="top" textRotation="180" wrapText="1"/>
    </xf>
    <xf numFmtId="3" fontId="0" fillId="0" borderId="51" xfId="0" applyNumberFormat="1" applyFont="1" applyBorder="1" applyAlignment="1">
      <alignment/>
    </xf>
    <xf numFmtId="3" fontId="0" fillId="0" borderId="0" xfId="0" applyNumberFormat="1" applyFont="1" applyBorder="1" applyAlignment="1">
      <alignment/>
    </xf>
    <xf numFmtId="169" fontId="0" fillId="0" borderId="0" xfId="0" applyNumberFormat="1" applyFont="1" applyBorder="1" applyAlignment="1">
      <alignment/>
    </xf>
    <xf numFmtId="169" fontId="0" fillId="0" borderId="12" xfId="0" applyNumberFormat="1" applyFont="1" applyBorder="1" applyAlignment="1">
      <alignment/>
    </xf>
    <xf numFmtId="2" fontId="0" fillId="0" borderId="20" xfId="0" applyNumberFormat="1" applyFont="1" applyBorder="1" applyAlignment="1">
      <alignment horizontal="right" vertical="center"/>
    </xf>
    <xf numFmtId="3" fontId="34" fillId="0" borderId="20" xfId="0" applyNumberFormat="1" applyFont="1" applyBorder="1" applyAlignment="1">
      <alignment horizontal="right" vertical="center"/>
    </xf>
    <xf numFmtId="169" fontId="0" fillId="0" borderId="42" xfId="0" applyNumberFormat="1" applyFont="1" applyBorder="1" applyAlignment="1">
      <alignment horizontal="right" vertical="center"/>
    </xf>
    <xf numFmtId="2" fontId="0" fillId="0" borderId="21" xfId="0" applyNumberFormat="1" applyFont="1" applyBorder="1" applyAlignment="1">
      <alignment horizontal="right" vertical="center"/>
    </xf>
    <xf numFmtId="3" fontId="34" fillId="0" borderId="21" xfId="0" applyNumberFormat="1" applyFont="1" applyBorder="1" applyAlignment="1">
      <alignment horizontal="right" vertical="center"/>
    </xf>
    <xf numFmtId="169" fontId="0" fillId="0" borderId="16" xfId="0" applyNumberFormat="1" applyFont="1" applyBorder="1" applyAlignment="1">
      <alignment horizontal="right" vertical="center"/>
    </xf>
    <xf numFmtId="2" fontId="0" fillId="0" borderId="22" xfId="0" applyNumberFormat="1" applyFont="1" applyBorder="1" applyAlignment="1">
      <alignment horizontal="right" vertical="center"/>
    </xf>
    <xf numFmtId="3" fontId="0" fillId="0" borderId="22" xfId="0" applyNumberFormat="1" applyFont="1" applyBorder="1" applyAlignment="1">
      <alignment horizontal="right" vertical="center"/>
    </xf>
    <xf numFmtId="3" fontId="34" fillId="0" borderId="22" xfId="0" applyNumberFormat="1" applyFont="1" applyBorder="1" applyAlignment="1">
      <alignment horizontal="right" vertical="center"/>
    </xf>
    <xf numFmtId="169" fontId="0" fillId="0" borderId="25" xfId="0" applyNumberFormat="1" applyFont="1" applyBorder="1" applyAlignment="1">
      <alignment horizontal="right" vertical="center"/>
    </xf>
    <xf numFmtId="0" fontId="0" fillId="0" borderId="40" xfId="0" applyFont="1" applyBorder="1" applyAlignment="1">
      <alignment horizontal="left" vertical="center" wrapText="1"/>
    </xf>
    <xf numFmtId="0" fontId="0" fillId="0" borderId="20" xfId="0" applyFont="1" applyBorder="1" applyAlignment="1">
      <alignment horizontal="left" vertical="center"/>
    </xf>
    <xf numFmtId="0" fontId="0" fillId="0" borderId="13" xfId="0" applyFont="1" applyBorder="1" applyAlignment="1">
      <alignment horizontal="left" vertical="center" wrapText="1"/>
    </xf>
    <xf numFmtId="0" fontId="0" fillId="0" borderId="21" xfId="0" applyFont="1" applyBorder="1" applyAlignment="1">
      <alignment horizontal="left" vertical="center"/>
    </xf>
    <xf numFmtId="0" fontId="0" fillId="0" borderId="21"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22" xfId="0" applyFont="1" applyBorder="1" applyAlignment="1">
      <alignment horizontal="left" vertical="center"/>
    </xf>
    <xf numFmtId="0" fontId="9" fillId="0" borderId="0" xfId="0" applyFont="1" applyBorder="1" applyAlignment="1">
      <alignment horizontal="right" vertical="center" wrapText="1"/>
    </xf>
    <xf numFmtId="0" fontId="0" fillId="0" borderId="20" xfId="0" applyFont="1" applyBorder="1" applyAlignment="1">
      <alignment vertical="center"/>
    </xf>
    <xf numFmtId="0" fontId="0" fillId="0" borderId="20" xfId="0" applyFont="1" applyBorder="1" applyAlignment="1">
      <alignment vertical="center" wrapText="1"/>
    </xf>
    <xf numFmtId="3" fontId="0" fillId="0" borderId="20" xfId="0" applyNumberFormat="1" applyFont="1" applyBorder="1" applyAlignment="1">
      <alignment vertical="center"/>
    </xf>
    <xf numFmtId="3" fontId="34" fillId="0" borderId="20" xfId="0" applyNumberFormat="1"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0" borderId="10" xfId="0" applyFont="1" applyBorder="1" applyAlignment="1">
      <alignment vertical="center"/>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Border="1" applyAlignment="1">
      <alignment horizontal="right" vertical="center"/>
    </xf>
    <xf numFmtId="4" fontId="0" fillId="0" borderId="22" xfId="0" applyNumberFormat="1" applyFon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vertical="center"/>
    </xf>
    <xf numFmtId="0" fontId="0" fillId="0" borderId="52" xfId="0" applyFont="1" applyBorder="1" applyAlignment="1">
      <alignment vertical="center"/>
    </xf>
    <xf numFmtId="0" fontId="0" fillId="0" borderId="34" xfId="0" applyFont="1" applyBorder="1" applyAlignment="1">
      <alignment vertical="center"/>
    </xf>
    <xf numFmtId="0" fontId="0" fillId="0" borderId="13" xfId="0" applyFont="1" applyFill="1" applyBorder="1" applyAlignment="1">
      <alignment vertical="center" wrapText="1"/>
    </xf>
    <xf numFmtId="3" fontId="0" fillId="0" borderId="16" xfId="0" applyNumberFormat="1" applyFont="1" applyBorder="1" applyAlignment="1">
      <alignment horizontal="right" vertical="center"/>
    </xf>
    <xf numFmtId="3" fontId="34" fillId="0" borderId="17" xfId="0" applyNumberFormat="1" applyFont="1" applyBorder="1" applyAlignment="1">
      <alignment horizontal="right"/>
    </xf>
    <xf numFmtId="169" fontId="0" fillId="0" borderId="13" xfId="0" applyNumberFormat="1" applyBorder="1" applyAlignment="1">
      <alignment/>
    </xf>
    <xf numFmtId="169" fontId="34" fillId="0" borderId="14" xfId="0" applyNumberFormat="1" applyFont="1" applyFill="1" applyBorder="1" applyAlignment="1">
      <alignment/>
    </xf>
    <xf numFmtId="3" fontId="0" fillId="0" borderId="20" xfId="0" applyNumberFormat="1" applyFont="1" applyBorder="1" applyAlignment="1">
      <alignment vertical="center" wrapText="1"/>
    </xf>
    <xf numFmtId="3" fontId="34" fillId="0" borderId="20" xfId="0" applyNumberFormat="1" applyFont="1" applyBorder="1" applyAlignment="1">
      <alignment vertical="center" wrapText="1"/>
    </xf>
    <xf numFmtId="3" fontId="31" fillId="0" borderId="20" xfId="0" applyNumberFormat="1" applyFont="1" applyBorder="1" applyAlignment="1">
      <alignment vertical="center" wrapText="1"/>
    </xf>
    <xf numFmtId="0" fontId="0" fillId="0" borderId="12" xfId="0" applyFont="1" applyBorder="1" applyAlignment="1">
      <alignment vertical="center" wrapText="1"/>
    </xf>
    <xf numFmtId="3" fontId="0" fillId="0" borderId="46" xfId="0" applyNumberFormat="1" applyFont="1" applyBorder="1" applyAlignment="1">
      <alignment horizontal="right" vertical="center"/>
    </xf>
    <xf numFmtId="0" fontId="0" fillId="0" borderId="17" xfId="0" applyFont="1" applyBorder="1" applyAlignment="1">
      <alignment horizontal="right" vertical="center"/>
    </xf>
    <xf numFmtId="3" fontId="34" fillId="0" borderId="20" xfId="0" applyNumberFormat="1" applyFont="1" applyFill="1" applyBorder="1" applyAlignment="1">
      <alignment horizontal="right" vertical="center" wrapText="1"/>
    </xf>
    <xf numFmtId="0" fontId="34" fillId="0" borderId="40" xfId="0" applyFont="1" applyFill="1" applyBorder="1" applyAlignment="1">
      <alignment vertical="center" wrapText="1"/>
    </xf>
    <xf numFmtId="0" fontId="34" fillId="0" borderId="44" xfId="0" applyFont="1" applyFill="1" applyBorder="1" applyAlignment="1">
      <alignment vertical="center" wrapText="1"/>
    </xf>
    <xf numFmtId="0" fontId="0" fillId="0" borderId="20" xfId="0" applyFont="1" applyFill="1" applyBorder="1" applyAlignment="1">
      <alignment vertical="center"/>
    </xf>
    <xf numFmtId="3" fontId="34" fillId="0" borderId="20" xfId="0" applyNumberFormat="1" applyFont="1" applyFill="1" applyBorder="1" applyAlignment="1">
      <alignment vertical="center" wrapText="1"/>
    </xf>
    <xf numFmtId="0" fontId="0" fillId="0" borderId="42" xfId="0" applyFont="1" applyBorder="1" applyAlignment="1">
      <alignment vertical="center" wrapText="1"/>
    </xf>
    <xf numFmtId="3" fontId="0" fillId="0" borderId="21" xfId="0" applyNumberFormat="1" applyFont="1" applyFill="1" applyBorder="1" applyAlignment="1">
      <alignment vertical="center" wrapText="1"/>
    </xf>
    <xf numFmtId="3" fontId="34" fillId="0" borderId="21" xfId="0" applyNumberFormat="1"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vertical="center" wrapText="1"/>
    </xf>
    <xf numFmtId="0" fontId="0" fillId="0" borderId="22" xfId="0" applyFont="1" applyFill="1" applyBorder="1" applyAlignment="1">
      <alignment vertical="center"/>
    </xf>
    <xf numFmtId="3" fontId="0" fillId="0" borderId="22" xfId="0" applyNumberFormat="1" applyFont="1" applyBorder="1" applyAlignment="1">
      <alignment vertical="center" wrapText="1"/>
    </xf>
    <xf numFmtId="3" fontId="34" fillId="0" borderId="22" xfId="0" applyNumberFormat="1" applyFont="1" applyFill="1" applyBorder="1" applyAlignment="1">
      <alignment vertical="center" wrapText="1"/>
    </xf>
    <xf numFmtId="3" fontId="31" fillId="0" borderId="22" xfId="0" applyNumberFormat="1" applyFont="1" applyBorder="1" applyAlignment="1">
      <alignment vertical="center" wrapText="1"/>
    </xf>
    <xf numFmtId="0" fontId="0" fillId="0" borderId="25" xfId="0" applyFont="1" applyBorder="1" applyAlignment="1">
      <alignment vertical="center" wrapText="1"/>
    </xf>
    <xf numFmtId="0" fontId="9" fillId="0" borderId="13" xfId="0" applyFont="1" applyBorder="1" applyAlignment="1">
      <alignment vertical="center" wrapText="1"/>
    </xf>
    <xf numFmtId="3" fontId="9" fillId="0" borderId="16" xfId="0" applyNumberFormat="1" applyFont="1" applyBorder="1" applyAlignment="1">
      <alignment vertical="center" wrapText="1"/>
    </xf>
    <xf numFmtId="3" fontId="9" fillId="0" borderId="16" xfId="0" applyNumberFormat="1" applyFont="1" applyFill="1" applyBorder="1" applyAlignment="1">
      <alignment vertical="center" wrapText="1"/>
    </xf>
    <xf numFmtId="0" fontId="10" fillId="0" borderId="14" xfId="0" applyFont="1" applyBorder="1" applyAlignment="1">
      <alignment vertical="center" wrapText="1"/>
    </xf>
    <xf numFmtId="3" fontId="10" fillId="0" borderId="17" xfId="0" applyNumberFormat="1" applyFont="1" applyBorder="1" applyAlignment="1">
      <alignment vertical="center" wrapText="1"/>
    </xf>
    <xf numFmtId="0" fontId="34" fillId="0" borderId="0" xfId="0" applyFont="1" applyFill="1" applyBorder="1" applyAlignment="1">
      <alignment horizontal="left" vertical="center"/>
    </xf>
    <xf numFmtId="0" fontId="34" fillId="0" borderId="52" xfId="0" applyFont="1" applyFill="1" applyBorder="1" applyAlignment="1">
      <alignment vertical="top" wrapText="1"/>
    </xf>
    <xf numFmtId="0" fontId="34" fillId="0" borderId="33" xfId="0" applyFont="1" applyBorder="1" applyAlignment="1">
      <alignment vertical="top"/>
    </xf>
    <xf numFmtId="0" fontId="34" fillId="0" borderId="18" xfId="0" applyFont="1" applyFill="1" applyBorder="1" applyAlignment="1">
      <alignment horizontal="left" vertical="center" wrapText="1"/>
    </xf>
    <xf numFmtId="0" fontId="0" fillId="0" borderId="46" xfId="0" applyFont="1" applyBorder="1" applyAlignment="1">
      <alignment horizontal="left" wrapText="1"/>
    </xf>
    <xf numFmtId="0" fontId="0" fillId="0" borderId="24" xfId="0" applyFont="1" applyBorder="1" applyAlignment="1">
      <alignment horizontal="left" vertical="center" wrapText="1"/>
    </xf>
    <xf numFmtId="171" fontId="0" fillId="0" borderId="24" xfId="0" applyNumberFormat="1" applyFont="1" applyBorder="1" applyAlignment="1">
      <alignment horizontal="right" vertical="center" wrapText="1"/>
    </xf>
    <xf numFmtId="3" fontId="0" fillId="0" borderId="24" xfId="0" applyNumberFormat="1" applyFont="1" applyBorder="1" applyAlignment="1">
      <alignment horizontal="right" vertical="center" wrapText="1"/>
    </xf>
    <xf numFmtId="3" fontId="34" fillId="0" borderId="24"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171" fontId="0" fillId="0" borderId="28" xfId="0" applyNumberFormat="1" applyFont="1" applyBorder="1" applyAlignment="1">
      <alignment horizontal="right" vertical="center" wrapText="1"/>
    </xf>
    <xf numFmtId="3" fontId="0" fillId="0" borderId="46" xfId="0" applyNumberFormat="1" applyFont="1" applyBorder="1" applyAlignment="1">
      <alignment horizontal="right" vertical="center" wrapText="1"/>
    </xf>
    <xf numFmtId="3" fontId="31" fillId="0" borderId="35" xfId="0" applyNumberFormat="1" applyFont="1" applyBorder="1" applyAlignment="1">
      <alignment horizontal="right" vertical="center" wrapText="1"/>
    </xf>
    <xf numFmtId="3" fontId="31" fillId="0" borderId="42" xfId="0" applyNumberFormat="1" applyFont="1" applyBorder="1" applyAlignment="1">
      <alignment vertical="center" wrapText="1"/>
    </xf>
    <xf numFmtId="3" fontId="0" fillId="0" borderId="46" xfId="0" applyNumberFormat="1" applyFont="1" applyBorder="1" applyAlignment="1">
      <alignment vertical="center" wrapText="1"/>
    </xf>
    <xf numFmtId="0" fontId="50" fillId="0" borderId="19" xfId="0" applyFont="1" applyFill="1" applyBorder="1" applyAlignment="1">
      <alignment vertical="top" wrapText="1"/>
    </xf>
    <xf numFmtId="0" fontId="50" fillId="0" borderId="10" xfId="0" applyFont="1" applyBorder="1" applyAlignment="1">
      <alignment vertical="top"/>
    </xf>
    <xf numFmtId="0" fontId="0" fillId="0" borderId="17" xfId="0" applyFont="1" applyBorder="1" applyAlignment="1">
      <alignment horizontal="right"/>
    </xf>
    <xf numFmtId="0" fontId="0" fillId="0" borderId="15" xfId="0" applyFont="1" applyBorder="1" applyAlignment="1">
      <alignment horizontal="right" vertical="center"/>
    </xf>
    <xf numFmtId="0" fontId="0" fillId="0" borderId="16" xfId="0" applyFont="1" applyBorder="1" applyAlignment="1">
      <alignment horizontal="right" vertical="center"/>
    </xf>
    <xf numFmtId="3" fontId="0" fillId="0" borderId="46" xfId="0" applyNumberFormat="1" applyFont="1" applyBorder="1" applyAlignment="1">
      <alignment vertical="center"/>
    </xf>
    <xf numFmtId="0" fontId="0" fillId="0" borderId="18" xfId="0" applyFont="1" applyBorder="1" applyAlignment="1">
      <alignment horizontal="left" vertical="center" wrapText="1"/>
    </xf>
    <xf numFmtId="0" fontId="0" fillId="0" borderId="24" xfId="0" applyFont="1" applyBorder="1" applyAlignment="1">
      <alignment horizontal="left" vertical="center"/>
    </xf>
    <xf numFmtId="0" fontId="0" fillId="0" borderId="14" xfId="0" applyFont="1" applyBorder="1" applyAlignment="1">
      <alignment horizontal="left" vertical="center" wrapText="1"/>
    </xf>
    <xf numFmtId="0" fontId="0" fillId="0" borderId="46" xfId="0" applyFont="1" applyBorder="1" applyAlignment="1">
      <alignment horizontal="left" vertical="center"/>
    </xf>
    <xf numFmtId="0" fontId="0" fillId="0" borderId="24" xfId="0" applyFont="1" applyBorder="1" applyAlignment="1">
      <alignment horizontal="right" vertical="center"/>
    </xf>
    <xf numFmtId="3" fontId="0" fillId="0" borderId="24" xfId="0" applyNumberFormat="1" applyFont="1" applyBorder="1" applyAlignment="1">
      <alignment horizontal="right" vertical="center"/>
    </xf>
    <xf numFmtId="2" fontId="0" fillId="0" borderId="46" xfId="0" applyNumberFormat="1" applyFont="1" applyBorder="1" applyAlignment="1">
      <alignment horizontal="right" vertical="center"/>
    </xf>
    <xf numFmtId="0" fontId="0" fillId="0" borderId="53" xfId="0" applyFont="1" applyBorder="1" applyAlignment="1">
      <alignment vertical="center"/>
    </xf>
    <xf numFmtId="0" fontId="0" fillId="0" borderId="51" xfId="0" applyFont="1" applyBorder="1" applyAlignment="1">
      <alignment vertical="center"/>
    </xf>
    <xf numFmtId="3" fontId="0" fillId="0" borderId="51" xfId="0" applyNumberFormat="1" applyFont="1" applyBorder="1" applyAlignment="1">
      <alignment vertical="center"/>
    </xf>
    <xf numFmtId="0" fontId="0" fillId="0" borderId="54" xfId="0" applyFont="1" applyBorder="1" applyAlignment="1">
      <alignment vertical="center"/>
    </xf>
    <xf numFmtId="3" fontId="34" fillId="0" borderId="24" xfId="0" applyNumberFormat="1" applyFont="1" applyBorder="1" applyAlignment="1">
      <alignment horizontal="right" vertical="center"/>
    </xf>
    <xf numFmtId="0" fontId="0" fillId="0" borderId="55" xfId="0" applyFont="1" applyBorder="1" applyAlignment="1">
      <alignment vertical="center"/>
    </xf>
    <xf numFmtId="0" fontId="0" fillId="0" borderId="56" xfId="0" applyFont="1" applyBorder="1" applyAlignment="1">
      <alignment vertical="center"/>
    </xf>
    <xf numFmtId="0" fontId="34" fillId="0" borderId="0" xfId="0" applyFont="1" applyFill="1" applyBorder="1" applyAlignment="1">
      <alignment horizontal="left"/>
    </xf>
    <xf numFmtId="0" fontId="34" fillId="0" borderId="10" xfId="0" applyFont="1" applyBorder="1" applyAlignment="1">
      <alignment vertical="top" wrapText="1"/>
    </xf>
    <xf numFmtId="0" fontId="0" fillId="0" borderId="54" xfId="0" applyFont="1" applyBorder="1" applyAlignment="1">
      <alignment/>
    </xf>
    <xf numFmtId="0" fontId="34" fillId="0" borderId="18" xfId="0" applyFont="1" applyBorder="1" applyAlignment="1">
      <alignment horizontal="left" vertical="center" wrapText="1"/>
    </xf>
    <xf numFmtId="0" fontId="34" fillId="0" borderId="14" xfId="0" applyFont="1" applyBorder="1" applyAlignment="1">
      <alignment horizontal="left" wrapText="1"/>
    </xf>
    <xf numFmtId="0" fontId="0" fillId="0" borderId="46" xfId="0" applyFont="1" applyBorder="1" applyAlignment="1">
      <alignment horizontal="left"/>
    </xf>
    <xf numFmtId="0" fontId="0" fillId="0" borderId="46" xfId="0" applyFont="1" applyBorder="1" applyAlignment="1">
      <alignment horizontal="right"/>
    </xf>
    <xf numFmtId="3" fontId="0" fillId="0" borderId="46" xfId="0" applyNumberFormat="1" applyFont="1" applyBorder="1" applyAlignment="1">
      <alignment horizontal="right"/>
    </xf>
    <xf numFmtId="0" fontId="34" fillId="0" borderId="0" xfId="0" applyFont="1" applyBorder="1" applyAlignment="1">
      <alignment horizontal="left" wrapText="1"/>
    </xf>
    <xf numFmtId="0" fontId="34" fillId="0" borderId="19"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horizontal="left" wrapText="1"/>
    </xf>
    <xf numFmtId="0" fontId="0" fillId="0" borderId="10" xfId="0" applyFont="1" applyBorder="1" applyAlignment="1">
      <alignment horizontal="right"/>
    </xf>
    <xf numFmtId="3" fontId="0" fillId="0" borderId="10" xfId="0" applyNumberFormat="1" applyFont="1" applyBorder="1" applyAlignment="1">
      <alignment horizontal="right"/>
    </xf>
    <xf numFmtId="3" fontId="0" fillId="0" borderId="12" xfId="0" applyNumberFormat="1" applyFont="1" applyBorder="1" applyAlignment="1">
      <alignment horizontal="right"/>
    </xf>
    <xf numFmtId="3" fontId="0" fillId="0" borderId="17" xfId="0" applyNumberFormat="1" applyFont="1" applyBorder="1" applyAlignment="1">
      <alignment vertical="center"/>
    </xf>
    <xf numFmtId="0" fontId="34" fillId="0" borderId="13" xfId="0" applyFont="1" applyBorder="1" applyAlignment="1">
      <alignment horizontal="left" vertical="center" wrapText="1"/>
    </xf>
    <xf numFmtId="171" fontId="0" fillId="0" borderId="24" xfId="0" applyNumberFormat="1" applyFont="1" applyBorder="1" applyAlignment="1">
      <alignment horizontal="right" vertical="center"/>
    </xf>
    <xf numFmtId="3" fontId="0" fillId="0" borderId="15" xfId="0" applyNumberFormat="1" applyFont="1" applyBorder="1" applyAlignment="1">
      <alignment horizontal="right" vertical="center"/>
    </xf>
    <xf numFmtId="171" fontId="0" fillId="0" borderId="21" xfId="0" applyNumberFormat="1" applyFont="1" applyBorder="1" applyAlignment="1">
      <alignment horizontal="right" vertical="center"/>
    </xf>
    <xf numFmtId="0" fontId="34" fillId="0" borderId="19" xfId="0" applyFont="1" applyFill="1" applyBorder="1" applyAlignment="1">
      <alignment horizontal="center" vertical="top" wrapText="1"/>
    </xf>
    <xf numFmtId="0" fontId="34" fillId="0" borderId="10" xfId="0" applyFont="1" applyBorder="1" applyAlignment="1">
      <alignment horizontal="center" vertical="top" wrapText="1"/>
    </xf>
    <xf numFmtId="0" fontId="34" fillId="0" borderId="14" xfId="0" applyFont="1" applyBorder="1" applyAlignment="1">
      <alignment horizontal="left" vertical="center" wrapText="1"/>
    </xf>
    <xf numFmtId="171" fontId="0" fillId="0" borderId="46" xfId="0" applyNumberFormat="1" applyFont="1" applyBorder="1" applyAlignment="1">
      <alignment horizontal="right" vertical="center"/>
    </xf>
    <xf numFmtId="3" fontId="34" fillId="0" borderId="46" xfId="0" applyNumberFormat="1" applyFont="1" applyBorder="1" applyAlignment="1">
      <alignment horizontal="right" vertical="center"/>
    </xf>
    <xf numFmtId="3" fontId="34" fillId="0" borderId="10" xfId="0" applyNumberFormat="1" applyFont="1" applyBorder="1" applyAlignment="1">
      <alignment horizontal="right"/>
    </xf>
    <xf numFmtId="0" fontId="34" fillId="0" borderId="19"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3" fontId="34" fillId="0" borderId="10" xfId="0" applyNumberFormat="1" applyFont="1" applyBorder="1" applyAlignment="1">
      <alignment horizontal="right" vertical="center"/>
    </xf>
    <xf numFmtId="0" fontId="0" fillId="0" borderId="0" xfId="0" applyFill="1" applyAlignment="1">
      <alignment/>
    </xf>
    <xf numFmtId="0" fontId="34" fillId="0" borderId="18" xfId="0" applyFont="1" applyFill="1" applyBorder="1" applyAlignment="1">
      <alignment/>
    </xf>
    <xf numFmtId="0" fontId="0" fillId="0" borderId="15" xfId="0" applyFill="1" applyBorder="1" applyAlignment="1">
      <alignment/>
    </xf>
    <xf numFmtId="3" fontId="0" fillId="0" borderId="13" xfId="0" applyNumberFormat="1" applyFill="1" applyBorder="1" applyAlignment="1">
      <alignment/>
    </xf>
    <xf numFmtId="3" fontId="0" fillId="0" borderId="16" xfId="0" applyNumberFormat="1" applyFill="1" applyBorder="1" applyAlignment="1">
      <alignment/>
    </xf>
    <xf numFmtId="0" fontId="0" fillId="0" borderId="13" xfId="0" applyFill="1" applyBorder="1" applyAlignment="1">
      <alignment/>
    </xf>
    <xf numFmtId="3" fontId="0" fillId="0" borderId="17" xfId="0" applyNumberFormat="1" applyFill="1" applyBorder="1" applyAlignment="1">
      <alignment/>
    </xf>
    <xf numFmtId="0" fontId="0" fillId="0" borderId="57" xfId="0" applyBorder="1" applyAlignment="1">
      <alignment horizontal="center" wrapText="1"/>
    </xf>
    <xf numFmtId="0" fontId="0" fillId="0" borderId="57" xfId="0" applyBorder="1" applyAlignment="1">
      <alignment horizontal="center"/>
    </xf>
    <xf numFmtId="0" fontId="34" fillId="0" borderId="10" xfId="0" applyFont="1" applyBorder="1" applyAlignment="1">
      <alignment horizontal="right" vertical="top" wrapText="1"/>
    </xf>
    <xf numFmtId="0" fontId="0" fillId="0" borderId="10" xfId="0" applyBorder="1" applyAlignment="1">
      <alignment horizontal="left" vertical="center"/>
    </xf>
    <xf numFmtId="0" fontId="3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right" vertical="center"/>
    </xf>
    <xf numFmtId="3" fontId="0" fillId="0" borderId="10" xfId="0" applyNumberFormat="1" applyBorder="1" applyAlignment="1">
      <alignment horizontal="right" vertical="center"/>
    </xf>
    <xf numFmtId="3" fontId="0" fillId="0" borderId="51" xfId="0" applyNumberFormat="1" applyBorder="1" applyAlignment="1">
      <alignment horizontal="right" vertical="center"/>
    </xf>
    <xf numFmtId="3" fontId="0" fillId="0" borderId="12" xfId="0" applyNumberFormat="1" applyBorder="1" applyAlignment="1">
      <alignment horizontal="right" vertical="center"/>
    </xf>
    <xf numFmtId="0" fontId="34" fillId="0" borderId="19" xfId="0" applyFont="1" applyBorder="1" applyAlignment="1">
      <alignment vertical="top" wrapText="1"/>
    </xf>
    <xf numFmtId="0" fontId="0" fillId="0" borderId="19" xfId="0" applyFont="1" applyBorder="1" applyAlignment="1">
      <alignment horizontal="left" vertical="center"/>
    </xf>
    <xf numFmtId="171" fontId="0" fillId="0" borderId="10" xfId="0" applyNumberFormat="1" applyFont="1" applyBorder="1" applyAlignment="1">
      <alignment horizontal="right" vertical="center"/>
    </xf>
    <xf numFmtId="0" fontId="51" fillId="0" borderId="57" xfId="0" applyFont="1" applyBorder="1" applyAlignment="1">
      <alignment horizontal="left" wrapText="1"/>
    </xf>
    <xf numFmtId="0" fontId="51" fillId="0" borderId="57" xfId="0" applyFont="1" applyBorder="1" applyAlignment="1">
      <alignment horizontal="left"/>
    </xf>
    <xf numFmtId="3" fontId="0" fillId="0" borderId="20"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0" fillId="0" borderId="16" xfId="0" applyNumberFormat="1" applyFont="1" applyBorder="1" applyAlignment="1">
      <alignment horizontal="right" vertical="center" wrapText="1"/>
    </xf>
    <xf numFmtId="3" fontId="0" fillId="0" borderId="22" xfId="0" applyNumberFormat="1" applyFont="1" applyBorder="1" applyAlignment="1">
      <alignment horizontal="left" vertical="center" wrapText="1"/>
    </xf>
    <xf numFmtId="3" fontId="0" fillId="0" borderId="25" xfId="0" applyNumberFormat="1" applyFont="1" applyBorder="1" applyAlignment="1">
      <alignment horizontal="right" vertical="center" wrapText="1"/>
    </xf>
    <xf numFmtId="0" fontId="9" fillId="0" borderId="13" xfId="0" applyFont="1" applyBorder="1" applyAlignment="1">
      <alignment horizontal="left" vertical="center" wrapText="1"/>
    </xf>
    <xf numFmtId="3" fontId="9" fillId="0" borderId="16"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0" fillId="0" borderId="24" xfId="0" applyNumberFormat="1" applyFont="1" applyBorder="1" applyAlignment="1">
      <alignment horizontal="left" vertical="center" wrapText="1"/>
    </xf>
    <xf numFmtId="3" fontId="0" fillId="0" borderId="24" xfId="0" applyNumberFormat="1" applyFont="1" applyFill="1" applyBorder="1" applyAlignment="1">
      <alignment horizontal="right" vertical="center" wrapText="1"/>
    </xf>
    <xf numFmtId="3" fontId="0" fillId="0" borderId="15" xfId="0" applyNumberFormat="1" applyFont="1" applyBorder="1" applyAlignment="1">
      <alignment horizontal="right" vertical="center" wrapText="1"/>
    </xf>
    <xf numFmtId="3" fontId="34" fillId="0" borderId="18" xfId="0" applyNumberFormat="1" applyFont="1" applyBorder="1" applyAlignment="1">
      <alignment horizontal="left" vertical="center" wrapText="1"/>
    </xf>
    <xf numFmtId="3" fontId="34" fillId="0" borderId="13" xfId="0" applyNumberFormat="1" applyFont="1" applyBorder="1" applyAlignment="1">
      <alignment horizontal="left" vertical="center" wrapText="1"/>
    </xf>
    <xf numFmtId="3" fontId="34" fillId="0" borderId="44" xfId="0" applyNumberFormat="1" applyFont="1" applyBorder="1" applyAlignment="1">
      <alignment horizontal="left" vertical="center" wrapText="1"/>
    </xf>
    <xf numFmtId="0" fontId="32" fillId="0" borderId="19" xfId="0" applyFont="1" applyBorder="1" applyAlignment="1">
      <alignment horizontal="left" vertical="top" wrapText="1"/>
    </xf>
    <xf numFmtId="0" fontId="32" fillId="0" borderId="10" xfId="0" applyFont="1" applyBorder="1" applyAlignment="1">
      <alignment horizontal="left" vertical="top" wrapText="1"/>
    </xf>
    <xf numFmtId="0" fontId="0" fillId="0" borderId="19" xfId="0" applyBorder="1" applyAlignment="1">
      <alignment horizontal="left" vertical="center" wrapText="1"/>
    </xf>
    <xf numFmtId="0" fontId="0" fillId="0" borderId="12" xfId="0" applyBorder="1" applyAlignment="1">
      <alignment horizontal="right" vertical="center"/>
    </xf>
    <xf numFmtId="0" fontId="0" fillId="0" borderId="54" xfId="0" applyBorder="1" applyAlignment="1">
      <alignment/>
    </xf>
    <xf numFmtId="0" fontId="34" fillId="0" borderId="10" xfId="0" applyFont="1" applyBorder="1" applyAlignment="1">
      <alignment horizontal="center" vertical="top"/>
    </xf>
    <xf numFmtId="3" fontId="0" fillId="0" borderId="25" xfId="0" applyNumberFormat="1" applyFont="1" applyBorder="1" applyAlignment="1">
      <alignment horizontal="right" vertical="center"/>
    </xf>
    <xf numFmtId="0" fontId="34" fillId="0" borderId="44" xfId="0" applyFont="1" applyBorder="1" applyAlignment="1">
      <alignment horizontal="left" vertical="center"/>
    </xf>
    <xf numFmtId="0" fontId="34" fillId="0" borderId="0" xfId="0" applyFont="1" applyBorder="1" applyAlignment="1">
      <alignment horizontal="left"/>
    </xf>
    <xf numFmtId="0" fontId="53" fillId="0" borderId="19" xfId="0" applyFont="1" applyFill="1" applyBorder="1" applyAlignment="1">
      <alignment horizontal="left" vertical="top" wrapText="1"/>
    </xf>
    <xf numFmtId="0" fontId="53" fillId="0" borderId="10" xfId="0" applyFont="1" applyFill="1" applyBorder="1" applyAlignment="1">
      <alignment horizontal="left" vertical="top" wrapText="1"/>
    </xf>
    <xf numFmtId="0" fontId="34" fillId="0" borderId="18" xfId="0" applyFont="1" applyBorder="1" applyAlignment="1">
      <alignment vertical="top"/>
    </xf>
    <xf numFmtId="0" fontId="0" fillId="0" borderId="15" xfId="0" applyBorder="1" applyAlignment="1">
      <alignment vertical="top"/>
    </xf>
    <xf numFmtId="0" fontId="0" fillId="0" borderId="13" xfId="0" applyBorder="1" applyAlignment="1">
      <alignment vertical="top"/>
    </xf>
    <xf numFmtId="3" fontId="0" fillId="0" borderId="16" xfId="0" applyNumberFormat="1" applyBorder="1" applyAlignment="1">
      <alignment vertical="top"/>
    </xf>
    <xf numFmtId="0" fontId="34" fillId="0" borderId="14" xfId="0" applyFont="1" applyBorder="1" applyAlignment="1">
      <alignment vertical="top"/>
    </xf>
    <xf numFmtId="1" fontId="0" fillId="0" borderId="10" xfId="0" applyNumberFormat="1" applyFont="1" applyFill="1" applyBorder="1" applyAlignment="1">
      <alignment vertical="center"/>
    </xf>
    <xf numFmtId="3" fontId="0" fillId="0" borderId="10" xfId="0" applyNumberFormat="1" applyFont="1" applyBorder="1" applyAlignment="1">
      <alignment vertical="center" wrapText="1"/>
    </xf>
    <xf numFmtId="3" fontId="34" fillId="0" borderId="10" xfId="0" applyNumberFormat="1" applyFont="1" applyBorder="1" applyAlignment="1">
      <alignment vertical="center" wrapText="1"/>
    </xf>
    <xf numFmtId="3" fontId="31" fillId="0" borderId="10" xfId="0" applyNumberFormat="1" applyFont="1" applyBorder="1" applyAlignment="1">
      <alignment vertical="center" wrapText="1"/>
    </xf>
    <xf numFmtId="3" fontId="32" fillId="0" borderId="20" xfId="0" applyNumberFormat="1" applyFont="1" applyBorder="1" applyAlignment="1">
      <alignment horizontal="right" vertical="center" wrapText="1"/>
    </xf>
    <xf numFmtId="0" fontId="34" fillId="0" borderId="10" xfId="0" applyFont="1" applyBorder="1" applyAlignment="1">
      <alignment horizontal="center" vertical="top" textRotation="180"/>
    </xf>
    <xf numFmtId="3" fontId="0" fillId="0" borderId="28" xfId="0" applyNumberFormat="1" applyFont="1" applyBorder="1" applyAlignment="1">
      <alignment/>
    </xf>
    <xf numFmtId="0" fontId="0" fillId="0" borderId="28" xfId="0" applyFont="1" applyBorder="1" applyAlignment="1">
      <alignment/>
    </xf>
    <xf numFmtId="0" fontId="0" fillId="0" borderId="35" xfId="0" applyFont="1" applyBorder="1" applyAlignment="1">
      <alignment/>
    </xf>
    <xf numFmtId="0" fontId="32" fillId="0" borderId="40" xfId="0" applyFont="1" applyBorder="1" applyAlignment="1">
      <alignment horizontal="left" vertical="center" wrapText="1"/>
    </xf>
    <xf numFmtId="0" fontId="32" fillId="0" borderId="14" xfId="0" applyFont="1" applyBorder="1" applyAlignment="1">
      <alignment horizontal="left" vertical="center" wrapText="1"/>
    </xf>
    <xf numFmtId="0" fontId="31" fillId="0" borderId="46" xfId="0" applyFont="1" applyBorder="1" applyAlignment="1">
      <alignment horizontal="left" vertical="center" wrapText="1"/>
    </xf>
    <xf numFmtId="3" fontId="0" fillId="0" borderId="46" xfId="0" applyNumberFormat="1" applyFont="1" applyBorder="1" applyAlignment="1">
      <alignment horizontal="left" vertical="center" wrapText="1"/>
    </xf>
    <xf numFmtId="3" fontId="0" fillId="0" borderId="46" xfId="0" applyNumberFormat="1" applyFont="1" applyFill="1" applyBorder="1" applyAlignment="1">
      <alignment horizontal="right" vertical="center" wrapText="1"/>
    </xf>
    <xf numFmtId="3" fontId="32" fillId="0" borderId="46" xfId="0" applyNumberFormat="1" applyFont="1" applyBorder="1" applyAlignment="1">
      <alignment horizontal="right" vertical="center" wrapText="1"/>
    </xf>
    <xf numFmtId="3" fontId="31" fillId="0" borderId="46" xfId="0" applyNumberFormat="1" applyFont="1" applyBorder="1" applyAlignment="1">
      <alignment horizontal="right" vertical="center" wrapText="1"/>
    </xf>
    <xf numFmtId="0" fontId="31" fillId="0" borderId="46" xfId="0" applyFont="1" applyBorder="1" applyAlignment="1">
      <alignment horizontal="right" vertical="center" wrapText="1"/>
    </xf>
    <xf numFmtId="0" fontId="31" fillId="0" borderId="17" xfId="0" applyFont="1" applyBorder="1" applyAlignment="1">
      <alignment horizontal="right" vertical="center" wrapText="1"/>
    </xf>
    <xf numFmtId="3" fontId="32" fillId="0" borderId="12" xfId="0" applyNumberFormat="1" applyFont="1" applyFill="1" applyBorder="1" applyAlignment="1">
      <alignment horizontal="center" vertical="top" textRotation="180" wrapText="1"/>
    </xf>
    <xf numFmtId="0" fontId="0" fillId="0" borderId="0" xfId="0" applyFont="1" applyBorder="1" applyAlignment="1">
      <alignment vertical="center" wrapText="1"/>
    </xf>
    <xf numFmtId="171" fontId="0" fillId="0" borderId="0" xfId="0" applyNumberFormat="1" applyFont="1" applyFill="1" applyBorder="1" applyAlignment="1">
      <alignment horizontal="right" vertical="center"/>
    </xf>
    <xf numFmtId="3" fontId="0" fillId="0" borderId="0" xfId="0" applyNumberFormat="1" applyFont="1" applyBorder="1" applyAlignment="1">
      <alignment horizontal="right" vertical="center" wrapText="1"/>
    </xf>
    <xf numFmtId="3" fontId="34"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wrapText="1"/>
    </xf>
    <xf numFmtId="0" fontId="34" fillId="0" borderId="14" xfId="0" applyFont="1" applyFill="1" applyBorder="1" applyAlignment="1">
      <alignment/>
    </xf>
    <xf numFmtId="0" fontId="34" fillId="0" borderId="0" xfId="0" applyFont="1" applyFill="1" applyBorder="1" applyAlignment="1">
      <alignment vertical="center" wrapText="1"/>
    </xf>
    <xf numFmtId="3" fontId="31" fillId="0" borderId="13" xfId="0" applyNumberFormat="1" applyFont="1" applyBorder="1" applyAlignment="1">
      <alignment vertical="center" wrapText="1"/>
    </xf>
    <xf numFmtId="3" fontId="0" fillId="0" borderId="20" xfId="0" applyNumberFormat="1" applyFont="1" applyFill="1"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xf>
    <xf numFmtId="0" fontId="0" fillId="0" borderId="24" xfId="0" applyBorder="1" applyAlignment="1">
      <alignment vertical="center" wrapText="1"/>
    </xf>
    <xf numFmtId="3" fontId="0" fillId="0" borderId="24" xfId="0" applyNumberFormat="1" applyBorder="1" applyAlignment="1">
      <alignment vertical="center"/>
    </xf>
    <xf numFmtId="0" fontId="0" fillId="0" borderId="15" xfId="0" applyBorder="1" applyAlignment="1">
      <alignment vertical="center"/>
    </xf>
    <xf numFmtId="0" fontId="0" fillId="0" borderId="13" xfId="0"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3" fontId="0" fillId="0" borderId="21" xfId="0" applyNumberFormat="1" applyBorder="1" applyAlignment="1">
      <alignment vertical="center"/>
    </xf>
    <xf numFmtId="0" fontId="0" fillId="0" borderId="16" xfId="0" applyBorder="1" applyAlignment="1">
      <alignment vertical="center"/>
    </xf>
    <xf numFmtId="0" fontId="0" fillId="0" borderId="13" xfId="0" applyFill="1" applyBorder="1" applyAlignment="1">
      <alignment vertical="center" wrapText="1"/>
    </xf>
    <xf numFmtId="3" fontId="0" fillId="0" borderId="42" xfId="0" applyNumberFormat="1" applyFont="1" applyBorder="1" applyAlignment="1">
      <alignment vertical="center" wrapText="1"/>
    </xf>
    <xf numFmtId="171" fontId="0" fillId="0" borderId="46" xfId="0" applyNumberFormat="1" applyFont="1" applyFill="1" applyBorder="1" applyAlignment="1">
      <alignment vertical="center"/>
    </xf>
    <xf numFmtId="3" fontId="34" fillId="0" borderId="46" xfId="0" applyNumberFormat="1" applyFont="1" applyBorder="1" applyAlignment="1">
      <alignment vertical="center" wrapText="1"/>
    </xf>
    <xf numFmtId="3" fontId="31" fillId="0" borderId="46" xfId="0" applyNumberFormat="1" applyFont="1" applyBorder="1" applyAlignment="1">
      <alignment vertical="center" wrapText="1"/>
    </xf>
    <xf numFmtId="3" fontId="31" fillId="0" borderId="17" xfId="0" applyNumberFormat="1" applyFont="1" applyBorder="1" applyAlignment="1">
      <alignment vertical="center" wrapText="1"/>
    </xf>
    <xf numFmtId="0" fontId="32" fillId="0" borderId="23" xfId="0" applyFont="1" applyBorder="1" applyAlignment="1">
      <alignment horizontal="left" vertical="top" wrapText="1"/>
    </xf>
    <xf numFmtId="0" fontId="32" fillId="0" borderId="10" xfId="0" applyFont="1" applyBorder="1" applyAlignment="1">
      <alignment horizontal="left" vertical="top" textRotation="180" wrapText="1"/>
    </xf>
    <xf numFmtId="0" fontId="10" fillId="0" borderId="0" xfId="0" applyFont="1" applyBorder="1" applyAlignment="1">
      <alignment vertical="center" wrapText="1"/>
    </xf>
    <xf numFmtId="3" fontId="10" fillId="0" borderId="0" xfId="0" applyNumberFormat="1" applyFont="1" applyBorder="1" applyAlignment="1">
      <alignment horizontal="right" vertical="center" wrapText="1"/>
    </xf>
    <xf numFmtId="0" fontId="34" fillId="0" borderId="44" xfId="0" applyFont="1" applyBorder="1" applyAlignment="1">
      <alignment horizontal="left" vertical="center" wrapText="1"/>
    </xf>
    <xf numFmtId="3" fontId="34" fillId="0" borderId="24" xfId="0" applyNumberFormat="1" applyFont="1" applyFill="1" applyBorder="1" applyAlignment="1">
      <alignment horizontal="right" vertical="center" wrapText="1"/>
    </xf>
    <xf numFmtId="3" fontId="34" fillId="0" borderId="39" xfId="0" applyNumberFormat="1" applyFont="1" applyFill="1" applyBorder="1" applyAlignment="1">
      <alignment horizontal="right" vertical="center" wrapText="1"/>
    </xf>
    <xf numFmtId="0" fontId="10" fillId="0" borderId="19" xfId="0" applyFont="1" applyBorder="1" applyAlignment="1">
      <alignment horizontal="left" vertical="top" wrapText="1"/>
    </xf>
    <xf numFmtId="0" fontId="10" fillId="0" borderId="10" xfId="0" applyFont="1" applyBorder="1" applyAlignment="1">
      <alignment horizontal="left" vertical="top" wrapText="1"/>
    </xf>
    <xf numFmtId="3" fontId="9" fillId="0" borderId="16" xfId="0" applyNumberFormat="1" applyFont="1" applyFill="1" applyBorder="1" applyAlignment="1">
      <alignment horizontal="right" vertical="center" wrapText="1"/>
    </xf>
    <xf numFmtId="0" fontId="34" fillId="0" borderId="0" xfId="0" applyFont="1" applyFill="1" applyBorder="1" applyAlignment="1">
      <alignment/>
    </xf>
    <xf numFmtId="0" fontId="51" fillId="0" borderId="0" xfId="0" applyFont="1" applyFill="1" applyBorder="1" applyAlignment="1">
      <alignment horizontal="left" wrapText="1"/>
    </xf>
    <xf numFmtId="0" fontId="51" fillId="0" borderId="0" xfId="0" applyFont="1" applyFill="1" applyBorder="1" applyAlignment="1">
      <alignment horizontal="left"/>
    </xf>
    <xf numFmtId="0" fontId="9" fillId="0" borderId="10" xfId="0" applyFont="1" applyBorder="1" applyAlignment="1">
      <alignment horizontal="left" vertical="center" wrapText="1"/>
    </xf>
    <xf numFmtId="1" fontId="9" fillId="0" borderId="10" xfId="0" applyNumberFormat="1" applyFont="1" applyBorder="1" applyAlignment="1">
      <alignment horizontal="left" vertical="center" wrapText="1"/>
    </xf>
    <xf numFmtId="3" fontId="9" fillId="0" borderId="10" xfId="0" applyNumberFormat="1" applyFont="1" applyBorder="1" applyAlignment="1">
      <alignment horizontal="left" vertical="center" wrapText="1"/>
    </xf>
    <xf numFmtId="3" fontId="10" fillId="0" borderId="10" xfId="0" applyNumberFormat="1" applyFont="1" applyBorder="1" applyAlignment="1">
      <alignment horizontal="left" vertical="center" wrapText="1"/>
    </xf>
    <xf numFmtId="0" fontId="9" fillId="0" borderId="12" xfId="0" applyFont="1" applyBorder="1" applyAlignment="1">
      <alignment horizontal="left" vertical="center" wrapText="1"/>
    </xf>
    <xf numFmtId="0" fontId="51" fillId="0" borderId="0" xfId="0" applyFont="1" applyAlignment="1">
      <alignment wrapText="1"/>
    </xf>
    <xf numFmtId="0" fontId="34" fillId="0" borderId="10" xfId="0" applyFont="1" applyFill="1" applyBorder="1" applyAlignment="1">
      <alignment horizontal="center" vertical="top" textRotation="180" wrapText="1"/>
    </xf>
    <xf numFmtId="49" fontId="0" fillId="0" borderId="49" xfId="0" applyNumberFormat="1" applyFont="1" applyBorder="1" applyAlignment="1">
      <alignment horizontal="left" vertical="center"/>
    </xf>
    <xf numFmtId="3" fontId="0" fillId="0" borderId="51" xfId="0" applyNumberFormat="1" applyFont="1" applyBorder="1" applyAlignment="1">
      <alignment vertical="center" wrapText="1"/>
    </xf>
    <xf numFmtId="3" fontId="31" fillId="0" borderId="51" xfId="0" applyNumberFormat="1" applyFont="1" applyBorder="1" applyAlignment="1">
      <alignment vertical="center" wrapText="1"/>
    </xf>
    <xf numFmtId="3" fontId="31" fillId="0" borderId="54" xfId="0" applyNumberFormat="1" applyFont="1" applyBorder="1" applyAlignment="1">
      <alignment vertical="center" wrapText="1"/>
    </xf>
    <xf numFmtId="0" fontId="0" fillId="0" borderId="51" xfId="0" applyBorder="1" applyAlignment="1">
      <alignment vertical="center"/>
    </xf>
    <xf numFmtId="3" fontId="0" fillId="0" borderId="22" xfId="0" applyNumberFormat="1" applyBorder="1" applyAlignment="1">
      <alignment vertical="center"/>
    </xf>
    <xf numFmtId="0" fontId="0" fillId="0" borderId="25" xfId="0" applyBorder="1" applyAlignment="1">
      <alignment vertical="center"/>
    </xf>
    <xf numFmtId="0" fontId="0" fillId="0" borderId="44" xfId="0"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3" fontId="0" fillId="0" borderId="10" xfId="0" applyNumberFormat="1" applyBorder="1" applyAlignment="1">
      <alignment vertical="center"/>
    </xf>
    <xf numFmtId="0" fontId="0" fillId="0" borderId="12" xfId="0" applyBorder="1" applyAlignment="1">
      <alignment vertical="center"/>
    </xf>
    <xf numFmtId="3" fontId="34" fillId="0" borderId="24" xfId="0" applyNumberFormat="1" applyFont="1" applyFill="1" applyBorder="1" applyAlignment="1">
      <alignment horizontal="right" vertical="center"/>
    </xf>
    <xf numFmtId="3" fontId="34" fillId="0" borderId="21" xfId="0" applyNumberFormat="1" applyFont="1" applyFill="1" applyBorder="1" applyAlignment="1">
      <alignment horizontal="right" vertical="center"/>
    </xf>
    <xf numFmtId="3" fontId="34" fillId="0" borderId="46" xfId="0" applyNumberFormat="1" applyFont="1" applyFill="1" applyBorder="1" applyAlignment="1">
      <alignment horizontal="right" vertical="center"/>
    </xf>
    <xf numFmtId="3" fontId="0" fillId="0" borderId="5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51" xfId="0" applyNumberFormat="1" applyFont="1" applyFill="1" applyBorder="1" applyAlignment="1">
      <alignment/>
    </xf>
    <xf numFmtId="3" fontId="0" fillId="0" borderId="0" xfId="0" applyNumberFormat="1" applyFont="1" applyFill="1" applyBorder="1" applyAlignment="1">
      <alignment/>
    </xf>
    <xf numFmtId="3" fontId="34" fillId="0" borderId="46" xfId="0" applyNumberFormat="1" applyFont="1" applyFill="1" applyBorder="1" applyAlignment="1">
      <alignment horizontal="right"/>
    </xf>
    <xf numFmtId="3" fontId="34" fillId="0" borderId="22" xfId="0" applyNumberFormat="1" applyFont="1" applyFill="1" applyBorder="1" applyAlignment="1">
      <alignment horizontal="right" vertical="center"/>
    </xf>
    <xf numFmtId="0" fontId="14" fillId="0" borderId="21" xfId="0" applyFont="1" applyBorder="1" applyAlignment="1">
      <alignment horizontal="left" vertical="center" wrapText="1"/>
    </xf>
    <xf numFmtId="0" fontId="34" fillId="0" borderId="53" xfId="0" applyFont="1" applyFill="1" applyBorder="1" applyAlignment="1">
      <alignment horizontal="left" vertical="center"/>
    </xf>
    <xf numFmtId="0" fontId="34" fillId="0" borderId="51" xfId="0" applyFont="1" applyFill="1" applyBorder="1" applyAlignment="1">
      <alignment horizontal="left" vertical="center"/>
    </xf>
    <xf numFmtId="0" fontId="34" fillId="0" borderId="23" xfId="0" applyFont="1" applyFill="1" applyBorder="1" applyAlignment="1">
      <alignment horizontal="left" vertical="center"/>
    </xf>
    <xf numFmtId="0" fontId="51" fillId="0" borderId="0" xfId="0" applyFont="1" applyAlignment="1">
      <alignment vertical="top" wrapText="1"/>
    </xf>
    <xf numFmtId="0" fontId="34" fillId="0" borderId="58" xfId="0" applyFont="1" applyBorder="1" applyAlignment="1">
      <alignment horizontal="left"/>
    </xf>
    <xf numFmtId="0" fontId="34" fillId="0" borderId="59" xfId="0" applyFont="1" applyBorder="1" applyAlignment="1">
      <alignment horizontal="left"/>
    </xf>
    <xf numFmtId="0" fontId="51" fillId="0" borderId="0" xfId="0" applyFont="1" applyAlignment="1">
      <alignment vertical="top"/>
    </xf>
    <xf numFmtId="0" fontId="34" fillId="0" borderId="58" xfId="0" applyFont="1" applyBorder="1" applyAlignment="1">
      <alignment horizontal="left" vertical="top"/>
    </xf>
    <xf numFmtId="0" fontId="34" fillId="0" borderId="59" xfId="0" applyFont="1" applyBorder="1" applyAlignment="1">
      <alignment horizontal="left" vertical="top"/>
    </xf>
    <xf numFmtId="0" fontId="32" fillId="0" borderId="10" xfId="0" applyFont="1" applyBorder="1" applyAlignment="1">
      <alignment horizontal="center" vertical="top" textRotation="180" wrapText="1"/>
    </xf>
    <xf numFmtId="0" fontId="32" fillId="0" borderId="12" xfId="0" applyFont="1" applyBorder="1" applyAlignment="1">
      <alignment horizontal="center" vertical="top" textRotation="180" wrapText="1"/>
    </xf>
    <xf numFmtId="0" fontId="34" fillId="0" borderId="53" xfId="0" applyFont="1" applyBorder="1" applyAlignment="1">
      <alignment horizontal="right"/>
    </xf>
    <xf numFmtId="0" fontId="34" fillId="0" borderId="51" xfId="0" applyFont="1" applyBorder="1" applyAlignment="1">
      <alignment horizontal="right"/>
    </xf>
    <xf numFmtId="0" fontId="34" fillId="0" borderId="23" xfId="0" applyFont="1" applyBorder="1" applyAlignment="1">
      <alignment horizontal="right"/>
    </xf>
    <xf numFmtId="0" fontId="51" fillId="0" borderId="0" xfId="0" applyFont="1" applyAlignment="1">
      <alignment horizontal="left" wrapText="1"/>
    </xf>
    <xf numFmtId="0" fontId="51" fillId="0" borderId="0" xfId="0" applyFont="1" applyAlignment="1">
      <alignment horizontal="left"/>
    </xf>
    <xf numFmtId="0" fontId="10" fillId="0" borderId="11" xfId="0" applyFont="1" applyBorder="1" applyAlignment="1">
      <alignment horizontal="center" vertical="top" textRotation="180" wrapText="1"/>
    </xf>
    <xf numFmtId="0" fontId="10" fillId="0" borderId="54" xfId="0" applyFont="1" applyBorder="1" applyAlignment="1">
      <alignment horizontal="center" vertical="top" textRotation="180" wrapText="1"/>
    </xf>
    <xf numFmtId="0" fontId="34" fillId="0" borderId="60" xfId="0" applyFont="1" applyFill="1" applyBorder="1" applyAlignment="1">
      <alignment horizontal="right" vertical="top"/>
    </xf>
    <xf numFmtId="0" fontId="34" fillId="0" borderId="57" xfId="0" applyFont="1" applyFill="1" applyBorder="1" applyAlignment="1">
      <alignment horizontal="right" vertical="top"/>
    </xf>
    <xf numFmtId="0" fontId="34" fillId="0" borderId="61" xfId="0" applyFont="1" applyFill="1" applyBorder="1" applyAlignment="1">
      <alignment horizontal="right" vertical="top"/>
    </xf>
    <xf numFmtId="0" fontId="34" fillId="0" borderId="53" xfId="0" applyFont="1" applyBorder="1" applyAlignment="1">
      <alignment horizontal="left"/>
    </xf>
    <xf numFmtId="0" fontId="34" fillId="0" borderId="51" xfId="0" applyFont="1" applyBorder="1" applyAlignment="1">
      <alignment horizontal="left"/>
    </xf>
    <xf numFmtId="0" fontId="34" fillId="0" borderId="23" xfId="0" applyFont="1" applyBorder="1" applyAlignment="1">
      <alignment horizontal="left"/>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34" fillId="0" borderId="58"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52" fillId="0" borderId="0" xfId="0" applyFont="1" applyAlignment="1">
      <alignment horizontal="justify" vertical="center" wrapText="1"/>
    </xf>
    <xf numFmtId="0" fontId="51" fillId="0" borderId="0" xfId="0" applyFont="1" applyAlignment="1">
      <alignment wrapText="1"/>
    </xf>
    <xf numFmtId="0" fontId="51" fillId="0" borderId="0" xfId="0" applyFont="1" applyFill="1" applyBorder="1" applyAlignment="1">
      <alignment horizontal="justify" vertical="top" wrapText="1"/>
    </xf>
    <xf numFmtId="0" fontId="0" fillId="0" borderId="0" xfId="0" applyAlignment="1">
      <alignment wrapText="1"/>
    </xf>
    <xf numFmtId="0" fontId="34" fillId="0" borderId="19" xfId="0" applyFont="1" applyFill="1" applyBorder="1" applyAlignment="1">
      <alignment horizontal="left" vertical="top"/>
    </xf>
    <xf numFmtId="0" fontId="34" fillId="0" borderId="10" xfId="0" applyFont="1" applyFill="1" applyBorder="1" applyAlignment="1">
      <alignment horizontal="left" vertical="top"/>
    </xf>
    <xf numFmtId="0" fontId="0" fillId="0" borderId="0" xfId="0" applyAlignment="1">
      <alignment horizontal="center"/>
    </xf>
    <xf numFmtId="0" fontId="34" fillId="0" borderId="53" xfId="0" applyFont="1" applyFill="1" applyBorder="1" applyAlignment="1">
      <alignment horizontal="left" vertical="top"/>
    </xf>
    <xf numFmtId="0" fontId="34" fillId="0" borderId="51" xfId="0" applyFont="1" applyFill="1" applyBorder="1" applyAlignment="1">
      <alignment horizontal="left" vertical="top"/>
    </xf>
    <xf numFmtId="0" fontId="34" fillId="0" borderId="23" xfId="0" applyFont="1" applyFill="1" applyBorder="1" applyAlignment="1">
      <alignment horizontal="left" vertical="top"/>
    </xf>
    <xf numFmtId="0" fontId="34" fillId="0" borderId="19" xfId="0" applyFont="1" applyBorder="1" applyAlignment="1">
      <alignment horizontal="left"/>
    </xf>
    <xf numFmtId="0" fontId="34" fillId="0" borderId="10" xfId="0" applyFont="1" applyBorder="1" applyAlignment="1">
      <alignment horizontal="left"/>
    </xf>
    <xf numFmtId="0" fontId="34" fillId="0" borderId="14" xfId="0" applyFont="1" applyFill="1" applyBorder="1" applyAlignment="1">
      <alignment horizontal="right" vertical="top"/>
    </xf>
    <xf numFmtId="0" fontId="34" fillId="0" borderId="46" xfId="0" applyFont="1" applyFill="1" applyBorder="1" applyAlignment="1">
      <alignment horizontal="right" vertical="top"/>
    </xf>
    <xf numFmtId="0" fontId="51" fillId="0" borderId="0" xfId="0" applyFont="1" applyFill="1" applyBorder="1" applyAlignment="1">
      <alignment wrapText="1"/>
    </xf>
    <xf numFmtId="0" fontId="34" fillId="0" borderId="53"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4" fillId="0" borderId="53" xfId="0" applyFont="1" applyBorder="1" applyAlignment="1">
      <alignment horizontal="left" vertical="center"/>
    </xf>
    <xf numFmtId="0" fontId="34" fillId="0" borderId="51" xfId="0" applyFont="1" applyBorder="1" applyAlignment="1">
      <alignment horizontal="left" vertical="center"/>
    </xf>
    <xf numFmtId="0" fontId="51" fillId="0" borderId="0" xfId="0" applyFont="1" applyFill="1" applyBorder="1" applyAlignment="1">
      <alignment horizontal="left" wrapText="1"/>
    </xf>
    <xf numFmtId="0" fontId="51" fillId="0" borderId="0" xfId="0" applyFont="1" applyFill="1" applyBorder="1" applyAlignment="1">
      <alignment horizontal="left"/>
    </xf>
    <xf numFmtId="0" fontId="34" fillId="0" borderId="60" xfId="0" applyFont="1" applyBorder="1" applyAlignment="1">
      <alignment horizontal="left"/>
    </xf>
    <xf numFmtId="0" fontId="34" fillId="0" borderId="57" xfId="0" applyFont="1" applyBorder="1" applyAlignment="1">
      <alignment horizontal="left"/>
    </xf>
    <xf numFmtId="0" fontId="34" fillId="0" borderId="61" xfId="0" applyFont="1" applyBorder="1" applyAlignment="1">
      <alignment horizontal="left"/>
    </xf>
    <xf numFmtId="0" fontId="34" fillId="0" borderId="19" xfId="0" applyFont="1" applyFill="1" applyBorder="1" applyAlignment="1">
      <alignment horizontal="left" vertical="center"/>
    </xf>
    <xf numFmtId="0" fontId="34" fillId="0" borderId="10" xfId="0" applyFont="1" applyFill="1" applyBorder="1" applyAlignment="1">
      <alignment horizontal="left" vertical="center"/>
    </xf>
    <xf numFmtId="170" fontId="51" fillId="0" borderId="0" xfId="0" applyNumberFormat="1" applyFont="1" applyFill="1" applyBorder="1" applyAlignment="1">
      <alignment horizontal="justify" vertical="top" wrapText="1"/>
    </xf>
    <xf numFmtId="170" fontId="51" fillId="0" borderId="0" xfId="0" applyNumberFormat="1" applyFont="1" applyFill="1" applyBorder="1" applyAlignment="1">
      <alignment horizontal="justify" vertical="top"/>
    </xf>
    <xf numFmtId="0" fontId="51" fillId="0" borderId="0" xfId="0" applyFont="1" applyFill="1" applyAlignment="1">
      <alignment horizontal="justify" vertical="top" wrapText="1"/>
    </xf>
    <xf numFmtId="0" fontId="34" fillId="0" borderId="10" xfId="0" applyFont="1" applyFill="1" applyBorder="1" applyAlignment="1">
      <alignment horizontal="center" vertical="top" textRotation="180" wrapText="1"/>
    </xf>
    <xf numFmtId="0" fontId="34" fillId="0" borderId="12" xfId="0" applyFont="1" applyFill="1" applyBorder="1" applyAlignment="1">
      <alignment horizontal="center" vertical="top" textRotation="180" wrapText="1"/>
    </xf>
    <xf numFmtId="0" fontId="51" fillId="0" borderId="0" xfId="0" applyFont="1" applyAlignment="1">
      <alignment horizontal="left" vertical="top" wrapText="1"/>
    </xf>
    <xf numFmtId="0" fontId="51" fillId="0" borderId="0" xfId="0" applyFont="1" applyAlignment="1">
      <alignment horizontal="left" vertical="top"/>
    </xf>
    <xf numFmtId="0" fontId="0" fillId="0" borderId="13" xfId="0" applyBorder="1" applyAlignment="1">
      <alignment horizontal="left"/>
    </xf>
    <xf numFmtId="0" fontId="0" fillId="0" borderId="21" xfId="0" applyBorder="1" applyAlignment="1">
      <alignment horizontal="left"/>
    </xf>
    <xf numFmtId="0" fontId="34" fillId="0" borderId="14" xfId="0" applyFont="1" applyFill="1" applyBorder="1" applyAlignment="1">
      <alignment horizontal="left"/>
    </xf>
    <xf numFmtId="0" fontId="34" fillId="0" borderId="46" xfId="0" applyFont="1" applyFill="1" applyBorder="1" applyAlignment="1">
      <alignment horizontal="left"/>
    </xf>
    <xf numFmtId="0" fontId="34" fillId="0" borderId="18" xfId="0" applyFont="1" applyBorder="1" applyAlignment="1">
      <alignment/>
    </xf>
    <xf numFmtId="0" fontId="34" fillId="0" borderId="24" xfId="0" applyFont="1" applyBorder="1" applyAlignment="1">
      <alignment/>
    </xf>
    <xf numFmtId="0" fontId="34" fillId="0" borderId="15" xfId="0" applyFont="1" applyBorder="1" applyAlignment="1">
      <alignment/>
    </xf>
    <xf numFmtId="0" fontId="51" fillId="0" borderId="0" xfId="0" applyFont="1" applyAlignment="1">
      <alignment horizontal="justify" vertical="center" wrapText="1"/>
    </xf>
    <xf numFmtId="0" fontId="34" fillId="0" borderId="53" xfId="0" applyFont="1" applyBorder="1" applyAlignment="1">
      <alignment horizontal="left" wrapText="1"/>
    </xf>
    <xf numFmtId="0" fontId="34" fillId="0" borderId="51" xfId="0" applyFont="1" applyBorder="1" applyAlignment="1">
      <alignment horizontal="left" wrapText="1"/>
    </xf>
    <xf numFmtId="0" fontId="34" fillId="0" borderId="54" xfId="0" applyFont="1" applyBorder="1" applyAlignment="1">
      <alignment horizontal="left" wrapText="1"/>
    </xf>
    <xf numFmtId="0" fontId="34" fillId="0" borderId="53" xfId="0" applyFont="1" applyBorder="1" applyAlignment="1">
      <alignment horizontal="left" vertical="center" wrapText="1"/>
    </xf>
    <xf numFmtId="0" fontId="34" fillId="0" borderId="51" xfId="0" applyFont="1" applyBorder="1" applyAlignment="1">
      <alignment horizontal="left" vertical="center" wrapText="1"/>
    </xf>
    <xf numFmtId="0" fontId="34" fillId="0" borderId="23" xfId="0" applyFont="1" applyBorder="1" applyAlignment="1">
      <alignment horizontal="left" vertical="center" wrapText="1"/>
    </xf>
    <xf numFmtId="0" fontId="51" fillId="0" borderId="57" xfId="0" applyFont="1" applyBorder="1" applyAlignment="1">
      <alignment horizontal="left" wrapText="1"/>
    </xf>
    <xf numFmtId="0" fontId="51" fillId="0" borderId="57" xfId="0" applyFont="1" applyBorder="1" applyAlignment="1">
      <alignment horizontal="left"/>
    </xf>
    <xf numFmtId="0" fontId="34" fillId="0" borderId="58" xfId="0" applyFont="1" applyBorder="1" applyAlignment="1">
      <alignment/>
    </xf>
    <xf numFmtId="0" fontId="34" fillId="0" borderId="59" xfId="0" applyFont="1" applyBorder="1" applyAlignment="1">
      <alignment/>
    </xf>
    <xf numFmtId="3" fontId="10" fillId="0" borderId="10" xfId="0" applyNumberFormat="1" applyFont="1" applyFill="1" applyBorder="1" applyAlignment="1">
      <alignment horizontal="center" vertical="top" textRotation="180" wrapText="1"/>
    </xf>
    <xf numFmtId="3" fontId="10" fillId="0" borderId="12" xfId="0" applyNumberFormat="1" applyFont="1" applyFill="1" applyBorder="1" applyAlignment="1">
      <alignment horizontal="center" vertical="top" textRotation="180" wrapText="1"/>
    </xf>
    <xf numFmtId="0" fontId="34" fillId="0" borderId="47" xfId="0" applyFont="1" applyFill="1" applyBorder="1" applyAlignment="1">
      <alignment horizontal="left" vertical="top"/>
    </xf>
    <xf numFmtId="0" fontId="34" fillId="0" borderId="28" xfId="0" applyFont="1" applyFill="1" applyBorder="1" applyAlignment="1">
      <alignment horizontal="left" vertical="top"/>
    </xf>
    <xf numFmtId="0" fontId="0" fillId="0" borderId="0" xfId="0"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Měna 2"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1"/>
  <sheetViews>
    <sheetView tabSelected="1" view="pageLayout" workbookViewId="0" topLeftCell="B1">
      <selection activeCell="L1" sqref="L1"/>
    </sheetView>
  </sheetViews>
  <sheetFormatPr defaultColWidth="9.140625" defaultRowHeight="15"/>
  <cols>
    <col min="1" max="1" width="21.00390625" style="0" customWidth="1"/>
    <col min="2" max="2" width="10.7109375" style="0" customWidth="1"/>
    <col min="3" max="3" width="13.140625" style="0" customWidth="1"/>
    <col min="4" max="4" width="14.00390625" style="0" customWidth="1"/>
    <col min="7" max="7" width="11.28125" style="0" customWidth="1"/>
    <col min="8" max="8" width="13.57421875" style="0" customWidth="1"/>
    <col min="9" max="9" width="14.00390625" style="0" customWidth="1"/>
    <col min="10" max="10" width="15.00390625" style="0" customWidth="1"/>
    <col min="12" max="12" width="17.00390625" style="0" customWidth="1"/>
  </cols>
  <sheetData>
    <row r="1" spans="1:12" ht="300.75" thickBot="1">
      <c r="A1" s="131" t="s">
        <v>89</v>
      </c>
      <c r="B1" s="132" t="s">
        <v>88</v>
      </c>
      <c r="C1" s="132" t="s">
        <v>87</v>
      </c>
      <c r="D1" s="132" t="s">
        <v>86</v>
      </c>
      <c r="E1" s="187" t="s">
        <v>359</v>
      </c>
      <c r="F1" s="187" t="s">
        <v>92</v>
      </c>
      <c r="G1" s="93" t="s">
        <v>85</v>
      </c>
      <c r="H1" s="93" t="s">
        <v>399</v>
      </c>
      <c r="I1" s="187" t="s">
        <v>248</v>
      </c>
      <c r="J1" s="93" t="s">
        <v>84</v>
      </c>
      <c r="K1" s="93" t="s">
        <v>275</v>
      </c>
      <c r="L1" s="133" t="s">
        <v>95</v>
      </c>
    </row>
    <row r="2" spans="1:12" ht="75">
      <c r="A2" s="197" t="s">
        <v>299</v>
      </c>
      <c r="B2" s="198">
        <v>26518252</v>
      </c>
      <c r="C2" s="171" t="s">
        <v>93</v>
      </c>
      <c r="D2" s="198" t="s">
        <v>300</v>
      </c>
      <c r="E2" s="173">
        <v>7.8</v>
      </c>
      <c r="F2" s="134">
        <v>6</v>
      </c>
      <c r="G2" s="172">
        <v>2676520</v>
      </c>
      <c r="H2" s="172">
        <v>1717200</v>
      </c>
      <c r="I2" s="201">
        <v>1742500</v>
      </c>
      <c r="J2" s="150">
        <v>1230000</v>
      </c>
      <c r="K2" s="172">
        <f>I2-J2</f>
        <v>512500</v>
      </c>
      <c r="L2" s="202" t="s">
        <v>301</v>
      </c>
    </row>
    <row r="3" spans="1:12" ht="60">
      <c r="A3" s="178" t="s">
        <v>59</v>
      </c>
      <c r="B3" s="179">
        <v>285668</v>
      </c>
      <c r="C3" s="174" t="s">
        <v>93</v>
      </c>
      <c r="D3" s="179" t="s">
        <v>405</v>
      </c>
      <c r="E3" s="175">
        <v>1</v>
      </c>
      <c r="F3" s="136">
        <v>1</v>
      </c>
      <c r="G3" s="56">
        <v>190000</v>
      </c>
      <c r="H3" s="56">
        <v>198000</v>
      </c>
      <c r="I3" s="203">
        <v>115000</v>
      </c>
      <c r="J3" s="89">
        <v>60000</v>
      </c>
      <c r="K3" s="80">
        <f>I3-J3</f>
        <v>55000</v>
      </c>
      <c r="L3" s="204" t="s">
        <v>302</v>
      </c>
    </row>
    <row r="4" spans="1:12" ht="45">
      <c r="A4" s="178" t="s">
        <v>303</v>
      </c>
      <c r="B4" s="179">
        <v>70868832</v>
      </c>
      <c r="C4" s="176" t="s">
        <v>93</v>
      </c>
      <c r="D4" s="179" t="s">
        <v>304</v>
      </c>
      <c r="E4" s="96">
        <v>2.99</v>
      </c>
      <c r="F4" s="96">
        <v>2.3</v>
      </c>
      <c r="G4" s="80">
        <v>1312200</v>
      </c>
      <c r="H4" s="80">
        <v>658260</v>
      </c>
      <c r="I4" s="205">
        <v>1011500</v>
      </c>
      <c r="J4" s="89">
        <v>714000</v>
      </c>
      <c r="K4" s="80">
        <f aca="true" t="shared" si="0" ref="K4:K21">I4-J4</f>
        <v>297500</v>
      </c>
      <c r="L4" s="204" t="s">
        <v>301</v>
      </c>
    </row>
    <row r="5" spans="1:12" ht="60">
      <c r="A5" s="178" t="s">
        <v>16</v>
      </c>
      <c r="B5" s="179">
        <v>15060233</v>
      </c>
      <c r="C5" s="179" t="s">
        <v>93</v>
      </c>
      <c r="D5" s="179" t="s">
        <v>305</v>
      </c>
      <c r="E5" s="96">
        <v>4.32</v>
      </c>
      <c r="F5" s="96">
        <v>3.51</v>
      </c>
      <c r="G5" s="80">
        <v>1119500</v>
      </c>
      <c r="H5" s="80">
        <v>933120</v>
      </c>
      <c r="I5" s="205">
        <v>838300</v>
      </c>
      <c r="J5" s="89">
        <v>437400</v>
      </c>
      <c r="K5" s="80">
        <f t="shared" si="0"/>
        <v>400900</v>
      </c>
      <c r="L5" s="168" t="s">
        <v>306</v>
      </c>
    </row>
    <row r="6" spans="1:12" ht="60">
      <c r="A6" s="178" t="s">
        <v>307</v>
      </c>
      <c r="B6" s="179">
        <v>26652935</v>
      </c>
      <c r="C6" s="179" t="s">
        <v>96</v>
      </c>
      <c r="D6" s="179" t="s">
        <v>308</v>
      </c>
      <c r="E6" s="96">
        <v>5.616</v>
      </c>
      <c r="F6" s="96">
        <v>4.32</v>
      </c>
      <c r="G6" s="80">
        <v>2810916</v>
      </c>
      <c r="H6" s="80">
        <v>1236384</v>
      </c>
      <c r="I6" s="205">
        <v>1827500</v>
      </c>
      <c r="J6" s="89">
        <v>1470000</v>
      </c>
      <c r="K6" s="80">
        <f t="shared" si="0"/>
        <v>357500</v>
      </c>
      <c r="L6" s="168" t="s">
        <v>301</v>
      </c>
    </row>
    <row r="7" spans="1:12" s="191" customFormat="1" ht="30">
      <c r="A7" s="178" t="s">
        <v>309</v>
      </c>
      <c r="B7" s="179">
        <v>43378692</v>
      </c>
      <c r="C7" s="179" t="s">
        <v>96</v>
      </c>
      <c r="D7" s="179" t="s">
        <v>310</v>
      </c>
      <c r="E7" s="96">
        <v>14.74</v>
      </c>
      <c r="F7" s="96">
        <v>13.99</v>
      </c>
      <c r="G7" s="80">
        <v>1559900</v>
      </c>
      <c r="H7" s="80">
        <v>2990520</v>
      </c>
      <c r="I7" s="205">
        <v>1472000</v>
      </c>
      <c r="J7" s="89">
        <v>768000</v>
      </c>
      <c r="K7" s="80">
        <f t="shared" si="0"/>
        <v>704000</v>
      </c>
      <c r="L7" s="177" t="s">
        <v>302</v>
      </c>
    </row>
    <row r="8" spans="1:12" s="191" customFormat="1" ht="60">
      <c r="A8" s="178" t="s">
        <v>311</v>
      </c>
      <c r="B8" s="179">
        <v>400858</v>
      </c>
      <c r="C8" s="179" t="s">
        <v>96</v>
      </c>
      <c r="D8" s="179" t="s">
        <v>312</v>
      </c>
      <c r="E8" s="96">
        <v>12.675</v>
      </c>
      <c r="F8" s="96">
        <v>9.75</v>
      </c>
      <c r="G8" s="80">
        <v>2266000</v>
      </c>
      <c r="H8" s="80">
        <v>2790450</v>
      </c>
      <c r="I8" s="205">
        <v>1552500</v>
      </c>
      <c r="J8" s="89">
        <v>849600</v>
      </c>
      <c r="K8" s="80">
        <f t="shared" si="0"/>
        <v>702900</v>
      </c>
      <c r="L8" s="177" t="s">
        <v>302</v>
      </c>
    </row>
    <row r="9" spans="1:12" s="191" customFormat="1" ht="60">
      <c r="A9" s="178" t="s">
        <v>313</v>
      </c>
      <c r="B9" s="179">
        <v>29277418</v>
      </c>
      <c r="C9" s="179" t="s">
        <v>96</v>
      </c>
      <c r="D9" s="179" t="s">
        <v>313</v>
      </c>
      <c r="E9" s="96">
        <v>5.233</v>
      </c>
      <c r="F9" s="96">
        <v>4.025</v>
      </c>
      <c r="G9" s="80">
        <v>2080780</v>
      </c>
      <c r="H9" s="80">
        <v>1151955</v>
      </c>
      <c r="I9" s="205">
        <v>1373600</v>
      </c>
      <c r="J9" s="89">
        <v>1059600</v>
      </c>
      <c r="K9" s="80">
        <f t="shared" si="0"/>
        <v>314000</v>
      </c>
      <c r="L9" s="177" t="s">
        <v>314</v>
      </c>
    </row>
    <row r="10" spans="1:12" s="191" customFormat="1" ht="60">
      <c r="A10" s="178" t="s">
        <v>315</v>
      </c>
      <c r="B10" s="179">
        <v>60419148</v>
      </c>
      <c r="C10" s="179" t="s">
        <v>96</v>
      </c>
      <c r="D10" s="179" t="s">
        <v>316</v>
      </c>
      <c r="E10" s="96">
        <v>15.75</v>
      </c>
      <c r="F10" s="96">
        <v>12.115</v>
      </c>
      <c r="G10" s="80">
        <v>3476600</v>
      </c>
      <c r="H10" s="80">
        <v>3467313</v>
      </c>
      <c r="I10" s="205">
        <v>2184000</v>
      </c>
      <c r="J10" s="89">
        <v>1700400</v>
      </c>
      <c r="K10" s="80">
        <f t="shared" si="0"/>
        <v>483600</v>
      </c>
      <c r="L10" s="177" t="s">
        <v>302</v>
      </c>
    </row>
    <row r="11" spans="1:12" s="191" customFormat="1" ht="60">
      <c r="A11" s="178" t="s">
        <v>71</v>
      </c>
      <c r="B11" s="179">
        <v>44990260</v>
      </c>
      <c r="C11" s="179" t="s">
        <v>96</v>
      </c>
      <c r="D11" s="179" t="s">
        <v>317</v>
      </c>
      <c r="E11" s="96">
        <v>7.735</v>
      </c>
      <c r="F11" s="96">
        <v>5.95</v>
      </c>
      <c r="G11" s="80">
        <v>1828000</v>
      </c>
      <c r="H11" s="80">
        <v>1702890</v>
      </c>
      <c r="I11" s="205">
        <v>1702900</v>
      </c>
      <c r="J11" s="89">
        <v>1033000</v>
      </c>
      <c r="K11" s="80">
        <f t="shared" si="0"/>
        <v>669900</v>
      </c>
      <c r="L11" s="177" t="s">
        <v>306</v>
      </c>
    </row>
    <row r="12" spans="1:12" s="191" customFormat="1" ht="45">
      <c r="A12" s="178" t="s">
        <v>71</v>
      </c>
      <c r="B12" s="179">
        <v>44990260</v>
      </c>
      <c r="C12" s="179" t="s">
        <v>96</v>
      </c>
      <c r="D12" s="179" t="s">
        <v>318</v>
      </c>
      <c r="E12" s="96">
        <v>8.58</v>
      </c>
      <c r="F12" s="96">
        <v>6.6</v>
      </c>
      <c r="G12" s="80">
        <v>2209300</v>
      </c>
      <c r="H12" s="80">
        <v>1888920</v>
      </c>
      <c r="I12" s="205">
        <v>1888900</v>
      </c>
      <c r="J12" s="89">
        <v>1247000</v>
      </c>
      <c r="K12" s="80">
        <f t="shared" si="0"/>
        <v>641900</v>
      </c>
      <c r="L12" s="177" t="s">
        <v>306</v>
      </c>
    </row>
    <row r="13" spans="1:12" s="191" customFormat="1" ht="30">
      <c r="A13" s="178" t="s">
        <v>71</v>
      </c>
      <c r="B13" s="179">
        <v>44990260</v>
      </c>
      <c r="C13" s="179" t="s">
        <v>96</v>
      </c>
      <c r="D13" s="179" t="s">
        <v>319</v>
      </c>
      <c r="E13" s="96">
        <v>6.565</v>
      </c>
      <c r="F13" s="96">
        <v>5.05</v>
      </c>
      <c r="G13" s="80">
        <v>1644700</v>
      </c>
      <c r="H13" s="80">
        <v>1445310</v>
      </c>
      <c r="I13" s="205">
        <v>1445300</v>
      </c>
      <c r="J13" s="89">
        <v>870000</v>
      </c>
      <c r="K13" s="80">
        <f t="shared" si="0"/>
        <v>575300</v>
      </c>
      <c r="L13" s="177" t="s">
        <v>306</v>
      </c>
    </row>
    <row r="14" spans="1:12" s="191" customFormat="1" ht="30">
      <c r="A14" s="178" t="s">
        <v>71</v>
      </c>
      <c r="B14" s="179">
        <v>44990260</v>
      </c>
      <c r="C14" s="179" t="s">
        <v>96</v>
      </c>
      <c r="D14" s="179" t="s">
        <v>320</v>
      </c>
      <c r="E14" s="96">
        <v>10.651</v>
      </c>
      <c r="F14" s="96">
        <v>8.43</v>
      </c>
      <c r="G14" s="80">
        <v>2659000</v>
      </c>
      <c r="H14" s="80">
        <v>2322114</v>
      </c>
      <c r="I14" s="205">
        <v>2322100</v>
      </c>
      <c r="J14" s="89">
        <v>1440000</v>
      </c>
      <c r="K14" s="80">
        <f t="shared" si="0"/>
        <v>882100</v>
      </c>
      <c r="L14" s="177" t="s">
        <v>306</v>
      </c>
    </row>
    <row r="15" spans="1:12" s="191" customFormat="1" ht="60">
      <c r="A15" s="178" t="s">
        <v>69</v>
      </c>
      <c r="B15" s="179">
        <v>75136295</v>
      </c>
      <c r="C15" s="179" t="s">
        <v>96</v>
      </c>
      <c r="D15" s="179" t="s">
        <v>321</v>
      </c>
      <c r="E15" s="96">
        <v>1.29</v>
      </c>
      <c r="F15" s="96">
        <v>1</v>
      </c>
      <c r="G15" s="80">
        <v>200000</v>
      </c>
      <c r="H15" s="80">
        <v>283260</v>
      </c>
      <c r="I15" s="205">
        <v>200000</v>
      </c>
      <c r="J15" s="89">
        <v>120000</v>
      </c>
      <c r="K15" s="80">
        <f t="shared" si="0"/>
        <v>80000</v>
      </c>
      <c r="L15" s="177" t="s">
        <v>302</v>
      </c>
    </row>
    <row r="16" spans="1:12" s="191" customFormat="1" ht="45">
      <c r="A16" s="178" t="s">
        <v>322</v>
      </c>
      <c r="B16" s="179">
        <v>15060306</v>
      </c>
      <c r="C16" s="179" t="s">
        <v>96</v>
      </c>
      <c r="D16" s="179" t="s">
        <v>323</v>
      </c>
      <c r="E16" s="96">
        <v>3.874</v>
      </c>
      <c r="F16" s="96">
        <v>3.3</v>
      </c>
      <c r="G16" s="80">
        <v>1457000</v>
      </c>
      <c r="H16" s="80">
        <v>822156</v>
      </c>
      <c r="I16" s="205">
        <v>850000</v>
      </c>
      <c r="J16" s="89">
        <v>600000</v>
      </c>
      <c r="K16" s="80">
        <f t="shared" si="0"/>
        <v>250000</v>
      </c>
      <c r="L16" s="177" t="s">
        <v>301</v>
      </c>
    </row>
    <row r="17" spans="1:12" s="191" customFormat="1" ht="45">
      <c r="A17" s="178" t="s">
        <v>60</v>
      </c>
      <c r="B17" s="179">
        <v>400840</v>
      </c>
      <c r="C17" s="179" t="s">
        <v>96</v>
      </c>
      <c r="D17" s="179" t="s">
        <v>324</v>
      </c>
      <c r="E17" s="96">
        <v>3.77</v>
      </c>
      <c r="F17" s="96">
        <v>2.9</v>
      </c>
      <c r="G17" s="80">
        <v>660000</v>
      </c>
      <c r="H17" s="80">
        <v>829980</v>
      </c>
      <c r="I17" s="205">
        <v>657800</v>
      </c>
      <c r="J17" s="89">
        <v>342200</v>
      </c>
      <c r="K17" s="80">
        <f t="shared" si="0"/>
        <v>315600</v>
      </c>
      <c r="L17" s="177" t="s">
        <v>302</v>
      </c>
    </row>
    <row r="18" spans="1:12" s="191" customFormat="1" ht="105">
      <c r="A18" s="178" t="s">
        <v>16</v>
      </c>
      <c r="B18" s="179">
        <v>15060233</v>
      </c>
      <c r="C18" s="179" t="s">
        <v>96</v>
      </c>
      <c r="D18" s="179" t="s">
        <v>325</v>
      </c>
      <c r="E18" s="96">
        <v>8.125</v>
      </c>
      <c r="F18" s="96">
        <v>6.25</v>
      </c>
      <c r="G18" s="80">
        <v>2574000</v>
      </c>
      <c r="H18" s="80">
        <v>1788750</v>
      </c>
      <c r="I18" s="205">
        <v>1788800</v>
      </c>
      <c r="J18" s="89">
        <v>1140000</v>
      </c>
      <c r="K18" s="80">
        <f t="shared" si="0"/>
        <v>648800</v>
      </c>
      <c r="L18" s="177" t="s">
        <v>306</v>
      </c>
    </row>
    <row r="19" spans="1:12" s="191" customFormat="1" ht="30">
      <c r="A19" s="178" t="s">
        <v>9</v>
      </c>
      <c r="B19" s="179">
        <v>70188467</v>
      </c>
      <c r="C19" s="179" t="s">
        <v>96</v>
      </c>
      <c r="D19" s="179" t="s">
        <v>321</v>
      </c>
      <c r="E19" s="96">
        <v>4.58</v>
      </c>
      <c r="F19" s="96">
        <v>4.03</v>
      </c>
      <c r="G19" s="80">
        <v>395000</v>
      </c>
      <c r="H19" s="80">
        <v>457700</v>
      </c>
      <c r="I19" s="205">
        <v>395000</v>
      </c>
      <c r="J19" s="89">
        <v>59400</v>
      </c>
      <c r="K19" s="80">
        <f t="shared" si="0"/>
        <v>335600</v>
      </c>
      <c r="L19" s="177" t="s">
        <v>302</v>
      </c>
    </row>
    <row r="20" spans="1:12" s="191" customFormat="1" ht="75">
      <c r="A20" s="178" t="s">
        <v>6</v>
      </c>
      <c r="B20" s="179">
        <v>43379168</v>
      </c>
      <c r="C20" s="179" t="s">
        <v>96</v>
      </c>
      <c r="D20" s="179" t="s">
        <v>326</v>
      </c>
      <c r="E20" s="96">
        <v>6.331</v>
      </c>
      <c r="F20" s="96">
        <v>4.87</v>
      </c>
      <c r="G20" s="80">
        <v>985000</v>
      </c>
      <c r="H20" s="80">
        <v>1393794</v>
      </c>
      <c r="I20" s="205">
        <v>862500</v>
      </c>
      <c r="J20" s="89">
        <v>480000</v>
      </c>
      <c r="K20" s="80">
        <f t="shared" si="0"/>
        <v>382500</v>
      </c>
      <c r="L20" s="177" t="s">
        <v>302</v>
      </c>
    </row>
    <row r="21" spans="1:12" s="191" customFormat="1" ht="45.75" thickBot="1">
      <c r="A21" s="199" t="s">
        <v>327</v>
      </c>
      <c r="B21" s="200">
        <v>60128640</v>
      </c>
      <c r="C21" s="200" t="s">
        <v>96</v>
      </c>
      <c r="D21" s="200" t="s">
        <v>328</v>
      </c>
      <c r="E21" s="137">
        <v>8.125</v>
      </c>
      <c r="F21" s="137">
        <v>6.25</v>
      </c>
      <c r="G21" s="182">
        <v>3448560</v>
      </c>
      <c r="H21" s="182">
        <v>1788750</v>
      </c>
      <c r="I21" s="206">
        <v>2115700</v>
      </c>
      <c r="J21" s="161">
        <v>1742400</v>
      </c>
      <c r="K21" s="182">
        <f t="shared" si="0"/>
        <v>373300</v>
      </c>
      <c r="L21" s="183" t="s">
        <v>301</v>
      </c>
    </row>
    <row r="22" spans="1:12" s="191" customFormat="1" ht="15.75" thickBot="1">
      <c r="A22" s="510" t="s">
        <v>0</v>
      </c>
      <c r="B22" s="511"/>
      <c r="C22" s="511"/>
      <c r="D22" s="511"/>
      <c r="E22" s="511"/>
      <c r="F22" s="511"/>
      <c r="G22" s="512"/>
      <c r="H22" s="138">
        <f>SUM(H2:H21)</f>
        <v>29866826</v>
      </c>
      <c r="I22" s="138">
        <f>SUM(I2:I21)</f>
        <v>26345900</v>
      </c>
      <c r="J22" s="138">
        <f>SUM(J2:J21)</f>
        <v>17363000</v>
      </c>
      <c r="K22" s="138">
        <f>SUM(K2:K21)</f>
        <v>8982900</v>
      </c>
      <c r="L22" s="192"/>
    </row>
    <row r="23" ht="15.75" thickBot="1"/>
    <row r="24" spans="1:3" ht="15">
      <c r="A24" s="514" t="s">
        <v>220</v>
      </c>
      <c r="B24" s="515"/>
      <c r="C24" s="127"/>
    </row>
    <row r="25" spans="1:3" ht="15">
      <c r="A25" s="12" t="s">
        <v>329</v>
      </c>
      <c r="B25" s="129">
        <v>314000</v>
      </c>
      <c r="C25" s="128"/>
    </row>
    <row r="26" spans="1:3" ht="15">
      <c r="A26" s="12" t="s">
        <v>330</v>
      </c>
      <c r="B26" s="129">
        <v>1790800</v>
      </c>
      <c r="C26" s="128"/>
    </row>
    <row r="27" spans="1:3" ht="15">
      <c r="A27" s="12" t="s">
        <v>331</v>
      </c>
      <c r="B27" s="129">
        <v>3818900</v>
      </c>
      <c r="C27" s="128"/>
    </row>
    <row r="28" spans="1:3" ht="15">
      <c r="A28" s="12" t="s">
        <v>302</v>
      </c>
      <c r="B28" s="129">
        <v>3059200</v>
      </c>
      <c r="C28" s="128"/>
    </row>
    <row r="29" spans="1:3" ht="15.75" thickBot="1">
      <c r="A29" s="13" t="s">
        <v>223</v>
      </c>
      <c r="B29" s="130">
        <f>SUM(B25:B28)</f>
        <v>8982900</v>
      </c>
      <c r="C29" s="128"/>
    </row>
    <row r="31" spans="1:12" ht="234.75" customHeight="1">
      <c r="A31" s="513" t="s">
        <v>407</v>
      </c>
      <c r="B31" s="513"/>
      <c r="C31" s="513"/>
      <c r="D31" s="513"/>
      <c r="E31" s="513"/>
      <c r="F31" s="513"/>
      <c r="G31" s="513"/>
      <c r="H31" s="513"/>
      <c r="I31" s="513"/>
      <c r="J31" s="513"/>
      <c r="K31" s="513"/>
      <c r="L31" s="513"/>
    </row>
  </sheetData>
  <sheetProtection/>
  <mergeCells count="3">
    <mergeCell ref="A22:G22"/>
    <mergeCell ref="A31:L31"/>
    <mergeCell ref="A24:B24"/>
  </mergeCells>
  <printOptions/>
  <pageMargins left="0.7086614173228347" right="0.7086614173228347" top="0.7874015748031497" bottom="0.7874015748031497" header="0.31496062992125984" footer="0.31496062992125984"/>
  <pageSetup horizontalDpi="600" verticalDpi="600" orientation="portrait" paperSize="8" scale="79" r:id="rId1"/>
  <headerFooter>
    <oddHeader>&amp;RRK-10-2015-38, př. 6
počet stran: 27</oddHeader>
  </headerFooter>
  <rowBreaks count="1" manualBreakCount="1">
    <brk id="22" max="255" man="1"/>
  </rowBreaks>
</worksheet>
</file>

<file path=xl/worksheets/sheet10.xml><?xml version="1.0" encoding="utf-8"?>
<worksheet xmlns="http://schemas.openxmlformats.org/spreadsheetml/2006/main" xmlns:r="http://schemas.openxmlformats.org/officeDocument/2006/relationships">
  <dimension ref="A1:M51"/>
  <sheetViews>
    <sheetView zoomScalePageLayoutView="0" workbookViewId="0" topLeftCell="A46">
      <selection activeCell="K45" sqref="K45"/>
    </sheetView>
  </sheetViews>
  <sheetFormatPr defaultColWidth="9.140625" defaultRowHeight="15"/>
  <cols>
    <col min="1" max="1" width="19.421875" style="0" customWidth="1"/>
    <col min="2" max="2" width="12.421875" style="0" customWidth="1"/>
    <col min="3" max="3" width="14.57421875" style="0" customWidth="1"/>
    <col min="4" max="4" width="17.00390625" style="0" customWidth="1"/>
    <col min="5" max="5" width="11.57421875" style="0" customWidth="1"/>
    <col min="6" max="6" width="11.00390625" style="0" customWidth="1"/>
    <col min="7" max="7" width="11.7109375" style="0" customWidth="1"/>
    <col min="8" max="8" width="15.421875" style="0" customWidth="1"/>
    <col min="11" max="11" width="14.28125" style="0" customWidth="1"/>
    <col min="12" max="12" width="15.7109375" style="0" customWidth="1"/>
  </cols>
  <sheetData>
    <row r="1" spans="1:12" ht="233.25" customHeight="1" thickBot="1">
      <c r="A1" s="169" t="s">
        <v>89</v>
      </c>
      <c r="B1" s="170" t="s">
        <v>282</v>
      </c>
      <c r="C1" s="170" t="s">
        <v>87</v>
      </c>
      <c r="D1" s="170" t="s">
        <v>86</v>
      </c>
      <c r="E1" s="190" t="s">
        <v>283</v>
      </c>
      <c r="F1" s="190" t="s">
        <v>92</v>
      </c>
      <c r="G1" s="93" t="s">
        <v>85</v>
      </c>
      <c r="H1" s="93" t="s">
        <v>358</v>
      </c>
      <c r="I1" s="93" t="s">
        <v>248</v>
      </c>
      <c r="J1" s="84" t="s">
        <v>84</v>
      </c>
      <c r="K1" s="188" t="s">
        <v>275</v>
      </c>
      <c r="L1" s="442" t="s">
        <v>249</v>
      </c>
    </row>
    <row r="2" spans="1:12" ht="30">
      <c r="A2" s="433" t="s">
        <v>284</v>
      </c>
      <c r="B2" s="148">
        <v>22673377</v>
      </c>
      <c r="C2" s="148" t="s">
        <v>102</v>
      </c>
      <c r="D2" s="148" t="s">
        <v>285</v>
      </c>
      <c r="E2" s="260">
        <v>7.52</v>
      </c>
      <c r="F2" s="260">
        <v>6.9</v>
      </c>
      <c r="G2" s="281">
        <v>2901750</v>
      </c>
      <c r="H2" s="451">
        <v>1503360</v>
      </c>
      <c r="I2" s="263">
        <v>1376500</v>
      </c>
      <c r="J2" s="283">
        <v>718200</v>
      </c>
      <c r="K2" s="262">
        <v>658300</v>
      </c>
      <c r="L2" s="320" t="s">
        <v>406</v>
      </c>
    </row>
    <row r="3" spans="1:12" ht="45.75" thickBot="1">
      <c r="A3" s="180" t="s">
        <v>71</v>
      </c>
      <c r="B3" s="181">
        <v>44990260</v>
      </c>
      <c r="C3" s="181" t="s">
        <v>102</v>
      </c>
      <c r="D3" s="181" t="s">
        <v>353</v>
      </c>
      <c r="E3" s="464">
        <v>5.12</v>
      </c>
      <c r="F3" s="464">
        <v>4.19</v>
      </c>
      <c r="G3" s="321">
        <v>1148848</v>
      </c>
      <c r="H3" s="321">
        <v>1148848</v>
      </c>
      <c r="I3" s="465">
        <v>1092500</v>
      </c>
      <c r="J3" s="466">
        <v>570000</v>
      </c>
      <c r="K3" s="321">
        <f>I3-J3</f>
        <v>522500</v>
      </c>
      <c r="L3" s="467" t="s">
        <v>354</v>
      </c>
    </row>
    <row r="4" spans="1:12" ht="15.75" thickBot="1">
      <c r="A4" s="553" t="s">
        <v>0</v>
      </c>
      <c r="B4" s="554"/>
      <c r="C4" s="554"/>
      <c r="D4" s="554"/>
      <c r="E4" s="554"/>
      <c r="F4" s="554"/>
      <c r="G4" s="554"/>
      <c r="H4" s="554"/>
      <c r="I4" s="489">
        <f>SUM(I2:I3)</f>
        <v>2469000</v>
      </c>
      <c r="J4" s="490">
        <f>SUM(J2:J3)</f>
        <v>1288200</v>
      </c>
      <c r="K4" s="489">
        <f>SUM(K2:K3)</f>
        <v>1180800</v>
      </c>
      <c r="L4" s="491"/>
    </row>
    <row r="5" spans="1:12" ht="15.75" thickBot="1">
      <c r="A5" s="449"/>
      <c r="B5" s="443"/>
      <c r="C5" s="443"/>
      <c r="D5" s="443"/>
      <c r="E5" s="444"/>
      <c r="F5" s="444"/>
      <c r="G5" s="445"/>
      <c r="H5" s="445"/>
      <c r="I5" s="446"/>
      <c r="J5" s="447"/>
      <c r="K5" s="445"/>
      <c r="L5" s="447"/>
    </row>
    <row r="6" spans="1:11" ht="15">
      <c r="A6" s="33" t="s">
        <v>220</v>
      </c>
      <c r="B6" s="78"/>
      <c r="K6" s="16"/>
    </row>
    <row r="7" spans="1:2" ht="15">
      <c r="A7" s="12" t="s">
        <v>238</v>
      </c>
      <c r="B7" s="28">
        <v>55700</v>
      </c>
    </row>
    <row r="8" spans="1:2" ht="15">
      <c r="A8" s="12" t="s">
        <v>298</v>
      </c>
      <c r="B8" s="28">
        <v>92900</v>
      </c>
    </row>
    <row r="9" spans="1:2" ht="15">
      <c r="A9" s="12" t="s">
        <v>287</v>
      </c>
      <c r="B9" s="28">
        <v>658300</v>
      </c>
    </row>
    <row r="10" spans="1:2" ht="15">
      <c r="A10" s="450" t="s">
        <v>354</v>
      </c>
      <c r="B10" s="28">
        <v>522500</v>
      </c>
    </row>
    <row r="11" spans="1:2" ht="15.75" thickBot="1">
      <c r="A11" s="448" t="s">
        <v>0</v>
      </c>
      <c r="B11" s="227">
        <f>SUM(B7:B10)</f>
        <v>1329400</v>
      </c>
    </row>
    <row r="12" spans="1:2" ht="15">
      <c r="A12" s="478"/>
      <c r="B12" s="58"/>
    </row>
    <row r="13" spans="1:12" ht="246" customHeight="1">
      <c r="A13" s="557" t="s">
        <v>435</v>
      </c>
      <c r="B13" s="558"/>
      <c r="C13" s="558"/>
      <c r="D13" s="558"/>
      <c r="E13" s="558"/>
      <c r="F13" s="558"/>
      <c r="G13" s="558"/>
      <c r="H13" s="558"/>
      <c r="I13" s="558"/>
      <c r="J13" s="558"/>
      <c r="K13" s="558"/>
      <c r="L13" s="558"/>
    </row>
    <row r="14" spans="1:12" ht="15.75" customHeight="1" thickBot="1">
      <c r="A14" s="479"/>
      <c r="B14" s="480"/>
      <c r="C14" s="480"/>
      <c r="D14" s="480"/>
      <c r="E14" s="480"/>
      <c r="F14" s="480"/>
      <c r="G14" s="480"/>
      <c r="H14" s="480"/>
      <c r="I14" s="480"/>
      <c r="J14" s="480"/>
      <c r="K14" s="480"/>
      <c r="L14" s="480"/>
    </row>
    <row r="15" spans="1:12" ht="308.25" customHeight="1" thickBot="1">
      <c r="A15" s="81" t="s">
        <v>89</v>
      </c>
      <c r="B15" s="82" t="s">
        <v>88</v>
      </c>
      <c r="C15" s="82" t="s">
        <v>87</v>
      </c>
      <c r="D15" s="82" t="s">
        <v>86</v>
      </c>
      <c r="E15" s="82" t="s">
        <v>246</v>
      </c>
      <c r="F15" s="429" t="s">
        <v>85</v>
      </c>
      <c r="G15" s="93" t="s">
        <v>401</v>
      </c>
      <c r="H15" s="93" t="s">
        <v>402</v>
      </c>
      <c r="I15" s="84" t="s">
        <v>84</v>
      </c>
      <c r="J15" s="188" t="s">
        <v>275</v>
      </c>
      <c r="K15" s="519" t="s">
        <v>249</v>
      </c>
      <c r="L15" s="520"/>
    </row>
    <row r="16" spans="1:12" ht="67.5" customHeight="1">
      <c r="A16" s="433" t="s">
        <v>260</v>
      </c>
      <c r="B16" s="148">
        <v>394190</v>
      </c>
      <c r="C16" s="148" t="s">
        <v>295</v>
      </c>
      <c r="D16" s="148" t="s">
        <v>296</v>
      </c>
      <c r="E16" s="148">
        <v>3</v>
      </c>
      <c r="F16" s="394">
        <v>270695</v>
      </c>
      <c r="G16" s="140">
        <v>190749</v>
      </c>
      <c r="H16" s="428">
        <v>190700</v>
      </c>
      <c r="I16" s="150">
        <v>135000</v>
      </c>
      <c r="J16" s="172">
        <v>55700</v>
      </c>
      <c r="K16" s="151" t="s">
        <v>226</v>
      </c>
      <c r="L16" s="152" t="s">
        <v>232</v>
      </c>
    </row>
    <row r="17" spans="1:12" ht="45.75" thickBot="1">
      <c r="A17" s="434" t="s">
        <v>60</v>
      </c>
      <c r="B17" s="435">
        <v>400840</v>
      </c>
      <c r="C17" s="435" t="s">
        <v>102</v>
      </c>
      <c r="D17" s="435" t="s">
        <v>297</v>
      </c>
      <c r="E17" s="435">
        <v>5</v>
      </c>
      <c r="F17" s="436">
        <v>350000</v>
      </c>
      <c r="G17" s="437">
        <v>317915</v>
      </c>
      <c r="H17" s="438">
        <v>317900</v>
      </c>
      <c r="I17" s="439">
        <v>225000</v>
      </c>
      <c r="J17" s="437">
        <f>H17-I17</f>
        <v>92900</v>
      </c>
      <c r="K17" s="440" t="s">
        <v>286</v>
      </c>
      <c r="L17" s="441" t="s">
        <v>230</v>
      </c>
    </row>
    <row r="18" spans="1:12" ht="15.75" thickBot="1">
      <c r="A18" s="559" t="s">
        <v>0</v>
      </c>
      <c r="B18" s="560"/>
      <c r="C18" s="560"/>
      <c r="D18" s="560"/>
      <c r="E18" s="560"/>
      <c r="F18" s="560"/>
      <c r="G18" s="561"/>
      <c r="H18" s="430">
        <f>SUM(H15:H17)</f>
        <v>508600</v>
      </c>
      <c r="I18" s="430">
        <f>SUM(I15:I17)</f>
        <v>360000</v>
      </c>
      <c r="J18" s="430">
        <f>SUM(J15:J17)</f>
        <v>148600</v>
      </c>
      <c r="K18" s="431"/>
      <c r="L18" s="432"/>
    </row>
    <row r="19" ht="18" customHeight="1"/>
    <row r="20" spans="1:12" ht="126" customHeight="1">
      <c r="A20" s="524" t="s">
        <v>442</v>
      </c>
      <c r="B20" s="525"/>
      <c r="C20" s="525"/>
      <c r="D20" s="525"/>
      <c r="E20" s="525"/>
      <c r="F20" s="525"/>
      <c r="G20" s="525"/>
      <c r="H20" s="525"/>
      <c r="I20" s="525"/>
      <c r="J20" s="525"/>
      <c r="K20" s="525"/>
      <c r="L20" s="525"/>
    </row>
    <row r="22" spans="1:2" ht="15.75" thickBot="1">
      <c r="A22" s="57"/>
      <c r="B22" s="58"/>
    </row>
    <row r="23" spans="1:8" ht="187.5" customHeight="1" thickBot="1">
      <c r="A23" s="322" t="s">
        <v>89</v>
      </c>
      <c r="B23" s="323" t="s">
        <v>88</v>
      </c>
      <c r="C23" s="323" t="s">
        <v>216</v>
      </c>
      <c r="D23" s="323" t="s">
        <v>86</v>
      </c>
      <c r="E23" s="14" t="s">
        <v>217</v>
      </c>
      <c r="F23" s="9" t="s">
        <v>85</v>
      </c>
      <c r="G23" s="10" t="s">
        <v>410</v>
      </c>
      <c r="H23" s="11" t="s">
        <v>95</v>
      </c>
    </row>
    <row r="24" spans="1:8" ht="66" customHeight="1">
      <c r="A24" s="452" t="s">
        <v>71</v>
      </c>
      <c r="B24" s="453">
        <v>44990260</v>
      </c>
      <c r="C24" s="454" t="s">
        <v>102</v>
      </c>
      <c r="D24" s="454" t="s">
        <v>208</v>
      </c>
      <c r="E24" s="453">
        <v>3.75</v>
      </c>
      <c r="F24" s="455">
        <v>253393</v>
      </c>
      <c r="G24" s="455">
        <v>200000</v>
      </c>
      <c r="H24" s="456" t="s">
        <v>214</v>
      </c>
    </row>
    <row r="25" spans="1:8" ht="30">
      <c r="A25" s="457" t="s">
        <v>71</v>
      </c>
      <c r="B25" s="458">
        <v>44990260</v>
      </c>
      <c r="C25" s="459" t="s">
        <v>102</v>
      </c>
      <c r="D25" s="459" t="s">
        <v>209</v>
      </c>
      <c r="E25" s="458">
        <v>2.81</v>
      </c>
      <c r="F25" s="460">
        <v>250000</v>
      </c>
      <c r="G25" s="460">
        <v>200000</v>
      </c>
      <c r="H25" s="461" t="s">
        <v>214</v>
      </c>
    </row>
    <row r="26" spans="1:8" ht="45">
      <c r="A26" s="457" t="s">
        <v>71</v>
      </c>
      <c r="B26" s="458">
        <v>44990260</v>
      </c>
      <c r="C26" s="459" t="s">
        <v>102</v>
      </c>
      <c r="D26" s="459" t="s">
        <v>210</v>
      </c>
      <c r="E26" s="458">
        <v>3.49</v>
      </c>
      <c r="F26" s="460">
        <v>250000</v>
      </c>
      <c r="G26" s="460">
        <v>200000</v>
      </c>
      <c r="H26" s="461" t="s">
        <v>214</v>
      </c>
    </row>
    <row r="27" spans="1:11" ht="30">
      <c r="A27" s="462" t="s">
        <v>16</v>
      </c>
      <c r="B27" s="458">
        <v>15060233</v>
      </c>
      <c r="C27" s="459" t="s">
        <v>102</v>
      </c>
      <c r="D27" s="459" t="s">
        <v>207</v>
      </c>
      <c r="E27" s="458">
        <v>2.85</v>
      </c>
      <c r="F27" s="460">
        <v>250000</v>
      </c>
      <c r="G27" s="460">
        <v>200000</v>
      </c>
      <c r="H27" s="461" t="s">
        <v>214</v>
      </c>
      <c r="K27" s="27"/>
    </row>
    <row r="28" spans="1:8" ht="60">
      <c r="A28" s="462" t="s">
        <v>14</v>
      </c>
      <c r="B28" s="458">
        <v>47224541</v>
      </c>
      <c r="C28" s="459" t="s">
        <v>102</v>
      </c>
      <c r="D28" s="459" t="s">
        <v>211</v>
      </c>
      <c r="E28" s="458">
        <v>7.77</v>
      </c>
      <c r="F28" s="460">
        <v>250000</v>
      </c>
      <c r="G28" s="460">
        <v>200000</v>
      </c>
      <c r="H28" s="461" t="s">
        <v>214</v>
      </c>
    </row>
    <row r="29" spans="1:8" ht="60">
      <c r="A29" s="462" t="s">
        <v>206</v>
      </c>
      <c r="B29" s="458">
        <v>70803978</v>
      </c>
      <c r="C29" s="459" t="s">
        <v>102</v>
      </c>
      <c r="D29" s="459" t="s">
        <v>212</v>
      </c>
      <c r="E29" s="458">
        <v>8.01</v>
      </c>
      <c r="F29" s="460">
        <v>250000</v>
      </c>
      <c r="G29" s="460">
        <v>200000</v>
      </c>
      <c r="H29" s="461" t="s">
        <v>215</v>
      </c>
    </row>
    <row r="30" spans="1:8" ht="30.75" thickBot="1">
      <c r="A30" s="495" t="s">
        <v>206</v>
      </c>
      <c r="B30" s="496">
        <v>70803978</v>
      </c>
      <c r="C30" s="497" t="s">
        <v>102</v>
      </c>
      <c r="D30" s="497" t="s">
        <v>213</v>
      </c>
      <c r="E30" s="496">
        <v>4.68</v>
      </c>
      <c r="F30" s="493">
        <v>250000</v>
      </c>
      <c r="G30" s="493">
        <v>200000</v>
      </c>
      <c r="H30" s="494" t="s">
        <v>215</v>
      </c>
    </row>
    <row r="31" spans="1:8" ht="15.75" thickBot="1">
      <c r="A31" s="555" t="s">
        <v>0</v>
      </c>
      <c r="B31" s="556"/>
      <c r="C31" s="556"/>
      <c r="D31" s="556"/>
      <c r="E31" s="556"/>
      <c r="F31" s="492"/>
      <c r="G31" s="498">
        <f>SUM(G24:G30)</f>
        <v>1400000</v>
      </c>
      <c r="H31" s="499"/>
    </row>
    <row r="32" spans="1:8" ht="15">
      <c r="A32" s="552" t="s">
        <v>219</v>
      </c>
      <c r="B32" s="539"/>
      <c r="C32" s="539"/>
      <c r="D32" s="539"/>
      <c r="E32" s="539"/>
      <c r="F32" s="539"/>
      <c r="G32" s="539"/>
      <c r="H32" s="539"/>
    </row>
    <row r="33" spans="1:10" ht="28.5" customHeight="1">
      <c r="A33" s="539" t="s">
        <v>218</v>
      </c>
      <c r="B33" s="541"/>
      <c r="C33" s="541"/>
      <c r="D33" s="541"/>
      <c r="E33" s="541"/>
      <c r="F33" s="541"/>
      <c r="G33" s="541"/>
      <c r="H33" s="541"/>
      <c r="I33" s="27"/>
      <c r="J33" s="27"/>
    </row>
    <row r="34" spans="1:8" ht="20.25" customHeight="1">
      <c r="A34" s="552" t="s">
        <v>224</v>
      </c>
      <c r="B34" s="539"/>
      <c r="C34" s="539"/>
      <c r="D34" s="539"/>
      <c r="E34" s="539"/>
      <c r="F34" s="539"/>
      <c r="G34" s="539"/>
      <c r="H34" s="539"/>
    </row>
    <row r="35" ht="15.75" thickBot="1"/>
    <row r="36" spans="1:2" ht="15">
      <c r="A36" s="33" t="s">
        <v>220</v>
      </c>
      <c r="B36" s="20"/>
    </row>
    <row r="37" spans="1:11" ht="15">
      <c r="A37" s="12" t="s">
        <v>215</v>
      </c>
      <c r="B37" s="28">
        <v>400000</v>
      </c>
      <c r="K37" s="97"/>
    </row>
    <row r="38" spans="1:11" ht="15">
      <c r="A38" s="12" t="s">
        <v>214</v>
      </c>
      <c r="B38" s="28">
        <v>1000000</v>
      </c>
      <c r="K38" s="102"/>
    </row>
    <row r="39" spans="1:2" ht="15.75" thickBot="1">
      <c r="A39" s="32" t="s">
        <v>223</v>
      </c>
      <c r="B39" s="29">
        <f>SUM(B37:B38)</f>
        <v>1400000</v>
      </c>
    </row>
    <row r="42" spans="1:12" ht="15.75" thickBot="1">
      <c r="A42" s="99"/>
      <c r="B42" s="100"/>
      <c r="C42" s="100"/>
      <c r="D42" s="100"/>
      <c r="E42" s="101"/>
      <c r="F42" s="101"/>
      <c r="G42" s="102"/>
      <c r="H42" s="102"/>
      <c r="I42" s="102"/>
      <c r="J42" s="102"/>
      <c r="K42" s="98"/>
      <c r="L42" s="98"/>
    </row>
    <row r="43" spans="1:13" ht="183.75" thickBot="1">
      <c r="A43" s="131" t="s">
        <v>89</v>
      </c>
      <c r="B43" s="132" t="s">
        <v>88</v>
      </c>
      <c r="C43" s="132" t="s">
        <v>436</v>
      </c>
      <c r="D43" s="132" t="s">
        <v>86</v>
      </c>
      <c r="E43" s="190" t="s">
        <v>246</v>
      </c>
      <c r="F43" s="93" t="s">
        <v>85</v>
      </c>
      <c r="G43" s="93" t="s">
        <v>444</v>
      </c>
      <c r="H43" s="190" t="s">
        <v>248</v>
      </c>
      <c r="I43" s="93" t="s">
        <v>84</v>
      </c>
      <c r="J43" s="133" t="s">
        <v>275</v>
      </c>
      <c r="K43" s="98"/>
      <c r="L43" s="104"/>
      <c r="M43" s="104"/>
    </row>
    <row r="44" spans="1:12" ht="30">
      <c r="A44" s="288" t="s">
        <v>355</v>
      </c>
      <c r="B44" s="261">
        <v>28125975</v>
      </c>
      <c r="C44" s="261" t="s">
        <v>102</v>
      </c>
      <c r="D44" s="261" t="s">
        <v>102</v>
      </c>
      <c r="E44" s="228">
        <v>10</v>
      </c>
      <c r="F44" s="281">
        <v>2999344</v>
      </c>
      <c r="G44" s="281">
        <v>1792585.6154773652</v>
      </c>
      <c r="H44" s="282">
        <v>1792600</v>
      </c>
      <c r="I44" s="283">
        <v>0</v>
      </c>
      <c r="J44" s="463">
        <v>1792600</v>
      </c>
      <c r="K44" s="98"/>
      <c r="L44" s="105"/>
    </row>
    <row r="45" spans="1:12" ht="15.75" thickBot="1">
      <c r="A45" s="550" t="s">
        <v>0</v>
      </c>
      <c r="B45" s="551"/>
      <c r="C45" s="551"/>
      <c r="D45" s="551"/>
      <c r="E45" s="551"/>
      <c r="F45" s="551"/>
      <c r="G45" s="551"/>
      <c r="H45" s="327">
        <f>SUM(H44:H44)</f>
        <v>1792600</v>
      </c>
      <c r="I45" s="327">
        <v>0</v>
      </c>
      <c r="J45" s="357">
        <f>SUM(J44:J44)</f>
        <v>1792600</v>
      </c>
      <c r="K45" s="98"/>
      <c r="L45" s="106"/>
    </row>
    <row r="46" spans="1:12" ht="15.75" thickBot="1">
      <c r="A46" s="98"/>
      <c r="B46" s="98"/>
      <c r="C46" s="98"/>
      <c r="D46" s="98"/>
      <c r="E46" s="98"/>
      <c r="F46" s="98"/>
      <c r="G46" s="98"/>
      <c r="H46" s="98"/>
      <c r="I46" s="98"/>
      <c r="J46" s="98"/>
      <c r="K46" s="98"/>
      <c r="L46" s="98"/>
    </row>
    <row r="47" spans="1:12" ht="15">
      <c r="A47" s="514" t="s">
        <v>220</v>
      </c>
      <c r="B47" s="515"/>
      <c r="C47" s="98"/>
      <c r="D47" s="98"/>
      <c r="E47" s="98"/>
      <c r="F47" s="98"/>
      <c r="G47" s="98"/>
      <c r="H47" s="98"/>
      <c r="I47" s="98"/>
      <c r="J47" s="98"/>
      <c r="L47" s="98"/>
    </row>
    <row r="48" spans="1:12" ht="15">
      <c r="A48" s="110" t="s">
        <v>356</v>
      </c>
      <c r="B48" s="111">
        <v>1792600</v>
      </c>
      <c r="C48" s="98"/>
      <c r="D48" s="98"/>
      <c r="E48" s="98"/>
      <c r="F48" s="98"/>
      <c r="G48" s="98"/>
      <c r="H48" s="98"/>
      <c r="I48" s="98"/>
      <c r="J48" s="98"/>
      <c r="L48" s="98"/>
    </row>
    <row r="49" spans="1:12" ht="15.75" thickBot="1">
      <c r="A49" s="226" t="s">
        <v>223</v>
      </c>
      <c r="B49" s="113">
        <f>SUM(B48)</f>
        <v>1792600</v>
      </c>
      <c r="C49" s="98"/>
      <c r="D49" s="98"/>
      <c r="E49" s="98"/>
      <c r="F49" s="98"/>
      <c r="G49" s="98"/>
      <c r="H49" s="98"/>
      <c r="I49" s="98"/>
      <c r="J49" s="98"/>
      <c r="L49" s="98"/>
    </row>
    <row r="51" spans="1:12" ht="222" customHeight="1">
      <c r="A51" s="524" t="s">
        <v>437</v>
      </c>
      <c r="B51" s="525"/>
      <c r="C51" s="525"/>
      <c r="D51" s="525"/>
      <c r="E51" s="525"/>
      <c r="F51" s="525"/>
      <c r="G51" s="525"/>
      <c r="H51" s="525"/>
      <c r="I51" s="525"/>
      <c r="J51" s="525"/>
      <c r="K51" s="525"/>
      <c r="L51" s="525"/>
    </row>
  </sheetData>
  <sheetProtection/>
  <mergeCells count="12">
    <mergeCell ref="A4:H4"/>
    <mergeCell ref="A31:E31"/>
    <mergeCell ref="A13:L13"/>
    <mergeCell ref="A18:G18"/>
    <mergeCell ref="A47:B47"/>
    <mergeCell ref="A51:L51"/>
    <mergeCell ref="A20:L20"/>
    <mergeCell ref="K15:L15"/>
    <mergeCell ref="A45:G45"/>
    <mergeCell ref="A32:H32"/>
    <mergeCell ref="A34:H34"/>
    <mergeCell ref="A33:H33"/>
  </mergeCells>
  <printOptions/>
  <pageMargins left="0.7086614173228347" right="0.7086614173228347" top="0.7874015748031497" bottom="0.7874015748031497" header="0.31496062992125984" footer="0.31496062992125984"/>
  <pageSetup horizontalDpi="600" verticalDpi="600" orientation="portrait" paperSize="8" scale="81" r:id="rId1"/>
</worksheet>
</file>

<file path=xl/worksheets/sheet11.xml><?xml version="1.0" encoding="utf-8"?>
<worksheet xmlns="http://schemas.openxmlformats.org/spreadsheetml/2006/main" xmlns:r="http://schemas.openxmlformats.org/officeDocument/2006/relationships">
  <dimension ref="A1:L17"/>
  <sheetViews>
    <sheetView zoomScalePageLayoutView="0" workbookViewId="0" topLeftCell="A13">
      <selection activeCell="A17" sqref="A17:L17"/>
    </sheetView>
  </sheetViews>
  <sheetFormatPr defaultColWidth="9.140625" defaultRowHeight="15"/>
  <cols>
    <col min="1" max="1" width="16.00390625" style="0" customWidth="1"/>
    <col min="2" max="2" width="14.421875" style="0" customWidth="1"/>
    <col min="3" max="3" width="14.28125" style="0" customWidth="1"/>
    <col min="4" max="4" width="17.421875" style="0" customWidth="1"/>
    <col min="8" max="8" width="13.7109375" style="0" customWidth="1"/>
    <col min="12" max="12" width="18.140625" style="0" customWidth="1"/>
  </cols>
  <sheetData>
    <row r="1" spans="1:12" ht="301.5" customHeight="1" thickBot="1">
      <c r="A1" s="131" t="s">
        <v>89</v>
      </c>
      <c r="B1" s="132" t="s">
        <v>88</v>
      </c>
      <c r="C1" s="132" t="s">
        <v>87</v>
      </c>
      <c r="D1" s="132" t="s">
        <v>86</v>
      </c>
      <c r="E1" s="190" t="s">
        <v>359</v>
      </c>
      <c r="F1" s="190" t="s">
        <v>92</v>
      </c>
      <c r="G1" s="93" t="s">
        <v>85</v>
      </c>
      <c r="H1" s="93" t="s">
        <v>419</v>
      </c>
      <c r="I1" s="190" t="s">
        <v>248</v>
      </c>
      <c r="J1" s="93" t="s">
        <v>84</v>
      </c>
      <c r="K1" s="93" t="s">
        <v>275</v>
      </c>
      <c r="L1" s="133" t="s">
        <v>95</v>
      </c>
    </row>
    <row r="2" spans="1:12" ht="30">
      <c r="A2" s="197" t="s">
        <v>71</v>
      </c>
      <c r="B2" s="198">
        <v>44990260</v>
      </c>
      <c r="C2" s="198" t="s">
        <v>360</v>
      </c>
      <c r="D2" s="198" t="s">
        <v>361</v>
      </c>
      <c r="E2" s="233">
        <v>8.882</v>
      </c>
      <c r="F2" s="233">
        <v>7.575</v>
      </c>
      <c r="G2" s="172">
        <v>1883900</v>
      </c>
      <c r="H2" s="172">
        <v>1830816</v>
      </c>
      <c r="I2" s="201">
        <v>1421200</v>
      </c>
      <c r="J2" s="150">
        <v>793200</v>
      </c>
      <c r="K2" s="172">
        <f aca="true" t="shared" si="0" ref="K2:K8">I2-J2</f>
        <v>628000</v>
      </c>
      <c r="L2" s="202" t="s">
        <v>362</v>
      </c>
    </row>
    <row r="3" spans="1:12" ht="30">
      <c r="A3" s="178" t="s">
        <v>71</v>
      </c>
      <c r="B3" s="179">
        <v>44990260</v>
      </c>
      <c r="C3" s="256" t="s">
        <v>360</v>
      </c>
      <c r="D3" s="179" t="s">
        <v>363</v>
      </c>
      <c r="E3" s="234">
        <v>16.4</v>
      </c>
      <c r="F3" s="234">
        <v>15.13</v>
      </c>
      <c r="G3" s="80">
        <v>2800000</v>
      </c>
      <c r="H3" s="80">
        <v>3270720.000000001</v>
      </c>
      <c r="I3" s="205">
        <v>1612500</v>
      </c>
      <c r="J3" s="89">
        <v>900000</v>
      </c>
      <c r="K3" s="80">
        <f t="shared" si="0"/>
        <v>712500</v>
      </c>
      <c r="L3" s="177" t="s">
        <v>362</v>
      </c>
    </row>
    <row r="4" spans="1:12" ht="30">
      <c r="A4" s="178" t="s">
        <v>322</v>
      </c>
      <c r="B4" s="179">
        <v>15060306</v>
      </c>
      <c r="C4" s="256" t="s">
        <v>360</v>
      </c>
      <c r="D4" s="179" t="s">
        <v>364</v>
      </c>
      <c r="E4" s="234">
        <v>2.502</v>
      </c>
      <c r="F4" s="234">
        <v>2.25</v>
      </c>
      <c r="G4" s="80">
        <v>1140000</v>
      </c>
      <c r="H4" s="80">
        <v>504576</v>
      </c>
      <c r="I4" s="205">
        <v>504600</v>
      </c>
      <c r="J4" s="89">
        <v>291600</v>
      </c>
      <c r="K4" s="80">
        <f t="shared" si="0"/>
        <v>213000</v>
      </c>
      <c r="L4" s="177" t="s">
        <v>365</v>
      </c>
    </row>
    <row r="5" spans="1:12" ht="45">
      <c r="A5" s="178" t="s">
        <v>16</v>
      </c>
      <c r="B5" s="179">
        <v>15060233</v>
      </c>
      <c r="C5" s="256" t="s">
        <v>360</v>
      </c>
      <c r="D5" s="179" t="s">
        <v>366</v>
      </c>
      <c r="E5" s="234">
        <v>10.955</v>
      </c>
      <c r="F5" s="234">
        <v>10.165</v>
      </c>
      <c r="G5" s="80">
        <v>2401676</v>
      </c>
      <c r="H5" s="80">
        <v>2179199.9999999995</v>
      </c>
      <c r="I5" s="205">
        <v>1014800</v>
      </c>
      <c r="J5" s="89">
        <v>566400</v>
      </c>
      <c r="K5" s="80">
        <f t="shared" si="0"/>
        <v>448400</v>
      </c>
      <c r="L5" s="177" t="s">
        <v>362</v>
      </c>
    </row>
    <row r="6" spans="1:12" ht="60">
      <c r="A6" s="178" t="s">
        <v>14</v>
      </c>
      <c r="B6" s="179">
        <v>47224541</v>
      </c>
      <c r="C6" s="179" t="s">
        <v>360</v>
      </c>
      <c r="D6" s="179" t="s">
        <v>367</v>
      </c>
      <c r="E6" s="234">
        <v>7.53</v>
      </c>
      <c r="F6" s="234">
        <v>6.01</v>
      </c>
      <c r="G6" s="80">
        <v>1670000</v>
      </c>
      <c r="H6" s="80">
        <v>1591680</v>
      </c>
      <c r="I6" s="205">
        <v>782600</v>
      </c>
      <c r="J6" s="89">
        <v>436800</v>
      </c>
      <c r="K6" s="80">
        <f t="shared" si="0"/>
        <v>345800</v>
      </c>
      <c r="L6" s="177" t="s">
        <v>362</v>
      </c>
    </row>
    <row r="7" spans="1:12" ht="30">
      <c r="A7" s="178" t="s">
        <v>129</v>
      </c>
      <c r="B7" s="179">
        <v>45659028</v>
      </c>
      <c r="C7" s="179" t="s">
        <v>360</v>
      </c>
      <c r="D7" s="179" t="s">
        <v>368</v>
      </c>
      <c r="E7" s="234">
        <v>6.21</v>
      </c>
      <c r="F7" s="234">
        <v>5.13</v>
      </c>
      <c r="G7" s="80">
        <v>882000</v>
      </c>
      <c r="H7" s="80">
        <v>1296000</v>
      </c>
      <c r="I7" s="205">
        <v>507400</v>
      </c>
      <c r="J7" s="89">
        <v>283200</v>
      </c>
      <c r="K7" s="80">
        <f t="shared" si="0"/>
        <v>224200</v>
      </c>
      <c r="L7" s="177" t="s">
        <v>369</v>
      </c>
    </row>
    <row r="8" spans="1:12" ht="30.75" thickBot="1">
      <c r="A8" s="199" t="s">
        <v>290</v>
      </c>
      <c r="B8" s="200">
        <v>62797549</v>
      </c>
      <c r="C8" s="200" t="s">
        <v>360</v>
      </c>
      <c r="D8" s="200" t="s">
        <v>368</v>
      </c>
      <c r="E8" s="235">
        <v>17.5</v>
      </c>
      <c r="F8" s="235">
        <v>17</v>
      </c>
      <c r="G8" s="182">
        <v>2814380</v>
      </c>
      <c r="H8" s="182">
        <v>3408000</v>
      </c>
      <c r="I8" s="206">
        <v>1505000</v>
      </c>
      <c r="J8" s="161">
        <v>840000</v>
      </c>
      <c r="K8" s="182">
        <f t="shared" si="0"/>
        <v>665000</v>
      </c>
      <c r="L8" s="183" t="s">
        <v>365</v>
      </c>
    </row>
    <row r="9" spans="1:12" ht="15.75" thickBot="1">
      <c r="A9" s="562" t="s">
        <v>0</v>
      </c>
      <c r="B9" s="563"/>
      <c r="C9" s="563"/>
      <c r="D9" s="563"/>
      <c r="E9" s="563"/>
      <c r="F9" s="563"/>
      <c r="G9" s="563"/>
      <c r="H9" s="138"/>
      <c r="I9" s="138">
        <f>SUM(I2:I8)</f>
        <v>7348100</v>
      </c>
      <c r="J9" s="138">
        <f>SUM(J2:J8)</f>
        <v>4111200</v>
      </c>
      <c r="K9" s="138">
        <f>SUM(K2:K8)</f>
        <v>3236900</v>
      </c>
      <c r="L9" s="284"/>
    </row>
    <row r="10" spans="1:12" ht="15.75" thickBot="1">
      <c r="A10" s="98"/>
      <c r="B10" s="98"/>
      <c r="C10" s="98"/>
      <c r="D10" s="98"/>
      <c r="E10" s="98"/>
      <c r="F10" s="98"/>
      <c r="G10" s="98"/>
      <c r="H10" s="98"/>
      <c r="I10" s="98"/>
      <c r="J10" s="98"/>
      <c r="K10" s="98"/>
      <c r="L10" s="98"/>
    </row>
    <row r="11" spans="1:12" ht="15">
      <c r="A11" s="108" t="s">
        <v>220</v>
      </c>
      <c r="B11" s="109"/>
      <c r="C11" s="98"/>
      <c r="D11" s="98"/>
      <c r="E11" s="98"/>
      <c r="F11" s="98"/>
      <c r="G11" s="98"/>
      <c r="H11" s="98"/>
      <c r="I11" s="98"/>
      <c r="J11" s="98"/>
      <c r="K11" s="98"/>
      <c r="L11" s="98"/>
    </row>
    <row r="12" spans="1:12" ht="15">
      <c r="A12" s="110" t="s">
        <v>369</v>
      </c>
      <c r="B12" s="111">
        <v>224200</v>
      </c>
      <c r="C12" s="98"/>
      <c r="D12" s="98"/>
      <c r="E12" s="98"/>
      <c r="F12" s="98"/>
      <c r="G12" s="98"/>
      <c r="H12" s="98"/>
      <c r="I12" s="98"/>
      <c r="J12" s="98"/>
      <c r="K12" s="98"/>
      <c r="L12" s="98"/>
    </row>
    <row r="13" spans="1:12" ht="15">
      <c r="A13" s="110" t="s">
        <v>365</v>
      </c>
      <c r="B13" s="111">
        <v>878000</v>
      </c>
      <c r="C13" s="98"/>
      <c r="D13" s="98"/>
      <c r="E13" s="98"/>
      <c r="F13" s="98"/>
      <c r="G13" s="98"/>
      <c r="H13" s="98"/>
      <c r="I13" s="98"/>
      <c r="J13" s="98"/>
      <c r="K13" s="98"/>
      <c r="L13" s="98"/>
    </row>
    <row r="14" spans="1:12" ht="15">
      <c r="A14" s="110" t="s">
        <v>362</v>
      </c>
      <c r="B14" s="111">
        <v>2134700</v>
      </c>
      <c r="C14" s="98"/>
      <c r="D14" s="98"/>
      <c r="E14" s="98"/>
      <c r="F14" s="98"/>
      <c r="G14" s="98"/>
      <c r="H14" s="98"/>
      <c r="I14" s="98"/>
      <c r="J14" s="98"/>
      <c r="K14" s="98"/>
      <c r="L14" s="98"/>
    </row>
    <row r="15" spans="1:12" ht="15.75" thickBot="1">
      <c r="A15" s="112" t="s">
        <v>221</v>
      </c>
      <c r="B15" s="113">
        <v>3236900</v>
      </c>
      <c r="C15" s="98"/>
      <c r="D15" s="98"/>
      <c r="E15" s="98"/>
      <c r="F15" s="98"/>
      <c r="G15" s="98"/>
      <c r="H15" s="98"/>
      <c r="I15" s="98"/>
      <c r="J15" s="98"/>
      <c r="K15" s="98"/>
      <c r="L15" s="98"/>
    </row>
    <row r="17" spans="1:12" ht="259.5" customHeight="1">
      <c r="A17" s="513" t="s">
        <v>420</v>
      </c>
      <c r="B17" s="516"/>
      <c r="C17" s="516"/>
      <c r="D17" s="516"/>
      <c r="E17" s="516"/>
      <c r="F17" s="516"/>
      <c r="G17" s="516"/>
      <c r="H17" s="516"/>
      <c r="I17" s="516"/>
      <c r="J17" s="516"/>
      <c r="K17" s="516"/>
      <c r="L17" s="516"/>
    </row>
  </sheetData>
  <sheetProtection/>
  <mergeCells count="2">
    <mergeCell ref="A9:G9"/>
    <mergeCell ref="A17:L17"/>
  </mergeCells>
  <printOptions/>
  <pageMargins left="0.7086614173228347" right="0.7086614173228347" top="0.7874015748031497" bottom="0.7874015748031497" header="0.31496062992125984" footer="0.31496062992125984"/>
  <pageSetup horizontalDpi="600" verticalDpi="600" orientation="portrait" paperSize="8" scale="87" r:id="rId1"/>
</worksheet>
</file>

<file path=xl/worksheets/sheet12.xml><?xml version="1.0" encoding="utf-8"?>
<worksheet xmlns="http://schemas.openxmlformats.org/spreadsheetml/2006/main" xmlns:r="http://schemas.openxmlformats.org/officeDocument/2006/relationships">
  <sheetPr>
    <pageSetUpPr fitToPage="1"/>
  </sheetPr>
  <dimension ref="A1:M71"/>
  <sheetViews>
    <sheetView view="pageBreakPreview" zoomScale="60" zoomScalePageLayoutView="0" workbookViewId="0" topLeftCell="A55">
      <selection activeCell="H63" sqref="H63"/>
    </sheetView>
  </sheetViews>
  <sheetFormatPr defaultColWidth="9.140625" defaultRowHeight="15"/>
  <cols>
    <col min="1" max="1" width="23.28125" style="4" bestFit="1" customWidth="1"/>
    <col min="2" max="2" width="11.00390625" style="3" customWidth="1"/>
    <col min="3" max="3" width="15.7109375" style="3" customWidth="1"/>
    <col min="4" max="4" width="25.140625" style="3" customWidth="1"/>
    <col min="5" max="5" width="5.421875" style="2" bestFit="1" customWidth="1"/>
    <col min="6" max="6" width="5.421875" style="2" customWidth="1"/>
    <col min="7" max="7" width="8.8515625" style="1" bestFit="1" customWidth="1"/>
    <col min="8" max="11" width="9.8515625" style="1" bestFit="1" customWidth="1"/>
  </cols>
  <sheetData>
    <row r="1" spans="1:13" s="6" customFormat="1" ht="311.25" customHeight="1" thickBot="1">
      <c r="A1" s="169" t="s">
        <v>89</v>
      </c>
      <c r="B1" s="170" t="s">
        <v>88</v>
      </c>
      <c r="C1" s="170" t="s">
        <v>87</v>
      </c>
      <c r="D1" s="170" t="s">
        <v>86</v>
      </c>
      <c r="E1" s="190" t="s">
        <v>91</v>
      </c>
      <c r="F1" s="190" t="s">
        <v>92</v>
      </c>
      <c r="G1" s="93" t="s">
        <v>85</v>
      </c>
      <c r="H1" s="93" t="s">
        <v>400</v>
      </c>
      <c r="I1" s="190" t="s">
        <v>90</v>
      </c>
      <c r="J1" s="93" t="s">
        <v>84</v>
      </c>
      <c r="K1" s="93" t="s">
        <v>275</v>
      </c>
      <c r="L1" s="567" t="s">
        <v>225</v>
      </c>
      <c r="M1" s="568"/>
    </row>
    <row r="2" spans="1:13" s="5" customFormat="1" ht="30">
      <c r="A2" s="288" t="s">
        <v>82</v>
      </c>
      <c r="B2" s="261">
        <v>839345</v>
      </c>
      <c r="C2" s="261" t="s">
        <v>2</v>
      </c>
      <c r="D2" s="261" t="s">
        <v>81</v>
      </c>
      <c r="E2" s="261">
        <v>2.02</v>
      </c>
      <c r="F2" s="290">
        <v>2.01</v>
      </c>
      <c r="G2" s="281">
        <v>120000</v>
      </c>
      <c r="H2" s="281">
        <v>134460</v>
      </c>
      <c r="I2" s="291">
        <v>120000</v>
      </c>
      <c r="J2" s="283">
        <v>101000</v>
      </c>
      <c r="K2" s="281">
        <v>19000</v>
      </c>
      <c r="L2" s="261" t="s">
        <v>226</v>
      </c>
      <c r="M2" s="292" t="s">
        <v>227</v>
      </c>
    </row>
    <row r="3" spans="1:13" s="6" customFormat="1" ht="60">
      <c r="A3" s="63" t="s">
        <v>80</v>
      </c>
      <c r="B3" s="135">
        <v>27668240</v>
      </c>
      <c r="C3" s="135" t="s">
        <v>2</v>
      </c>
      <c r="D3" s="135" t="s">
        <v>79</v>
      </c>
      <c r="E3" s="135">
        <v>7.57</v>
      </c>
      <c r="F3" s="264">
        <v>6.28</v>
      </c>
      <c r="G3" s="293">
        <v>930000</v>
      </c>
      <c r="H3" s="293">
        <v>646680</v>
      </c>
      <c r="I3" s="294">
        <v>487100</v>
      </c>
      <c r="J3" s="67">
        <v>378000</v>
      </c>
      <c r="K3" s="66">
        <v>109100</v>
      </c>
      <c r="L3" s="135" t="s">
        <v>228</v>
      </c>
      <c r="M3" s="295" t="s">
        <v>229</v>
      </c>
    </row>
    <row r="4" spans="1:13" s="5" customFormat="1" ht="45">
      <c r="A4" s="63" t="s">
        <v>71</v>
      </c>
      <c r="B4" s="64">
        <v>44990260</v>
      </c>
      <c r="C4" s="64" t="s">
        <v>2</v>
      </c>
      <c r="D4" s="64" t="s">
        <v>78</v>
      </c>
      <c r="E4" s="64">
        <v>14.14</v>
      </c>
      <c r="F4" s="264">
        <v>11.98</v>
      </c>
      <c r="G4" s="66">
        <v>1404000</v>
      </c>
      <c r="H4" s="66">
        <v>1179480</v>
      </c>
      <c r="I4" s="294">
        <v>1404000</v>
      </c>
      <c r="J4" s="67">
        <v>707000</v>
      </c>
      <c r="K4" s="66">
        <v>697000</v>
      </c>
      <c r="L4" s="64" t="s">
        <v>228</v>
      </c>
      <c r="M4" s="296" t="s">
        <v>227</v>
      </c>
    </row>
    <row r="5" spans="1:13" s="5" customFormat="1" ht="30">
      <c r="A5" s="63" t="s">
        <v>71</v>
      </c>
      <c r="B5" s="64">
        <v>44990260</v>
      </c>
      <c r="C5" s="64" t="s">
        <v>2</v>
      </c>
      <c r="D5" s="64" t="s">
        <v>77</v>
      </c>
      <c r="E5" s="64">
        <v>3.18</v>
      </c>
      <c r="F5" s="264">
        <v>2.63</v>
      </c>
      <c r="G5" s="66">
        <v>439516</v>
      </c>
      <c r="H5" s="66">
        <v>272580</v>
      </c>
      <c r="I5" s="294">
        <v>334800</v>
      </c>
      <c r="J5" s="67">
        <v>159000</v>
      </c>
      <c r="K5" s="66">
        <v>175800</v>
      </c>
      <c r="L5" s="64" t="s">
        <v>228</v>
      </c>
      <c r="M5" s="296" t="s">
        <v>227</v>
      </c>
    </row>
    <row r="6" spans="1:13" s="5" customFormat="1" ht="30">
      <c r="A6" s="63" t="s">
        <v>71</v>
      </c>
      <c r="B6" s="64">
        <v>44990260</v>
      </c>
      <c r="C6" s="64" t="s">
        <v>2</v>
      </c>
      <c r="D6" s="64" t="s">
        <v>76</v>
      </c>
      <c r="E6" s="64">
        <v>5.68</v>
      </c>
      <c r="F6" s="264">
        <v>4.78</v>
      </c>
      <c r="G6" s="66">
        <v>777896</v>
      </c>
      <c r="H6" s="66">
        <v>477480</v>
      </c>
      <c r="I6" s="294">
        <v>598100</v>
      </c>
      <c r="J6" s="67">
        <v>284000</v>
      </c>
      <c r="K6" s="66">
        <v>314100</v>
      </c>
      <c r="L6" s="64" t="s">
        <v>228</v>
      </c>
      <c r="M6" s="296" t="s">
        <v>227</v>
      </c>
    </row>
    <row r="7" spans="1:13" s="5" customFormat="1" ht="30">
      <c r="A7" s="63" t="s">
        <v>71</v>
      </c>
      <c r="B7" s="64">
        <v>44990260</v>
      </c>
      <c r="C7" s="64" t="s">
        <v>2</v>
      </c>
      <c r="D7" s="64" t="s">
        <v>75</v>
      </c>
      <c r="E7" s="64">
        <v>3.46</v>
      </c>
      <c r="F7" s="264">
        <v>2.78</v>
      </c>
      <c r="G7" s="66">
        <v>485296</v>
      </c>
      <c r="H7" s="66">
        <v>305880</v>
      </c>
      <c r="I7" s="294">
        <v>364300</v>
      </c>
      <c r="J7" s="67">
        <v>173000</v>
      </c>
      <c r="K7" s="66">
        <v>191300</v>
      </c>
      <c r="L7" s="64" t="s">
        <v>228</v>
      </c>
      <c r="M7" s="296" t="s">
        <v>227</v>
      </c>
    </row>
    <row r="8" spans="1:13" s="5" customFormat="1" ht="30">
      <c r="A8" s="63" t="s">
        <v>71</v>
      </c>
      <c r="B8" s="64">
        <v>44990260</v>
      </c>
      <c r="C8" s="64" t="s">
        <v>2</v>
      </c>
      <c r="D8" s="64" t="s">
        <v>74</v>
      </c>
      <c r="E8" s="64">
        <v>5.95</v>
      </c>
      <c r="F8" s="264">
        <v>4.58</v>
      </c>
      <c r="G8" s="66">
        <v>959056</v>
      </c>
      <c r="H8" s="66">
        <v>548880</v>
      </c>
      <c r="I8" s="294">
        <v>626500</v>
      </c>
      <c r="J8" s="67">
        <v>297500</v>
      </c>
      <c r="K8" s="66">
        <v>329000</v>
      </c>
      <c r="L8" s="64" t="s">
        <v>228</v>
      </c>
      <c r="M8" s="296" t="s">
        <v>227</v>
      </c>
    </row>
    <row r="9" spans="1:13" s="5" customFormat="1" ht="30">
      <c r="A9" s="63" t="s">
        <v>71</v>
      </c>
      <c r="B9" s="64">
        <v>44990260</v>
      </c>
      <c r="C9" s="64" t="s">
        <v>2</v>
      </c>
      <c r="D9" s="64" t="s">
        <v>73</v>
      </c>
      <c r="E9" s="64">
        <v>0.265</v>
      </c>
      <c r="F9" s="264">
        <v>0.21</v>
      </c>
      <c r="G9" s="66">
        <v>28600</v>
      </c>
      <c r="H9" s="66">
        <v>23760</v>
      </c>
      <c r="I9" s="294">
        <v>17000</v>
      </c>
      <c r="J9" s="67">
        <v>13250</v>
      </c>
      <c r="K9" s="66">
        <v>3750</v>
      </c>
      <c r="L9" s="64" t="s">
        <v>228</v>
      </c>
      <c r="M9" s="296" t="s">
        <v>227</v>
      </c>
    </row>
    <row r="10" spans="1:13" s="5" customFormat="1" ht="30">
      <c r="A10" s="63" t="s">
        <v>71</v>
      </c>
      <c r="B10" s="64">
        <v>44990260</v>
      </c>
      <c r="C10" s="64" t="s">
        <v>2</v>
      </c>
      <c r="D10" s="64" t="s">
        <v>72</v>
      </c>
      <c r="E10" s="64">
        <v>14.06</v>
      </c>
      <c r="F10" s="264">
        <v>11.6</v>
      </c>
      <c r="G10" s="66">
        <v>1833000</v>
      </c>
      <c r="H10" s="66">
        <v>1208400</v>
      </c>
      <c r="I10" s="294">
        <v>1480500</v>
      </c>
      <c r="J10" s="67">
        <v>660500</v>
      </c>
      <c r="K10" s="66">
        <v>820000</v>
      </c>
      <c r="L10" s="64" t="s">
        <v>228</v>
      </c>
      <c r="M10" s="296" t="s">
        <v>227</v>
      </c>
    </row>
    <row r="11" spans="1:13" s="5" customFormat="1" ht="30">
      <c r="A11" s="63" t="s">
        <v>71</v>
      </c>
      <c r="B11" s="64">
        <v>44990260</v>
      </c>
      <c r="C11" s="64" t="s">
        <v>2</v>
      </c>
      <c r="D11" s="64" t="s">
        <v>70</v>
      </c>
      <c r="E11" s="64">
        <v>3.69</v>
      </c>
      <c r="F11" s="264">
        <v>3.15</v>
      </c>
      <c r="G11" s="66">
        <v>463900</v>
      </c>
      <c r="H11" s="66">
        <v>305100</v>
      </c>
      <c r="I11" s="294">
        <v>388500</v>
      </c>
      <c r="J11" s="67">
        <v>184500</v>
      </c>
      <c r="K11" s="66">
        <v>204000</v>
      </c>
      <c r="L11" s="64" t="s">
        <v>228</v>
      </c>
      <c r="M11" s="296" t="s">
        <v>227</v>
      </c>
    </row>
    <row r="12" spans="1:13" s="5" customFormat="1" ht="45">
      <c r="A12" s="63" t="s">
        <v>69</v>
      </c>
      <c r="B12" s="64">
        <v>75136295</v>
      </c>
      <c r="C12" s="64" t="s">
        <v>2</v>
      </c>
      <c r="D12" s="64" t="s">
        <v>3</v>
      </c>
      <c r="E12" s="64">
        <v>7.93</v>
      </c>
      <c r="F12" s="264">
        <v>6.1</v>
      </c>
      <c r="G12" s="66">
        <v>870000</v>
      </c>
      <c r="H12" s="66">
        <v>732000</v>
      </c>
      <c r="I12" s="294">
        <v>510200</v>
      </c>
      <c r="J12" s="67">
        <v>396500</v>
      </c>
      <c r="K12" s="66">
        <v>113700</v>
      </c>
      <c r="L12" s="64" t="s">
        <v>226</v>
      </c>
      <c r="M12" s="296" t="s">
        <v>230</v>
      </c>
    </row>
    <row r="13" spans="1:13" s="5" customFormat="1" ht="30">
      <c r="A13" s="63" t="s">
        <v>68</v>
      </c>
      <c r="B13" s="64">
        <v>28560531</v>
      </c>
      <c r="C13" s="64" t="s">
        <v>2</v>
      </c>
      <c r="D13" s="64" t="s">
        <v>67</v>
      </c>
      <c r="E13" s="64">
        <v>4.03</v>
      </c>
      <c r="F13" s="264">
        <v>3.1</v>
      </c>
      <c r="G13" s="66">
        <v>571000</v>
      </c>
      <c r="H13" s="66">
        <v>372000.0000000001</v>
      </c>
      <c r="I13" s="294">
        <v>259300</v>
      </c>
      <c r="J13" s="67">
        <v>204999.99999999997</v>
      </c>
      <c r="K13" s="66">
        <v>54300.00000000003</v>
      </c>
      <c r="L13" s="64" t="s">
        <v>228</v>
      </c>
      <c r="M13" s="296" t="s">
        <v>231</v>
      </c>
    </row>
    <row r="14" spans="1:13" s="5" customFormat="1" ht="30">
      <c r="A14" s="63" t="s">
        <v>66</v>
      </c>
      <c r="B14" s="64">
        <v>63893703</v>
      </c>
      <c r="C14" s="64" t="s">
        <v>2</v>
      </c>
      <c r="D14" s="64" t="s">
        <v>65</v>
      </c>
      <c r="E14" s="64">
        <v>2.6</v>
      </c>
      <c r="F14" s="264">
        <v>2.5</v>
      </c>
      <c r="G14" s="66">
        <v>286129</v>
      </c>
      <c r="H14" s="66">
        <v>183000</v>
      </c>
      <c r="I14" s="294">
        <v>167300</v>
      </c>
      <c r="J14" s="67">
        <v>130000</v>
      </c>
      <c r="K14" s="66">
        <v>37300</v>
      </c>
      <c r="L14" s="64" t="s">
        <v>226</v>
      </c>
      <c r="M14" s="296" t="s">
        <v>230</v>
      </c>
    </row>
    <row r="15" spans="1:13" s="5" customFormat="1" ht="30">
      <c r="A15" s="63" t="s">
        <v>64</v>
      </c>
      <c r="B15" s="64">
        <v>49026852</v>
      </c>
      <c r="C15" s="64" t="s">
        <v>2</v>
      </c>
      <c r="D15" s="64" t="s">
        <v>63</v>
      </c>
      <c r="E15" s="64">
        <v>7.22</v>
      </c>
      <c r="F15" s="264">
        <v>6.15</v>
      </c>
      <c r="G15" s="66">
        <v>1106000</v>
      </c>
      <c r="H15" s="66">
        <v>598500</v>
      </c>
      <c r="I15" s="294">
        <v>760200</v>
      </c>
      <c r="J15" s="67">
        <v>361000</v>
      </c>
      <c r="K15" s="66">
        <v>399200</v>
      </c>
      <c r="L15" s="64" t="s">
        <v>228</v>
      </c>
      <c r="M15" s="296" t="s">
        <v>232</v>
      </c>
    </row>
    <row r="16" spans="1:13" s="5" customFormat="1" ht="30">
      <c r="A16" s="63" t="s">
        <v>62</v>
      </c>
      <c r="B16" s="64">
        <v>47224444</v>
      </c>
      <c r="C16" s="64" t="s">
        <v>2</v>
      </c>
      <c r="D16" s="64" t="s">
        <v>61</v>
      </c>
      <c r="E16" s="64">
        <v>4.75</v>
      </c>
      <c r="F16" s="264">
        <v>4.25</v>
      </c>
      <c r="G16" s="66">
        <v>858000</v>
      </c>
      <c r="H16" s="66">
        <v>370500</v>
      </c>
      <c r="I16" s="294">
        <v>500100</v>
      </c>
      <c r="J16" s="67">
        <v>237500</v>
      </c>
      <c r="K16" s="66">
        <v>262600</v>
      </c>
      <c r="L16" s="64" t="s">
        <v>228</v>
      </c>
      <c r="M16" s="296" t="s">
        <v>232</v>
      </c>
    </row>
    <row r="17" spans="1:13" s="5" customFormat="1" ht="30">
      <c r="A17" s="63" t="s">
        <v>60</v>
      </c>
      <c r="B17" s="64">
        <v>400840</v>
      </c>
      <c r="C17" s="64" t="s">
        <v>2</v>
      </c>
      <c r="D17" s="64" t="s">
        <v>3</v>
      </c>
      <c r="E17" s="64">
        <v>50.31</v>
      </c>
      <c r="F17" s="264">
        <v>38.7</v>
      </c>
      <c r="G17" s="66">
        <v>4500000</v>
      </c>
      <c r="H17" s="66">
        <v>4644000</v>
      </c>
      <c r="I17" s="294">
        <v>3237400</v>
      </c>
      <c r="J17" s="67">
        <v>2515500</v>
      </c>
      <c r="K17" s="66">
        <v>721900</v>
      </c>
      <c r="L17" s="64" t="s">
        <v>228</v>
      </c>
      <c r="M17" s="296" t="s">
        <v>230</v>
      </c>
    </row>
    <row r="18" spans="1:13" s="5" customFormat="1" ht="30">
      <c r="A18" s="63" t="s">
        <v>59</v>
      </c>
      <c r="B18" s="64">
        <v>285668</v>
      </c>
      <c r="C18" s="64" t="s">
        <v>2</v>
      </c>
      <c r="D18" s="64" t="s">
        <v>59</v>
      </c>
      <c r="E18" s="64">
        <v>2.76</v>
      </c>
      <c r="F18" s="264">
        <v>2.14</v>
      </c>
      <c r="G18" s="66">
        <v>480000</v>
      </c>
      <c r="H18" s="66">
        <v>252840</v>
      </c>
      <c r="I18" s="294">
        <v>290600</v>
      </c>
      <c r="J18" s="67">
        <v>138000</v>
      </c>
      <c r="K18" s="66">
        <v>152600</v>
      </c>
      <c r="L18" s="64" t="s">
        <v>228</v>
      </c>
      <c r="M18" s="296" t="s">
        <v>230</v>
      </c>
    </row>
    <row r="19" spans="1:13" s="5" customFormat="1" ht="30">
      <c r="A19" s="63" t="s">
        <v>58</v>
      </c>
      <c r="B19" s="64">
        <v>248185</v>
      </c>
      <c r="C19" s="64" t="s">
        <v>2</v>
      </c>
      <c r="D19" s="64" t="s">
        <v>3</v>
      </c>
      <c r="E19" s="64">
        <v>4.15</v>
      </c>
      <c r="F19" s="264">
        <v>4</v>
      </c>
      <c r="G19" s="66">
        <v>300000</v>
      </c>
      <c r="H19" s="66">
        <v>291000.0000000001</v>
      </c>
      <c r="I19" s="294">
        <v>267000</v>
      </c>
      <c r="J19" s="67">
        <v>207500.00000000003</v>
      </c>
      <c r="K19" s="66">
        <v>59499.99999999997</v>
      </c>
      <c r="L19" s="64" t="s">
        <v>228</v>
      </c>
      <c r="M19" s="296" t="s">
        <v>230</v>
      </c>
    </row>
    <row r="20" spans="1:13" s="5" customFormat="1" ht="45">
      <c r="A20" s="63" t="s">
        <v>57</v>
      </c>
      <c r="B20" s="64">
        <v>267538</v>
      </c>
      <c r="C20" s="64" t="s">
        <v>2</v>
      </c>
      <c r="D20" s="64" t="s">
        <v>56</v>
      </c>
      <c r="E20" s="64">
        <v>12</v>
      </c>
      <c r="F20" s="264">
        <v>12</v>
      </c>
      <c r="G20" s="66">
        <v>2016000</v>
      </c>
      <c r="H20" s="66">
        <v>792000</v>
      </c>
      <c r="I20" s="294">
        <v>1263600</v>
      </c>
      <c r="J20" s="67">
        <v>600000</v>
      </c>
      <c r="K20" s="66">
        <v>663600</v>
      </c>
      <c r="L20" s="64" t="s">
        <v>228</v>
      </c>
      <c r="M20" s="296" t="s">
        <v>230</v>
      </c>
    </row>
    <row r="21" spans="1:13" s="5" customFormat="1" ht="30">
      <c r="A21" s="63" t="s">
        <v>55</v>
      </c>
      <c r="B21" s="64">
        <v>289531</v>
      </c>
      <c r="C21" s="64" t="s">
        <v>2</v>
      </c>
      <c r="D21" s="64" t="s">
        <v>54</v>
      </c>
      <c r="E21" s="64">
        <v>2.75</v>
      </c>
      <c r="F21" s="264">
        <v>2.75</v>
      </c>
      <c r="G21" s="66">
        <v>300000</v>
      </c>
      <c r="H21" s="66">
        <v>181500</v>
      </c>
      <c r="I21" s="294">
        <v>176900</v>
      </c>
      <c r="J21" s="67">
        <v>137500</v>
      </c>
      <c r="K21" s="66">
        <v>39400</v>
      </c>
      <c r="L21" s="64" t="s">
        <v>228</v>
      </c>
      <c r="M21" s="296" t="s">
        <v>230</v>
      </c>
    </row>
    <row r="22" spans="1:13" s="5" customFormat="1" ht="45">
      <c r="A22" s="63" t="s">
        <v>53</v>
      </c>
      <c r="B22" s="64">
        <v>267759</v>
      </c>
      <c r="C22" s="64" t="s">
        <v>2</v>
      </c>
      <c r="D22" s="64" t="s">
        <v>52</v>
      </c>
      <c r="E22" s="64">
        <v>10.6</v>
      </c>
      <c r="F22" s="264">
        <v>9.6</v>
      </c>
      <c r="G22" s="66">
        <v>2076160</v>
      </c>
      <c r="H22" s="66">
        <v>813600</v>
      </c>
      <c r="I22" s="294">
        <v>682100</v>
      </c>
      <c r="J22" s="67">
        <v>530000</v>
      </c>
      <c r="K22" s="66">
        <v>152100</v>
      </c>
      <c r="L22" s="64" t="s">
        <v>228</v>
      </c>
      <c r="M22" s="296" t="s">
        <v>230</v>
      </c>
    </row>
    <row r="23" spans="1:13" s="5" customFormat="1" ht="30">
      <c r="A23" s="63" t="s">
        <v>51</v>
      </c>
      <c r="B23" s="64">
        <v>289931</v>
      </c>
      <c r="C23" s="64" t="s">
        <v>2</v>
      </c>
      <c r="D23" s="64" t="s">
        <v>50</v>
      </c>
      <c r="E23" s="64">
        <v>3.4</v>
      </c>
      <c r="F23" s="264">
        <v>3.1</v>
      </c>
      <c r="G23" s="66">
        <v>230000</v>
      </c>
      <c r="H23" s="66">
        <v>258600</v>
      </c>
      <c r="I23" s="294">
        <v>218700</v>
      </c>
      <c r="J23" s="67">
        <v>140000</v>
      </c>
      <c r="K23" s="66">
        <v>78700</v>
      </c>
      <c r="L23" s="64" t="s">
        <v>228</v>
      </c>
      <c r="M23" s="296" t="s">
        <v>230</v>
      </c>
    </row>
    <row r="24" spans="1:13" s="5" customFormat="1" ht="30">
      <c r="A24" s="63" t="s">
        <v>49</v>
      </c>
      <c r="B24" s="64">
        <v>248843</v>
      </c>
      <c r="C24" s="64" t="s">
        <v>2</v>
      </c>
      <c r="D24" s="64" t="s">
        <v>48</v>
      </c>
      <c r="E24" s="64">
        <v>5</v>
      </c>
      <c r="F24" s="264">
        <v>4</v>
      </c>
      <c r="G24" s="66">
        <v>930000</v>
      </c>
      <c r="H24" s="66">
        <v>444000</v>
      </c>
      <c r="I24" s="294">
        <v>526500</v>
      </c>
      <c r="J24" s="67">
        <v>250000</v>
      </c>
      <c r="K24" s="66">
        <v>276500</v>
      </c>
      <c r="L24" s="64" t="s">
        <v>228</v>
      </c>
      <c r="M24" s="296" t="s">
        <v>230</v>
      </c>
    </row>
    <row r="25" spans="1:13" s="5" customFormat="1" ht="30">
      <c r="A25" s="63" t="s">
        <v>47</v>
      </c>
      <c r="B25" s="64">
        <v>286435</v>
      </c>
      <c r="C25" s="64" t="s">
        <v>2</v>
      </c>
      <c r="D25" s="64" t="s">
        <v>46</v>
      </c>
      <c r="E25" s="64">
        <v>7.8</v>
      </c>
      <c r="F25" s="264">
        <v>6</v>
      </c>
      <c r="G25" s="66">
        <v>620000</v>
      </c>
      <c r="H25" s="66">
        <v>720000</v>
      </c>
      <c r="I25" s="294">
        <v>501900</v>
      </c>
      <c r="J25" s="67">
        <v>395500</v>
      </c>
      <c r="K25" s="66">
        <v>106400</v>
      </c>
      <c r="L25" s="64" t="s">
        <v>228</v>
      </c>
      <c r="M25" s="296" t="s">
        <v>230</v>
      </c>
    </row>
    <row r="26" spans="1:13" s="5" customFormat="1" ht="30">
      <c r="A26" s="63" t="s">
        <v>45</v>
      </c>
      <c r="B26" s="64">
        <v>268097</v>
      </c>
      <c r="C26" s="64" t="s">
        <v>2</v>
      </c>
      <c r="D26" s="64" t="s">
        <v>44</v>
      </c>
      <c r="E26" s="64">
        <v>5.33</v>
      </c>
      <c r="F26" s="264">
        <v>5</v>
      </c>
      <c r="G26" s="66">
        <v>819873</v>
      </c>
      <c r="H26" s="66">
        <v>389400</v>
      </c>
      <c r="I26" s="294">
        <v>342900</v>
      </c>
      <c r="J26" s="67">
        <v>266500</v>
      </c>
      <c r="K26" s="66">
        <v>76400</v>
      </c>
      <c r="L26" s="64" t="s">
        <v>228</v>
      </c>
      <c r="M26" s="296" t="s">
        <v>230</v>
      </c>
    </row>
    <row r="27" spans="1:13" s="5" customFormat="1" ht="30">
      <c r="A27" s="63" t="s">
        <v>43</v>
      </c>
      <c r="B27" s="64">
        <v>286753</v>
      </c>
      <c r="C27" s="64" t="s">
        <v>2</v>
      </c>
      <c r="D27" s="64" t="s">
        <v>42</v>
      </c>
      <c r="E27" s="64">
        <v>7.41</v>
      </c>
      <c r="F27" s="264">
        <v>5.7</v>
      </c>
      <c r="G27" s="66">
        <v>710700</v>
      </c>
      <c r="H27" s="66">
        <v>684000</v>
      </c>
      <c r="I27" s="294">
        <v>476800</v>
      </c>
      <c r="J27" s="67">
        <v>370500</v>
      </c>
      <c r="K27" s="66">
        <v>106300</v>
      </c>
      <c r="L27" s="64" t="s">
        <v>228</v>
      </c>
      <c r="M27" s="296" t="s">
        <v>230</v>
      </c>
    </row>
    <row r="28" spans="1:13" s="5" customFormat="1" ht="30">
      <c r="A28" s="63" t="s">
        <v>41</v>
      </c>
      <c r="B28" s="64">
        <v>268542</v>
      </c>
      <c r="C28" s="64" t="s">
        <v>2</v>
      </c>
      <c r="D28" s="64" t="s">
        <v>40</v>
      </c>
      <c r="E28" s="64">
        <v>2.73</v>
      </c>
      <c r="F28" s="264">
        <v>2.1</v>
      </c>
      <c r="G28" s="66">
        <v>340000</v>
      </c>
      <c r="H28" s="66">
        <v>252000</v>
      </c>
      <c r="I28" s="294">
        <v>175600</v>
      </c>
      <c r="J28" s="67">
        <v>130000</v>
      </c>
      <c r="K28" s="66">
        <v>45600</v>
      </c>
      <c r="L28" s="64" t="s">
        <v>228</v>
      </c>
      <c r="M28" s="296" t="s">
        <v>230</v>
      </c>
    </row>
    <row r="29" spans="1:13" s="5" customFormat="1" ht="30">
      <c r="A29" s="63" t="s">
        <v>39</v>
      </c>
      <c r="B29" s="64">
        <v>285595</v>
      </c>
      <c r="C29" s="64" t="s">
        <v>2</v>
      </c>
      <c r="D29" s="64" t="s">
        <v>38</v>
      </c>
      <c r="E29" s="64">
        <v>1.54</v>
      </c>
      <c r="F29" s="264">
        <v>1.54</v>
      </c>
      <c r="G29" s="66">
        <v>221700</v>
      </c>
      <c r="H29" s="66">
        <v>101640</v>
      </c>
      <c r="I29" s="294">
        <v>99000</v>
      </c>
      <c r="J29" s="67">
        <v>54000</v>
      </c>
      <c r="K29" s="66">
        <v>45000</v>
      </c>
      <c r="L29" s="64" t="s">
        <v>228</v>
      </c>
      <c r="M29" s="296" t="s">
        <v>230</v>
      </c>
    </row>
    <row r="30" spans="1:13" s="5" customFormat="1" ht="30">
      <c r="A30" s="63" t="s">
        <v>37</v>
      </c>
      <c r="B30" s="64">
        <v>293971</v>
      </c>
      <c r="C30" s="64" t="s">
        <v>2</v>
      </c>
      <c r="D30" s="64" t="s">
        <v>3</v>
      </c>
      <c r="E30" s="64">
        <v>1.09</v>
      </c>
      <c r="F30" s="264">
        <v>1.09</v>
      </c>
      <c r="G30" s="66">
        <v>80000</v>
      </c>
      <c r="H30" s="66">
        <v>71940.00000000003</v>
      </c>
      <c r="I30" s="294">
        <v>70100</v>
      </c>
      <c r="J30" s="67">
        <v>52000</v>
      </c>
      <c r="K30" s="66">
        <v>18100</v>
      </c>
      <c r="L30" s="64" t="s">
        <v>228</v>
      </c>
      <c r="M30" s="296" t="s">
        <v>230</v>
      </c>
    </row>
    <row r="31" spans="1:13" s="5" customFormat="1" ht="30">
      <c r="A31" s="63" t="s">
        <v>36</v>
      </c>
      <c r="B31" s="64">
        <v>294471</v>
      </c>
      <c r="C31" s="64" t="s">
        <v>2</v>
      </c>
      <c r="D31" s="64" t="s">
        <v>3</v>
      </c>
      <c r="E31" s="64">
        <v>1.5</v>
      </c>
      <c r="F31" s="264">
        <v>1.4</v>
      </c>
      <c r="G31" s="66">
        <v>342000</v>
      </c>
      <c r="H31" s="66">
        <v>110400</v>
      </c>
      <c r="I31" s="294">
        <v>157900</v>
      </c>
      <c r="J31" s="67">
        <v>75000</v>
      </c>
      <c r="K31" s="66">
        <v>82900</v>
      </c>
      <c r="L31" s="64" t="s">
        <v>228</v>
      </c>
      <c r="M31" s="296" t="s">
        <v>230</v>
      </c>
    </row>
    <row r="32" spans="1:13" s="5" customFormat="1" ht="30">
      <c r="A32" s="63" t="s">
        <v>35</v>
      </c>
      <c r="B32" s="64">
        <v>267716</v>
      </c>
      <c r="C32" s="64" t="s">
        <v>2</v>
      </c>
      <c r="D32" s="64" t="s">
        <v>3</v>
      </c>
      <c r="E32" s="64">
        <v>2.63</v>
      </c>
      <c r="F32" s="264">
        <v>2.57</v>
      </c>
      <c r="G32" s="66">
        <v>290000</v>
      </c>
      <c r="H32" s="66">
        <v>180420</v>
      </c>
      <c r="I32" s="294">
        <v>169200</v>
      </c>
      <c r="J32" s="67">
        <v>131500</v>
      </c>
      <c r="K32" s="66">
        <v>37700</v>
      </c>
      <c r="L32" s="64" t="s">
        <v>228</v>
      </c>
      <c r="M32" s="296" t="s">
        <v>230</v>
      </c>
    </row>
    <row r="33" spans="1:13" s="5" customFormat="1" ht="30">
      <c r="A33" s="63" t="s">
        <v>34</v>
      </c>
      <c r="B33" s="64">
        <v>294616</v>
      </c>
      <c r="C33" s="64" t="s">
        <v>2</v>
      </c>
      <c r="D33" s="64" t="s">
        <v>3</v>
      </c>
      <c r="E33" s="64">
        <v>2.2</v>
      </c>
      <c r="F33" s="264">
        <v>2.2</v>
      </c>
      <c r="G33" s="66">
        <v>814300</v>
      </c>
      <c r="H33" s="66">
        <v>145200</v>
      </c>
      <c r="I33" s="294">
        <v>141500</v>
      </c>
      <c r="J33" s="67">
        <v>110000.00000000001</v>
      </c>
      <c r="K33" s="66">
        <v>31499.999999999985</v>
      </c>
      <c r="L33" s="64" t="s">
        <v>228</v>
      </c>
      <c r="M33" s="296" t="s">
        <v>230</v>
      </c>
    </row>
    <row r="34" spans="1:13" s="5" customFormat="1" ht="30">
      <c r="A34" s="63" t="s">
        <v>33</v>
      </c>
      <c r="B34" s="64">
        <v>294799</v>
      </c>
      <c r="C34" s="64" t="s">
        <v>2</v>
      </c>
      <c r="D34" s="64" t="s">
        <v>3</v>
      </c>
      <c r="E34" s="64">
        <v>1.1</v>
      </c>
      <c r="F34" s="264">
        <v>1.1</v>
      </c>
      <c r="G34" s="66">
        <v>250000</v>
      </c>
      <c r="H34" s="66">
        <v>72600</v>
      </c>
      <c r="I34" s="294">
        <v>70700</v>
      </c>
      <c r="J34" s="67">
        <v>55000.00000000001</v>
      </c>
      <c r="K34" s="66">
        <v>15699.999999999993</v>
      </c>
      <c r="L34" s="64" t="s">
        <v>228</v>
      </c>
      <c r="M34" s="296" t="s">
        <v>230</v>
      </c>
    </row>
    <row r="35" spans="1:13" s="5" customFormat="1" ht="30">
      <c r="A35" s="63" t="s">
        <v>32</v>
      </c>
      <c r="B35" s="64">
        <v>286656</v>
      </c>
      <c r="C35" s="64" t="s">
        <v>2</v>
      </c>
      <c r="D35" s="64" t="s">
        <v>31</v>
      </c>
      <c r="E35" s="64">
        <v>0.95</v>
      </c>
      <c r="F35" s="264">
        <v>0.95</v>
      </c>
      <c r="G35" s="66">
        <v>125000</v>
      </c>
      <c r="H35" s="66">
        <v>62700</v>
      </c>
      <c r="I35" s="294">
        <v>61100</v>
      </c>
      <c r="J35" s="67">
        <v>47500</v>
      </c>
      <c r="K35" s="66">
        <v>13600</v>
      </c>
      <c r="L35" s="64" t="s">
        <v>228</v>
      </c>
      <c r="M35" s="296" t="s">
        <v>230</v>
      </c>
    </row>
    <row r="36" spans="1:13" s="5" customFormat="1" ht="90">
      <c r="A36" s="63" t="s">
        <v>30</v>
      </c>
      <c r="B36" s="64">
        <v>48899097</v>
      </c>
      <c r="C36" s="64" t="s">
        <v>2</v>
      </c>
      <c r="D36" s="64" t="s">
        <v>29</v>
      </c>
      <c r="E36" s="64">
        <v>29.6</v>
      </c>
      <c r="F36" s="264">
        <v>25.6</v>
      </c>
      <c r="G36" s="66">
        <v>2664100</v>
      </c>
      <c r="H36" s="66">
        <v>2409600</v>
      </c>
      <c r="I36" s="294">
        <v>1904700</v>
      </c>
      <c r="J36" s="67">
        <v>1480000</v>
      </c>
      <c r="K36" s="66">
        <v>424700</v>
      </c>
      <c r="L36" s="64" t="s">
        <v>228</v>
      </c>
      <c r="M36" s="296" t="s">
        <v>230</v>
      </c>
    </row>
    <row r="37" spans="1:13" s="5" customFormat="1" ht="30">
      <c r="A37" s="63" t="s">
        <v>28</v>
      </c>
      <c r="B37" s="64">
        <v>285889</v>
      </c>
      <c r="C37" s="64" t="s">
        <v>2</v>
      </c>
      <c r="D37" s="64" t="s">
        <v>27</v>
      </c>
      <c r="E37" s="64">
        <v>3.2</v>
      </c>
      <c r="F37" s="264">
        <v>3.2</v>
      </c>
      <c r="G37" s="66">
        <v>400000</v>
      </c>
      <c r="H37" s="66">
        <v>211200</v>
      </c>
      <c r="I37" s="294">
        <v>336900</v>
      </c>
      <c r="J37" s="67">
        <v>160000</v>
      </c>
      <c r="K37" s="66">
        <v>176900</v>
      </c>
      <c r="L37" s="64" t="s">
        <v>228</v>
      </c>
      <c r="M37" s="296" t="s">
        <v>230</v>
      </c>
    </row>
    <row r="38" spans="1:13" s="5" customFormat="1" ht="30">
      <c r="A38" s="63" t="s">
        <v>26</v>
      </c>
      <c r="B38" s="64">
        <v>294829</v>
      </c>
      <c r="C38" s="64" t="s">
        <v>2</v>
      </c>
      <c r="D38" s="64" t="s">
        <v>3</v>
      </c>
      <c r="E38" s="64">
        <v>0.52</v>
      </c>
      <c r="F38" s="264">
        <v>0.52</v>
      </c>
      <c r="G38" s="66">
        <v>40000</v>
      </c>
      <c r="H38" s="66">
        <v>34320</v>
      </c>
      <c r="I38" s="294">
        <v>33400</v>
      </c>
      <c r="J38" s="67">
        <v>25000</v>
      </c>
      <c r="K38" s="66">
        <v>8400</v>
      </c>
      <c r="L38" s="64" t="s">
        <v>228</v>
      </c>
      <c r="M38" s="296" t="s">
        <v>230</v>
      </c>
    </row>
    <row r="39" spans="1:13" s="5" customFormat="1" ht="30">
      <c r="A39" s="63" t="s">
        <v>25</v>
      </c>
      <c r="B39" s="64">
        <v>268241</v>
      </c>
      <c r="C39" s="64" t="s">
        <v>2</v>
      </c>
      <c r="D39" s="64" t="s">
        <v>24</v>
      </c>
      <c r="E39" s="64">
        <v>1.7</v>
      </c>
      <c r="F39" s="264">
        <v>1.4</v>
      </c>
      <c r="G39" s="66">
        <v>409200</v>
      </c>
      <c r="H39" s="66">
        <v>146400</v>
      </c>
      <c r="I39" s="294">
        <v>109300</v>
      </c>
      <c r="J39" s="67">
        <v>75000</v>
      </c>
      <c r="K39" s="66">
        <v>34300</v>
      </c>
      <c r="L39" s="64" t="s">
        <v>228</v>
      </c>
      <c r="M39" s="296" t="s">
        <v>230</v>
      </c>
    </row>
    <row r="40" spans="1:13" s="5" customFormat="1" ht="45">
      <c r="A40" s="63" t="s">
        <v>23</v>
      </c>
      <c r="B40" s="64">
        <v>295621</v>
      </c>
      <c r="C40" s="64" t="s">
        <v>2</v>
      </c>
      <c r="D40" s="64" t="s">
        <v>22</v>
      </c>
      <c r="E40" s="64">
        <v>0.82</v>
      </c>
      <c r="F40" s="264">
        <v>0.62</v>
      </c>
      <c r="G40" s="66">
        <v>150500</v>
      </c>
      <c r="H40" s="66">
        <v>76920</v>
      </c>
      <c r="I40" s="294">
        <v>52700</v>
      </c>
      <c r="J40" s="67">
        <v>41000</v>
      </c>
      <c r="K40" s="66">
        <v>11700</v>
      </c>
      <c r="L40" s="64" t="s">
        <v>228</v>
      </c>
      <c r="M40" s="296" t="s">
        <v>230</v>
      </c>
    </row>
    <row r="41" spans="1:13" s="5" customFormat="1" ht="30">
      <c r="A41" s="63" t="s">
        <v>21</v>
      </c>
      <c r="B41" s="64">
        <v>295744</v>
      </c>
      <c r="C41" s="64" t="s">
        <v>2</v>
      </c>
      <c r="D41" s="64" t="s">
        <v>233</v>
      </c>
      <c r="E41" s="64">
        <v>1</v>
      </c>
      <c r="F41" s="264">
        <v>1</v>
      </c>
      <c r="G41" s="66">
        <v>120000</v>
      </c>
      <c r="H41" s="66">
        <v>66000</v>
      </c>
      <c r="I41" s="294">
        <v>64300</v>
      </c>
      <c r="J41" s="67">
        <v>50000</v>
      </c>
      <c r="K41" s="66">
        <v>14300</v>
      </c>
      <c r="L41" s="64" t="s">
        <v>228</v>
      </c>
      <c r="M41" s="296" t="s">
        <v>230</v>
      </c>
    </row>
    <row r="42" spans="1:13" s="5" customFormat="1" ht="30">
      <c r="A42" s="63" t="s">
        <v>16</v>
      </c>
      <c r="B42" s="64">
        <v>15060233</v>
      </c>
      <c r="C42" s="64" t="s">
        <v>2</v>
      </c>
      <c r="D42" s="64" t="s">
        <v>20</v>
      </c>
      <c r="E42" s="64">
        <v>0.97</v>
      </c>
      <c r="F42" s="264">
        <v>0.75</v>
      </c>
      <c r="G42" s="66">
        <v>159100</v>
      </c>
      <c r="H42" s="66">
        <v>89100</v>
      </c>
      <c r="I42" s="294">
        <v>62400</v>
      </c>
      <c r="J42" s="67">
        <v>48500</v>
      </c>
      <c r="K42" s="66">
        <v>13900</v>
      </c>
      <c r="L42" s="64" t="s">
        <v>228</v>
      </c>
      <c r="M42" s="296" t="s">
        <v>232</v>
      </c>
    </row>
    <row r="43" spans="1:13" s="5" customFormat="1" ht="30">
      <c r="A43" s="63" t="s">
        <v>16</v>
      </c>
      <c r="B43" s="64">
        <v>15060233</v>
      </c>
      <c r="C43" s="64" t="s">
        <v>2</v>
      </c>
      <c r="D43" s="64" t="s">
        <v>19</v>
      </c>
      <c r="E43" s="64">
        <v>1.225</v>
      </c>
      <c r="F43" s="264">
        <v>1.125</v>
      </c>
      <c r="G43" s="66">
        <v>162250</v>
      </c>
      <c r="H43" s="66">
        <v>92250</v>
      </c>
      <c r="I43" s="294">
        <v>128900</v>
      </c>
      <c r="J43" s="67">
        <v>61250.00000000001</v>
      </c>
      <c r="K43" s="66">
        <v>67650</v>
      </c>
      <c r="L43" s="64" t="s">
        <v>228</v>
      </c>
      <c r="M43" s="296" t="s">
        <v>232</v>
      </c>
    </row>
    <row r="44" spans="1:13" s="5" customFormat="1" ht="30">
      <c r="A44" s="63" t="s">
        <v>16</v>
      </c>
      <c r="B44" s="64">
        <v>15060233</v>
      </c>
      <c r="C44" s="64" t="s">
        <v>2</v>
      </c>
      <c r="D44" s="64" t="s">
        <v>18</v>
      </c>
      <c r="E44" s="64">
        <v>3.54</v>
      </c>
      <c r="F44" s="264">
        <v>3.25</v>
      </c>
      <c r="G44" s="66">
        <v>592500</v>
      </c>
      <c r="H44" s="66">
        <v>266700</v>
      </c>
      <c r="I44" s="294">
        <v>372700</v>
      </c>
      <c r="J44" s="67">
        <v>177000</v>
      </c>
      <c r="K44" s="66">
        <v>195700</v>
      </c>
      <c r="L44" s="64" t="s">
        <v>228</v>
      </c>
      <c r="M44" s="296" t="s">
        <v>232</v>
      </c>
    </row>
    <row r="45" spans="1:13" s="5" customFormat="1" ht="30">
      <c r="A45" s="63" t="s">
        <v>16</v>
      </c>
      <c r="B45" s="64">
        <v>15060233</v>
      </c>
      <c r="C45" s="64" t="s">
        <v>2</v>
      </c>
      <c r="D45" s="64" t="s">
        <v>17</v>
      </c>
      <c r="E45" s="64">
        <v>8.11</v>
      </c>
      <c r="F45" s="264">
        <v>6.375</v>
      </c>
      <c r="G45" s="66">
        <v>901150</v>
      </c>
      <c r="H45" s="66">
        <v>733049.9999999998</v>
      </c>
      <c r="I45" s="294">
        <v>853900</v>
      </c>
      <c r="J45" s="67">
        <v>405500</v>
      </c>
      <c r="K45" s="66">
        <v>448400</v>
      </c>
      <c r="L45" s="64" t="s">
        <v>228</v>
      </c>
      <c r="M45" s="296" t="s">
        <v>232</v>
      </c>
    </row>
    <row r="46" spans="1:13" s="5" customFormat="1" ht="30">
      <c r="A46" s="63" t="s">
        <v>16</v>
      </c>
      <c r="B46" s="64">
        <v>15060233</v>
      </c>
      <c r="C46" s="64" t="s">
        <v>2</v>
      </c>
      <c r="D46" s="64" t="s">
        <v>15</v>
      </c>
      <c r="E46" s="64">
        <v>1.64</v>
      </c>
      <c r="F46" s="264">
        <v>1.4</v>
      </c>
      <c r="G46" s="66">
        <v>256700</v>
      </c>
      <c r="H46" s="66">
        <v>135600</v>
      </c>
      <c r="I46" s="294">
        <v>172600</v>
      </c>
      <c r="J46" s="67">
        <v>82000</v>
      </c>
      <c r="K46" s="66">
        <v>90600</v>
      </c>
      <c r="L46" s="64" t="s">
        <v>228</v>
      </c>
      <c r="M46" s="296" t="s">
        <v>232</v>
      </c>
    </row>
    <row r="47" spans="1:13" s="5" customFormat="1" ht="30">
      <c r="A47" s="63" t="s">
        <v>14</v>
      </c>
      <c r="B47" s="64">
        <v>47224541</v>
      </c>
      <c r="C47" s="64" t="s">
        <v>2</v>
      </c>
      <c r="D47" s="64" t="s">
        <v>3</v>
      </c>
      <c r="E47" s="64">
        <v>10.98</v>
      </c>
      <c r="F47" s="264">
        <v>9.66</v>
      </c>
      <c r="G47" s="66">
        <v>1910000</v>
      </c>
      <c r="H47" s="66">
        <v>875160</v>
      </c>
      <c r="I47" s="294">
        <v>1156100</v>
      </c>
      <c r="J47" s="67">
        <v>549000</v>
      </c>
      <c r="K47" s="66">
        <v>607100</v>
      </c>
      <c r="L47" s="64" t="s">
        <v>228</v>
      </c>
      <c r="M47" s="296" t="s">
        <v>232</v>
      </c>
    </row>
    <row r="48" spans="1:13" s="5" customFormat="1" ht="45">
      <c r="A48" s="63" t="s">
        <v>13</v>
      </c>
      <c r="B48" s="64">
        <v>71204326</v>
      </c>
      <c r="C48" s="64" t="s">
        <v>2</v>
      </c>
      <c r="D48" s="64" t="s">
        <v>12</v>
      </c>
      <c r="E48" s="64">
        <v>3.9</v>
      </c>
      <c r="F48" s="264">
        <v>3</v>
      </c>
      <c r="G48" s="66">
        <v>840000</v>
      </c>
      <c r="H48" s="66">
        <v>360000</v>
      </c>
      <c r="I48" s="294">
        <v>250900</v>
      </c>
      <c r="J48" s="67">
        <v>195000</v>
      </c>
      <c r="K48" s="66">
        <v>55900</v>
      </c>
      <c r="L48" s="64" t="s">
        <v>228</v>
      </c>
      <c r="M48" s="296" t="s">
        <v>230</v>
      </c>
    </row>
    <row r="49" spans="1:13" s="5" customFormat="1" ht="30">
      <c r="A49" s="63" t="s">
        <v>11</v>
      </c>
      <c r="B49" s="64">
        <v>842044</v>
      </c>
      <c r="C49" s="64" t="s">
        <v>2</v>
      </c>
      <c r="D49" s="64" t="s">
        <v>3</v>
      </c>
      <c r="E49" s="64">
        <v>2.73</v>
      </c>
      <c r="F49" s="264">
        <v>2.1</v>
      </c>
      <c r="G49" s="66">
        <v>350000</v>
      </c>
      <c r="H49" s="66">
        <v>261000</v>
      </c>
      <c r="I49" s="294">
        <v>287400</v>
      </c>
      <c r="J49" s="67">
        <v>142500</v>
      </c>
      <c r="K49" s="66">
        <v>144900</v>
      </c>
      <c r="L49" s="64" t="s">
        <v>226</v>
      </c>
      <c r="M49" s="296" t="s">
        <v>230</v>
      </c>
    </row>
    <row r="50" spans="1:13" s="5" customFormat="1" ht="30">
      <c r="A50" s="63" t="s">
        <v>10</v>
      </c>
      <c r="B50" s="64">
        <v>70844763</v>
      </c>
      <c r="C50" s="64" t="s">
        <v>2</v>
      </c>
      <c r="D50" s="64" t="s">
        <v>3</v>
      </c>
      <c r="E50" s="64">
        <v>9.1</v>
      </c>
      <c r="F50" s="264">
        <v>7.5</v>
      </c>
      <c r="G50" s="66">
        <v>608000</v>
      </c>
      <c r="H50" s="66">
        <v>783000</v>
      </c>
      <c r="I50" s="294">
        <v>608000</v>
      </c>
      <c r="J50" s="67">
        <v>455000</v>
      </c>
      <c r="K50" s="66">
        <v>153000</v>
      </c>
      <c r="L50" s="64" t="s">
        <v>226</v>
      </c>
      <c r="M50" s="296" t="s">
        <v>230</v>
      </c>
    </row>
    <row r="51" spans="1:13" s="5" customFormat="1" ht="30">
      <c r="A51" s="63" t="s">
        <v>9</v>
      </c>
      <c r="B51" s="64">
        <v>70188467</v>
      </c>
      <c r="C51" s="64" t="s">
        <v>2</v>
      </c>
      <c r="D51" s="64" t="s">
        <v>8</v>
      </c>
      <c r="E51" s="64">
        <v>16.73</v>
      </c>
      <c r="F51" s="264">
        <v>15.58</v>
      </c>
      <c r="G51" s="66">
        <v>970000</v>
      </c>
      <c r="H51" s="66">
        <v>1235280</v>
      </c>
      <c r="I51" s="294">
        <v>970000</v>
      </c>
      <c r="J51" s="67">
        <v>836500</v>
      </c>
      <c r="K51" s="66">
        <v>133500</v>
      </c>
      <c r="L51" s="64" t="s">
        <v>226</v>
      </c>
      <c r="M51" s="296" t="s">
        <v>230</v>
      </c>
    </row>
    <row r="52" spans="1:13" s="5" customFormat="1" ht="30">
      <c r="A52" s="63" t="s">
        <v>7</v>
      </c>
      <c r="B52" s="64">
        <v>68726732</v>
      </c>
      <c r="C52" s="64" t="s">
        <v>2</v>
      </c>
      <c r="D52" s="64" t="s">
        <v>7</v>
      </c>
      <c r="E52" s="64">
        <v>13.07</v>
      </c>
      <c r="F52" s="264">
        <v>10.87</v>
      </c>
      <c r="G52" s="66">
        <v>2150000</v>
      </c>
      <c r="H52" s="66">
        <v>1113420</v>
      </c>
      <c r="I52" s="294">
        <v>1376200</v>
      </c>
      <c r="J52" s="67">
        <v>653500</v>
      </c>
      <c r="K52" s="66">
        <v>722700</v>
      </c>
      <c r="L52" s="64" t="s">
        <v>228</v>
      </c>
      <c r="M52" s="296" t="s">
        <v>230</v>
      </c>
    </row>
    <row r="53" spans="1:13" s="5" customFormat="1" ht="30">
      <c r="A53" s="63" t="s">
        <v>6</v>
      </c>
      <c r="B53" s="64">
        <v>43379168</v>
      </c>
      <c r="C53" s="64" t="s">
        <v>2</v>
      </c>
      <c r="D53" s="64" t="s">
        <v>5</v>
      </c>
      <c r="E53" s="64">
        <v>23.58</v>
      </c>
      <c r="F53" s="264">
        <v>20.28</v>
      </c>
      <c r="G53" s="66">
        <v>1480000</v>
      </c>
      <c r="H53" s="66">
        <v>1932480</v>
      </c>
      <c r="I53" s="294">
        <v>1480000</v>
      </c>
      <c r="J53" s="67">
        <v>1179000</v>
      </c>
      <c r="K53" s="66">
        <v>301000</v>
      </c>
      <c r="L53" s="64" t="s">
        <v>226</v>
      </c>
      <c r="M53" s="296" t="s">
        <v>230</v>
      </c>
    </row>
    <row r="54" spans="1:13" s="5" customFormat="1" ht="30">
      <c r="A54" s="63" t="s">
        <v>4</v>
      </c>
      <c r="B54" s="64">
        <v>70289166</v>
      </c>
      <c r="C54" s="64" t="s">
        <v>2</v>
      </c>
      <c r="D54" s="64" t="s">
        <v>3</v>
      </c>
      <c r="E54" s="64">
        <v>9.05</v>
      </c>
      <c r="F54" s="264">
        <v>7</v>
      </c>
      <c r="G54" s="66">
        <v>1300000</v>
      </c>
      <c r="H54" s="66">
        <v>831000</v>
      </c>
      <c r="I54" s="294">
        <v>952900</v>
      </c>
      <c r="J54" s="67">
        <v>452500.00000000006</v>
      </c>
      <c r="K54" s="66">
        <v>500399.99999999994</v>
      </c>
      <c r="L54" s="64" t="s">
        <v>228</v>
      </c>
      <c r="M54" s="296" t="s">
        <v>234</v>
      </c>
    </row>
    <row r="55" spans="1:13" s="5" customFormat="1" ht="30.75" thickBot="1">
      <c r="A55" s="289" t="s">
        <v>1</v>
      </c>
      <c r="B55" s="265">
        <v>48196461</v>
      </c>
      <c r="C55" s="265" t="s">
        <v>2</v>
      </c>
      <c r="D55" s="265" t="s">
        <v>1</v>
      </c>
      <c r="E55" s="265">
        <v>5.12</v>
      </c>
      <c r="F55" s="297">
        <v>4.9</v>
      </c>
      <c r="G55" s="298">
        <v>1262420</v>
      </c>
      <c r="H55" s="298">
        <v>363000</v>
      </c>
      <c r="I55" s="299">
        <v>539100</v>
      </c>
      <c r="J55" s="300">
        <v>256000</v>
      </c>
      <c r="K55" s="298">
        <v>283100</v>
      </c>
      <c r="L55" s="265" t="s">
        <v>228</v>
      </c>
      <c r="M55" s="301" t="s">
        <v>235</v>
      </c>
    </row>
    <row r="56" spans="1:13" ht="15.75" thickBot="1">
      <c r="A56" s="510" t="s">
        <v>0</v>
      </c>
      <c r="B56" s="511"/>
      <c r="C56" s="511"/>
      <c r="D56" s="511"/>
      <c r="E56" s="511"/>
      <c r="F56" s="511"/>
      <c r="G56" s="512"/>
      <c r="H56" s="184"/>
      <c r="I56" s="184">
        <f>SUM(I2:I55)</f>
        <v>28659800</v>
      </c>
      <c r="J56" s="184">
        <f>SUM(J2:J55)</f>
        <v>17818000</v>
      </c>
      <c r="K56" s="184">
        <f>SUM(K2:K55)</f>
        <v>10841800</v>
      </c>
      <c r="L56" s="185"/>
      <c r="M56" s="186"/>
    </row>
    <row r="57" spans="1:13" ht="15.75" thickBot="1">
      <c r="A57" s="307"/>
      <c r="B57" s="307"/>
      <c r="C57" s="307"/>
      <c r="D57" s="307"/>
      <c r="E57" s="307"/>
      <c r="F57" s="307"/>
      <c r="G57" s="307"/>
      <c r="H57" s="222"/>
      <c r="I57" s="222"/>
      <c r="J57" s="222"/>
      <c r="K57" s="222"/>
      <c r="L57" s="221"/>
      <c r="M57" s="221"/>
    </row>
    <row r="58" spans="1:2" ht="20.25" customHeight="1">
      <c r="A58" s="534" t="s">
        <v>220</v>
      </c>
      <c r="B58" s="535"/>
    </row>
    <row r="59" spans="1:2" ht="15">
      <c r="A59" s="302" t="s">
        <v>238</v>
      </c>
      <c r="B59" s="303">
        <v>19000</v>
      </c>
    </row>
    <row r="60" spans="1:2" ht="15">
      <c r="A60" s="302" t="s">
        <v>239</v>
      </c>
      <c r="B60" s="303">
        <v>883400</v>
      </c>
    </row>
    <row r="61" spans="1:2" ht="15">
      <c r="A61" s="302" t="s">
        <v>240</v>
      </c>
      <c r="B61" s="304">
        <v>109100</v>
      </c>
    </row>
    <row r="62" spans="1:2" ht="15">
      <c r="A62" s="302" t="s">
        <v>241</v>
      </c>
      <c r="B62" s="304">
        <v>54300.00000000003</v>
      </c>
    </row>
    <row r="63" spans="1:2" ht="15">
      <c r="A63" s="302" t="s">
        <v>242</v>
      </c>
      <c r="B63" s="304">
        <v>4820100</v>
      </c>
    </row>
    <row r="64" spans="1:2" ht="15">
      <c r="A64" s="302" t="s">
        <v>243</v>
      </c>
      <c r="B64" s="304">
        <v>283100</v>
      </c>
    </row>
    <row r="65" spans="1:2" ht="15">
      <c r="A65" s="302" t="s">
        <v>244</v>
      </c>
      <c r="B65" s="304">
        <v>4172400</v>
      </c>
    </row>
    <row r="66" spans="1:2" ht="15">
      <c r="A66" s="302" t="s">
        <v>245</v>
      </c>
      <c r="B66" s="304">
        <v>500399.99999999994</v>
      </c>
    </row>
    <row r="67" spans="1:2" ht="15.75" thickBot="1">
      <c r="A67" s="305" t="s">
        <v>223</v>
      </c>
      <c r="B67" s="306">
        <f>SUM(B59:B66)</f>
        <v>10841800</v>
      </c>
    </row>
    <row r="68" spans="1:13" ht="15">
      <c r="A68" s="307"/>
      <c r="B68" s="307"/>
      <c r="C68" s="307"/>
      <c r="D68" s="307"/>
      <c r="E68" s="307"/>
      <c r="F68" s="307"/>
      <c r="G68" s="307"/>
      <c r="H68" s="222"/>
      <c r="I68" s="222"/>
      <c r="J68" s="222"/>
      <c r="K68" s="222"/>
      <c r="L68" s="221"/>
      <c r="M68" s="221"/>
    </row>
    <row r="69" spans="1:13" ht="55.5" customHeight="1">
      <c r="A69" s="540" t="s">
        <v>236</v>
      </c>
      <c r="B69" s="540"/>
      <c r="C69" s="540"/>
      <c r="D69" s="540"/>
      <c r="E69" s="540"/>
      <c r="F69" s="540"/>
      <c r="G69" s="540"/>
      <c r="H69" s="540"/>
      <c r="I69" s="540"/>
      <c r="J69" s="540"/>
      <c r="K69" s="540"/>
      <c r="L69" s="540"/>
      <c r="M69" s="540"/>
    </row>
    <row r="70" spans="1:13" ht="132" customHeight="1">
      <c r="A70" s="564" t="s">
        <v>421</v>
      </c>
      <c r="B70" s="565"/>
      <c r="C70" s="565"/>
      <c r="D70" s="565"/>
      <c r="E70" s="565"/>
      <c r="F70" s="565"/>
      <c r="G70" s="565"/>
      <c r="H70" s="565"/>
      <c r="I70" s="565"/>
      <c r="J70" s="565"/>
      <c r="K70" s="565"/>
      <c r="L70" s="565"/>
      <c r="M70" s="565"/>
    </row>
    <row r="71" spans="1:13" ht="104.25" customHeight="1">
      <c r="A71" s="566" t="s">
        <v>237</v>
      </c>
      <c r="B71" s="566"/>
      <c r="C71" s="566"/>
      <c r="D71" s="566"/>
      <c r="E71" s="566"/>
      <c r="F71" s="566"/>
      <c r="G71" s="566"/>
      <c r="H71" s="566"/>
      <c r="I71" s="566"/>
      <c r="J71" s="566"/>
      <c r="K71" s="566"/>
      <c r="L71" s="566"/>
      <c r="M71" s="566"/>
    </row>
  </sheetData>
  <sheetProtection/>
  <mergeCells count="6">
    <mergeCell ref="A69:M69"/>
    <mergeCell ref="A70:M70"/>
    <mergeCell ref="A71:M71"/>
    <mergeCell ref="A56:G56"/>
    <mergeCell ref="L1:M1"/>
    <mergeCell ref="A58:B58"/>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dimension ref="A1:K15"/>
  <sheetViews>
    <sheetView zoomScalePageLayoutView="0" workbookViewId="0" topLeftCell="A7">
      <selection activeCell="A15" sqref="A15:K15"/>
    </sheetView>
  </sheetViews>
  <sheetFormatPr defaultColWidth="9.140625" defaultRowHeight="15"/>
  <cols>
    <col min="1" max="1" width="15.140625" style="0" customWidth="1"/>
    <col min="2" max="2" width="13.140625" style="0" customWidth="1"/>
    <col min="3" max="3" width="13.421875" style="0" customWidth="1"/>
    <col min="4" max="4" width="14.8515625" style="0" customWidth="1"/>
    <col min="9" max="9" width="10.57421875" style="0" customWidth="1"/>
    <col min="11" max="11" width="17.7109375" style="0" customWidth="1"/>
  </cols>
  <sheetData>
    <row r="1" spans="1:11" ht="245.25" thickBot="1">
      <c r="A1" s="308" t="s">
        <v>89</v>
      </c>
      <c r="B1" s="309" t="s">
        <v>88</v>
      </c>
      <c r="C1" s="309" t="s">
        <v>94</v>
      </c>
      <c r="D1" s="309" t="s">
        <v>86</v>
      </c>
      <c r="E1" s="114" t="s">
        <v>359</v>
      </c>
      <c r="F1" s="115" t="s">
        <v>85</v>
      </c>
      <c r="G1" s="116" t="s">
        <v>423</v>
      </c>
      <c r="H1" s="115" t="s">
        <v>248</v>
      </c>
      <c r="I1" s="117" t="s">
        <v>84</v>
      </c>
      <c r="J1" s="118" t="s">
        <v>275</v>
      </c>
      <c r="K1" s="95" t="s">
        <v>95</v>
      </c>
    </row>
    <row r="2" spans="1:11" ht="30">
      <c r="A2" s="310" t="s">
        <v>71</v>
      </c>
      <c r="B2" s="312">
        <v>44990260</v>
      </c>
      <c r="C2" s="312" t="s">
        <v>103</v>
      </c>
      <c r="D2" s="312" t="s">
        <v>370</v>
      </c>
      <c r="E2" s="313">
        <v>3.476</v>
      </c>
      <c r="F2" s="314">
        <v>1177264</v>
      </c>
      <c r="G2" s="314">
        <v>1174609.92</v>
      </c>
      <c r="H2" s="315">
        <v>868200</v>
      </c>
      <c r="I2" s="314">
        <v>453000</v>
      </c>
      <c r="J2" s="314">
        <f>H2-I2</f>
        <v>415200</v>
      </c>
      <c r="K2" s="316" t="s">
        <v>371</v>
      </c>
    </row>
    <row r="3" spans="1:11" ht="45">
      <c r="A3" s="178" t="s">
        <v>16</v>
      </c>
      <c r="B3" s="179">
        <v>15060233</v>
      </c>
      <c r="C3" s="198" t="s">
        <v>103</v>
      </c>
      <c r="D3" s="179" t="s">
        <v>372</v>
      </c>
      <c r="E3" s="233">
        <v>3</v>
      </c>
      <c r="F3" s="172">
        <v>1321500</v>
      </c>
      <c r="G3" s="172">
        <v>1152000</v>
      </c>
      <c r="H3" s="201">
        <v>1097100</v>
      </c>
      <c r="I3" s="172">
        <v>572400</v>
      </c>
      <c r="J3" s="80">
        <f>H3-I3</f>
        <v>524700</v>
      </c>
      <c r="K3" s="202" t="s">
        <v>371</v>
      </c>
    </row>
    <row r="4" spans="1:11" ht="26.25" customHeight="1">
      <c r="A4" s="178" t="s">
        <v>129</v>
      </c>
      <c r="B4" s="179">
        <v>45659028</v>
      </c>
      <c r="C4" s="198" t="s">
        <v>103</v>
      </c>
      <c r="D4" s="179" t="s">
        <v>373</v>
      </c>
      <c r="E4" s="233">
        <v>2.335</v>
      </c>
      <c r="F4" s="172">
        <v>892000</v>
      </c>
      <c r="G4" s="172">
        <v>896640</v>
      </c>
      <c r="H4" s="201">
        <v>542800</v>
      </c>
      <c r="I4" s="172">
        <v>283200</v>
      </c>
      <c r="J4" s="80">
        <f>H4-I4</f>
        <v>259600</v>
      </c>
      <c r="K4" s="202" t="s">
        <v>374</v>
      </c>
    </row>
    <row r="5" spans="1:11" ht="30">
      <c r="A5" s="178" t="s">
        <v>375</v>
      </c>
      <c r="B5" s="179">
        <v>75094924</v>
      </c>
      <c r="C5" s="198" t="s">
        <v>103</v>
      </c>
      <c r="D5" s="179" t="s">
        <v>375</v>
      </c>
      <c r="E5" s="233">
        <v>6.72</v>
      </c>
      <c r="F5" s="172">
        <v>524260</v>
      </c>
      <c r="G5" s="172">
        <v>516096</v>
      </c>
      <c r="H5" s="201">
        <v>396700</v>
      </c>
      <c r="I5" s="172">
        <v>207000</v>
      </c>
      <c r="J5" s="80">
        <f>H5-I5</f>
        <v>189700</v>
      </c>
      <c r="K5" s="202" t="s">
        <v>376</v>
      </c>
    </row>
    <row r="6" spans="1:11" ht="60.75" thickBot="1">
      <c r="A6" s="180" t="s">
        <v>377</v>
      </c>
      <c r="B6" s="181">
        <v>75094975</v>
      </c>
      <c r="C6" s="208" t="s">
        <v>103</v>
      </c>
      <c r="D6" s="181" t="s">
        <v>377</v>
      </c>
      <c r="E6" s="317">
        <v>5.5</v>
      </c>
      <c r="F6" s="90">
        <v>384900</v>
      </c>
      <c r="G6" s="90">
        <v>316800</v>
      </c>
      <c r="H6" s="210">
        <v>288700</v>
      </c>
      <c r="I6" s="90">
        <v>150600</v>
      </c>
      <c r="J6" s="318">
        <f>H6-I6</f>
        <v>138100</v>
      </c>
      <c r="K6" s="319" t="s">
        <v>376</v>
      </c>
    </row>
    <row r="7" spans="1:11" ht="15.75" thickBot="1">
      <c r="A7" s="510" t="s">
        <v>414</v>
      </c>
      <c r="B7" s="511"/>
      <c r="C7" s="511"/>
      <c r="D7" s="511"/>
      <c r="E7" s="511"/>
      <c r="F7" s="511"/>
      <c r="G7" s="512"/>
      <c r="H7" s="69">
        <f>SUM(H2:H6)</f>
        <v>3193500</v>
      </c>
      <c r="I7" s="69">
        <f>SUM(I2:I6)</f>
        <v>1666200</v>
      </c>
      <c r="J7" s="69">
        <f>SUM(J2:J6)</f>
        <v>1527300</v>
      </c>
      <c r="K7" s="120"/>
    </row>
    <row r="8" ht="15.75" thickBot="1"/>
    <row r="9" spans="1:2" ht="15">
      <c r="A9" s="514" t="s">
        <v>220</v>
      </c>
      <c r="B9" s="515"/>
    </row>
    <row r="10" spans="1:2" ht="15">
      <c r="A10" s="12" t="s">
        <v>374</v>
      </c>
      <c r="B10" s="28">
        <v>259600</v>
      </c>
    </row>
    <row r="11" spans="1:2" ht="15">
      <c r="A11" s="12" t="s">
        <v>376</v>
      </c>
      <c r="B11" s="28">
        <v>327800</v>
      </c>
    </row>
    <row r="12" spans="1:2" ht="15">
      <c r="A12" s="12" t="s">
        <v>371</v>
      </c>
      <c r="B12" s="28">
        <v>939900</v>
      </c>
    </row>
    <row r="13" spans="1:2" ht="15.75" thickBot="1">
      <c r="A13" s="13" t="s">
        <v>221</v>
      </c>
      <c r="B13" s="29">
        <v>1527300</v>
      </c>
    </row>
    <row r="15" spans="1:11" ht="187.5" customHeight="1">
      <c r="A15" s="569" t="s">
        <v>422</v>
      </c>
      <c r="B15" s="570"/>
      <c r="C15" s="570"/>
      <c r="D15" s="570"/>
      <c r="E15" s="570"/>
      <c r="F15" s="570"/>
      <c r="G15" s="570"/>
      <c r="H15" s="570"/>
      <c r="I15" s="570"/>
      <c r="J15" s="570"/>
      <c r="K15" s="570"/>
    </row>
  </sheetData>
  <sheetProtection/>
  <mergeCells count="3">
    <mergeCell ref="A7:G7"/>
    <mergeCell ref="A9:B9"/>
    <mergeCell ref="A15:K15"/>
  </mergeCells>
  <printOptions/>
  <pageMargins left="0.7086614173228347" right="0.7086614173228347" top="0.7874015748031497" bottom="0.7874015748031497" header="0.31496062992125984" footer="0.31496062992125984"/>
  <pageSetup horizontalDpi="600" verticalDpi="600" orientation="portrait" paperSize="8" r:id="rId1"/>
</worksheet>
</file>

<file path=xl/worksheets/sheet14.xml><?xml version="1.0" encoding="utf-8"?>
<worksheet xmlns="http://schemas.openxmlformats.org/spreadsheetml/2006/main" xmlns:r="http://schemas.openxmlformats.org/officeDocument/2006/relationships">
  <dimension ref="A1:K24"/>
  <sheetViews>
    <sheetView zoomScalePageLayoutView="0" workbookViewId="0" topLeftCell="A17">
      <selection activeCell="H13" sqref="H13"/>
    </sheetView>
  </sheetViews>
  <sheetFormatPr defaultColWidth="9.140625" defaultRowHeight="15"/>
  <cols>
    <col min="1" max="1" width="11.7109375" style="0" customWidth="1"/>
    <col min="2" max="2" width="11.28125" style="0" customWidth="1"/>
    <col min="3" max="3" width="18.8515625" style="0" customWidth="1"/>
    <col min="4" max="4" width="14.57421875" style="0" customWidth="1"/>
    <col min="6" max="6" width="11.140625" style="0" customWidth="1"/>
    <col min="11" max="11" width="16.7109375" style="0" customWidth="1"/>
  </cols>
  <sheetData>
    <row r="1" spans="1:11" ht="333" thickBot="1">
      <c r="A1" s="131" t="s">
        <v>89</v>
      </c>
      <c r="B1" s="231" t="s">
        <v>88</v>
      </c>
      <c r="C1" s="231" t="s">
        <v>94</v>
      </c>
      <c r="D1" s="231" t="s">
        <v>86</v>
      </c>
      <c r="E1" s="232" t="s">
        <v>91</v>
      </c>
      <c r="F1" s="93" t="s">
        <v>85</v>
      </c>
      <c r="G1" s="232" t="s">
        <v>187</v>
      </c>
      <c r="H1" s="190" t="s">
        <v>117</v>
      </c>
      <c r="I1" s="93" t="s">
        <v>84</v>
      </c>
      <c r="J1" s="167" t="s">
        <v>275</v>
      </c>
      <c r="K1" s="133" t="s">
        <v>95</v>
      </c>
    </row>
    <row r="2" spans="1:11" ht="57.75" customHeight="1" thickBot="1">
      <c r="A2" s="328" t="s">
        <v>144</v>
      </c>
      <c r="B2" s="329">
        <v>22858202</v>
      </c>
      <c r="C2" s="312" t="s">
        <v>105</v>
      </c>
      <c r="D2" s="312" t="s">
        <v>147</v>
      </c>
      <c r="E2" s="332">
        <v>3.59</v>
      </c>
      <c r="F2" s="333">
        <v>1102074</v>
      </c>
      <c r="G2" s="333">
        <v>749500</v>
      </c>
      <c r="H2" s="500">
        <f>G2</f>
        <v>749500</v>
      </c>
      <c r="I2" s="333">
        <v>520000</v>
      </c>
      <c r="J2" s="333">
        <v>229500</v>
      </c>
      <c r="K2" s="325" t="s">
        <v>148</v>
      </c>
    </row>
    <row r="3" spans="1:11" ht="45.75" thickBot="1">
      <c r="A3" s="254" t="s">
        <v>71</v>
      </c>
      <c r="B3" s="255">
        <v>44990260</v>
      </c>
      <c r="C3" s="179" t="s">
        <v>105</v>
      </c>
      <c r="D3" s="179" t="s">
        <v>139</v>
      </c>
      <c r="E3" s="224">
        <v>3.03</v>
      </c>
      <c r="F3" s="225">
        <v>557496</v>
      </c>
      <c r="G3" s="225">
        <v>316300</v>
      </c>
      <c r="H3" s="500">
        <f>G3</f>
        <v>316300</v>
      </c>
      <c r="I3" s="225">
        <v>0</v>
      </c>
      <c r="J3" s="225">
        <v>316300</v>
      </c>
      <c r="K3" s="326" t="s">
        <v>149</v>
      </c>
    </row>
    <row r="4" spans="1:11" ht="45">
      <c r="A4" s="254" t="s">
        <v>71</v>
      </c>
      <c r="B4" s="255">
        <v>44990260</v>
      </c>
      <c r="C4" s="179" t="s">
        <v>105</v>
      </c>
      <c r="D4" s="179" t="s">
        <v>140</v>
      </c>
      <c r="E4" s="224">
        <v>3.11</v>
      </c>
      <c r="F4" s="225">
        <v>824100</v>
      </c>
      <c r="G4" s="225">
        <v>649300</v>
      </c>
      <c r="H4" s="500">
        <f>G4</f>
        <v>649300</v>
      </c>
      <c r="I4" s="225">
        <v>455000</v>
      </c>
      <c r="J4" s="225">
        <v>194300</v>
      </c>
      <c r="K4" s="326" t="s">
        <v>149</v>
      </c>
    </row>
    <row r="5" spans="1:11" ht="45">
      <c r="A5" s="254" t="s">
        <v>71</v>
      </c>
      <c r="B5" s="255">
        <v>44990260</v>
      </c>
      <c r="C5" s="179" t="s">
        <v>105</v>
      </c>
      <c r="D5" s="179" t="s">
        <v>146</v>
      </c>
      <c r="E5" s="224">
        <v>1.94</v>
      </c>
      <c r="F5" s="225">
        <v>415000</v>
      </c>
      <c r="G5" s="225">
        <v>405072</v>
      </c>
      <c r="H5" s="501">
        <v>368000</v>
      </c>
      <c r="I5" s="225">
        <v>208000</v>
      </c>
      <c r="J5" s="225">
        <v>160000</v>
      </c>
      <c r="K5" s="326" t="s">
        <v>149</v>
      </c>
    </row>
    <row r="6" spans="1:11" ht="60">
      <c r="A6" s="254" t="s">
        <v>143</v>
      </c>
      <c r="B6" s="255">
        <v>15060233</v>
      </c>
      <c r="C6" s="179" t="s">
        <v>105</v>
      </c>
      <c r="D6" s="179" t="s">
        <v>141</v>
      </c>
      <c r="E6" s="224">
        <v>4.89</v>
      </c>
      <c r="F6" s="225">
        <v>1185500</v>
      </c>
      <c r="G6" s="225">
        <v>1021032</v>
      </c>
      <c r="H6" s="501">
        <v>230000</v>
      </c>
      <c r="I6" s="225">
        <v>130000</v>
      </c>
      <c r="J6" s="225">
        <v>100000</v>
      </c>
      <c r="K6" s="326" t="s">
        <v>149</v>
      </c>
    </row>
    <row r="7" spans="1:11" ht="45">
      <c r="A7" s="254" t="s">
        <v>14</v>
      </c>
      <c r="B7" s="255">
        <v>47224541</v>
      </c>
      <c r="C7" s="179" t="s">
        <v>105</v>
      </c>
      <c r="D7" s="179" t="s">
        <v>142</v>
      </c>
      <c r="E7" s="224">
        <v>2.69</v>
      </c>
      <c r="F7" s="225">
        <v>714144</v>
      </c>
      <c r="G7" s="225">
        <v>561672</v>
      </c>
      <c r="H7" s="501">
        <v>465700</v>
      </c>
      <c r="I7" s="225">
        <v>263300</v>
      </c>
      <c r="J7" s="225">
        <v>202400</v>
      </c>
      <c r="K7" s="326" t="s">
        <v>149</v>
      </c>
    </row>
    <row r="8" spans="1:11" ht="45">
      <c r="A8" s="254" t="s">
        <v>129</v>
      </c>
      <c r="B8" s="255">
        <v>45659028</v>
      </c>
      <c r="C8" s="179" t="s">
        <v>105</v>
      </c>
      <c r="D8" s="179" t="s">
        <v>141</v>
      </c>
      <c r="E8" s="224">
        <v>0.96</v>
      </c>
      <c r="F8" s="225">
        <v>200000</v>
      </c>
      <c r="G8" s="225">
        <v>200448</v>
      </c>
      <c r="H8" s="501">
        <v>115000</v>
      </c>
      <c r="I8" s="225">
        <v>65000</v>
      </c>
      <c r="J8" s="225">
        <v>50000</v>
      </c>
      <c r="K8" s="326" t="s">
        <v>150</v>
      </c>
    </row>
    <row r="9" spans="1:11" ht="60.75" thickBot="1">
      <c r="A9" s="330" t="s">
        <v>128</v>
      </c>
      <c r="B9" s="331">
        <v>70870896</v>
      </c>
      <c r="C9" s="181" t="s">
        <v>105</v>
      </c>
      <c r="D9" s="181" t="s">
        <v>145</v>
      </c>
      <c r="E9" s="334">
        <v>4.1</v>
      </c>
      <c r="F9" s="285">
        <v>1343000</v>
      </c>
      <c r="G9" s="285">
        <v>856000</v>
      </c>
      <c r="H9" s="502">
        <f>G9</f>
        <v>856000</v>
      </c>
      <c r="I9" s="285">
        <v>574600</v>
      </c>
      <c r="J9" s="285">
        <v>281400</v>
      </c>
      <c r="K9" s="286" t="s">
        <v>148</v>
      </c>
    </row>
    <row r="10" spans="1:11" ht="15.75" thickBot="1">
      <c r="A10" s="335"/>
      <c r="B10" s="336"/>
      <c r="C10" s="336"/>
      <c r="D10" s="336"/>
      <c r="E10" s="336"/>
      <c r="F10" s="336"/>
      <c r="G10" s="336"/>
      <c r="H10" s="503">
        <f>SUM(H2:H9)</f>
        <v>3749800</v>
      </c>
      <c r="I10" s="337">
        <f>SUM(I2:I9)</f>
        <v>2215900</v>
      </c>
      <c r="J10" s="337">
        <f>SUM(J2:J9)</f>
        <v>1533900</v>
      </c>
      <c r="K10" s="338"/>
    </row>
    <row r="11" spans="1:11" ht="15.75" thickBot="1">
      <c r="A11" s="340"/>
      <c r="B11" s="341"/>
      <c r="C11" s="341"/>
      <c r="D11" s="273"/>
      <c r="E11" s="273"/>
      <c r="F11" s="273"/>
      <c r="G11" s="273"/>
      <c r="H11" s="504"/>
      <c r="I11" s="97"/>
      <c r="J11" s="97"/>
      <c r="K11" s="273"/>
    </row>
    <row r="12" spans="1:8" ht="15">
      <c r="A12" s="575" t="s">
        <v>220</v>
      </c>
      <c r="B12" s="576"/>
      <c r="C12" s="577"/>
      <c r="H12" s="372"/>
    </row>
    <row r="13" spans="1:3" ht="15">
      <c r="A13" s="571" t="s">
        <v>150</v>
      </c>
      <c r="B13" s="572"/>
      <c r="C13" s="28">
        <v>50000</v>
      </c>
    </row>
    <row r="14" spans="1:3" ht="15">
      <c r="A14" s="571" t="s">
        <v>148</v>
      </c>
      <c r="B14" s="572"/>
      <c r="C14" s="28">
        <v>510900</v>
      </c>
    </row>
    <row r="15" spans="1:3" ht="15">
      <c r="A15" s="571" t="s">
        <v>149</v>
      </c>
      <c r="B15" s="572"/>
      <c r="C15" s="28">
        <v>973000</v>
      </c>
    </row>
    <row r="16" spans="1:3" ht="15.75" thickBot="1">
      <c r="A16" s="573" t="s">
        <v>223</v>
      </c>
      <c r="B16" s="574"/>
      <c r="C16" s="29">
        <f>SUM(C13:C15)</f>
        <v>1533900</v>
      </c>
    </row>
    <row r="17" spans="1:3" ht="15">
      <c r="A17" s="342"/>
      <c r="B17" s="342"/>
      <c r="C17" s="26"/>
    </row>
    <row r="18" spans="1:11" ht="32.25" customHeight="1">
      <c r="A18" s="539" t="s">
        <v>182</v>
      </c>
      <c r="B18" s="539"/>
      <c r="C18" s="539"/>
      <c r="D18" s="539"/>
      <c r="E18" s="539"/>
      <c r="F18" s="539"/>
      <c r="G18" s="539"/>
      <c r="H18" s="539"/>
      <c r="I18" s="539"/>
      <c r="J18" s="539"/>
      <c r="K18" s="539"/>
    </row>
    <row r="19" spans="1:11" ht="41.25" customHeight="1">
      <c r="A19" s="539" t="s">
        <v>195</v>
      </c>
      <c r="B19" s="539"/>
      <c r="C19" s="539"/>
      <c r="D19" s="539"/>
      <c r="E19" s="539"/>
      <c r="F19" s="539"/>
      <c r="G19" s="539"/>
      <c r="H19" s="539"/>
      <c r="I19" s="539"/>
      <c r="J19" s="539"/>
      <c r="K19" s="539"/>
    </row>
    <row r="20" spans="1:11" ht="30" customHeight="1">
      <c r="A20" s="578" t="s">
        <v>183</v>
      </c>
      <c r="B20" s="539"/>
      <c r="C20" s="539"/>
      <c r="D20" s="539"/>
      <c r="E20" s="539"/>
      <c r="F20" s="539"/>
      <c r="G20" s="539"/>
      <c r="H20" s="539"/>
      <c r="I20" s="539"/>
      <c r="J20" s="539"/>
      <c r="K20" s="539"/>
    </row>
    <row r="21" spans="1:11" ht="37.5" customHeight="1">
      <c r="A21" s="578" t="s">
        <v>184</v>
      </c>
      <c r="B21" s="539"/>
      <c r="C21" s="539"/>
      <c r="D21" s="539"/>
      <c r="E21" s="539"/>
      <c r="F21" s="539"/>
      <c r="G21" s="539"/>
      <c r="H21" s="539"/>
      <c r="I21" s="539"/>
      <c r="J21" s="539"/>
      <c r="K21" s="539"/>
    </row>
    <row r="22" spans="1:11" ht="22.5" customHeight="1">
      <c r="A22" s="578" t="s">
        <v>185</v>
      </c>
      <c r="B22" s="539"/>
      <c r="C22" s="539"/>
      <c r="D22" s="539"/>
      <c r="E22" s="539"/>
      <c r="F22" s="539"/>
      <c r="G22" s="539"/>
      <c r="H22" s="539"/>
      <c r="I22" s="539"/>
      <c r="J22" s="539"/>
      <c r="K22" s="539"/>
    </row>
    <row r="23" spans="1:11" ht="24" customHeight="1">
      <c r="A23" s="578" t="s">
        <v>425</v>
      </c>
      <c r="B23" s="539"/>
      <c r="C23" s="539"/>
      <c r="D23" s="539"/>
      <c r="E23" s="539"/>
      <c r="F23" s="539"/>
      <c r="G23" s="539"/>
      <c r="H23" s="539"/>
      <c r="I23" s="539"/>
      <c r="J23" s="539"/>
      <c r="K23" s="539"/>
    </row>
    <row r="24" spans="1:11" ht="70.5" customHeight="1">
      <c r="A24" s="539" t="s">
        <v>424</v>
      </c>
      <c r="B24" s="539"/>
      <c r="C24" s="539"/>
      <c r="D24" s="539"/>
      <c r="E24" s="539"/>
      <c r="F24" s="539"/>
      <c r="G24" s="539"/>
      <c r="H24" s="539"/>
      <c r="I24" s="539"/>
      <c r="J24" s="539"/>
      <c r="K24" s="539"/>
    </row>
  </sheetData>
  <sheetProtection/>
  <mergeCells count="12">
    <mergeCell ref="A22:K22"/>
    <mergeCell ref="A23:K23"/>
    <mergeCell ref="A13:B13"/>
    <mergeCell ref="A14:B14"/>
    <mergeCell ref="A15:B15"/>
    <mergeCell ref="A16:B16"/>
    <mergeCell ref="A12:C12"/>
    <mergeCell ref="A24:K24"/>
    <mergeCell ref="A18:K18"/>
    <mergeCell ref="A19:K19"/>
    <mergeCell ref="A20:K20"/>
    <mergeCell ref="A21:K21"/>
  </mergeCells>
  <printOptions/>
  <pageMargins left="0.7086614173228347" right="0.7086614173228347" top="0.7874015748031497" bottom="0.7874015748031497" header="0.31496062992125984" footer="0.31496062992125984"/>
  <pageSetup horizontalDpi="600" verticalDpi="600" orientation="portrait" paperSize="8" scale="99" r:id="rId1"/>
</worksheet>
</file>

<file path=xl/worksheets/sheet15.xml><?xml version="1.0" encoding="utf-8"?>
<worksheet xmlns="http://schemas.openxmlformats.org/spreadsheetml/2006/main" xmlns:r="http://schemas.openxmlformats.org/officeDocument/2006/relationships">
  <dimension ref="A1:K16"/>
  <sheetViews>
    <sheetView zoomScalePageLayoutView="0" workbookViewId="0" topLeftCell="A7">
      <selection activeCell="H1" sqref="H1"/>
    </sheetView>
  </sheetViews>
  <sheetFormatPr defaultColWidth="9.140625" defaultRowHeight="15"/>
  <cols>
    <col min="1" max="1" width="16.8515625" style="0" customWidth="1"/>
    <col min="2" max="2" width="14.57421875" style="0" customWidth="1"/>
    <col min="3" max="3" width="16.8515625" style="0" customWidth="1"/>
    <col min="4" max="4" width="19.28125" style="0" customWidth="1"/>
    <col min="11" max="11" width="17.7109375" style="0" customWidth="1"/>
  </cols>
  <sheetData>
    <row r="1" spans="1:11" ht="272.25" thickBot="1">
      <c r="A1" s="131" t="s">
        <v>89</v>
      </c>
      <c r="B1" s="231" t="s">
        <v>88</v>
      </c>
      <c r="C1" s="231" t="s">
        <v>94</v>
      </c>
      <c r="D1" s="231" t="s">
        <v>86</v>
      </c>
      <c r="E1" s="124" t="s">
        <v>359</v>
      </c>
      <c r="F1" s="93" t="s">
        <v>85</v>
      </c>
      <c r="G1" s="125" t="s">
        <v>416</v>
      </c>
      <c r="H1" s="93" t="s">
        <v>248</v>
      </c>
      <c r="I1" s="190" t="s">
        <v>84</v>
      </c>
      <c r="J1" s="167" t="s">
        <v>275</v>
      </c>
      <c r="K1" s="133" t="s">
        <v>95</v>
      </c>
    </row>
    <row r="2" spans="1:11" ht="45">
      <c r="A2" s="197" t="s">
        <v>322</v>
      </c>
      <c r="B2" s="198">
        <v>15060306</v>
      </c>
      <c r="C2" s="198" t="s">
        <v>106</v>
      </c>
      <c r="D2" s="198" t="s">
        <v>378</v>
      </c>
      <c r="E2" s="233">
        <v>1.215</v>
      </c>
      <c r="F2" s="172">
        <v>460000</v>
      </c>
      <c r="G2" s="172">
        <v>317552.4</v>
      </c>
      <c r="H2" s="201">
        <v>231000</v>
      </c>
      <c r="I2" s="172">
        <v>132000</v>
      </c>
      <c r="J2" s="172">
        <f aca="true" t="shared" si="0" ref="J2:J7">H2-I2</f>
        <v>99000</v>
      </c>
      <c r="K2" s="202" t="s">
        <v>379</v>
      </c>
    </row>
    <row r="3" spans="1:11" ht="45">
      <c r="A3" s="178" t="s">
        <v>322</v>
      </c>
      <c r="B3" s="179">
        <v>15060306</v>
      </c>
      <c r="C3" s="179" t="s">
        <v>106</v>
      </c>
      <c r="D3" s="179" t="s">
        <v>380</v>
      </c>
      <c r="E3" s="234">
        <v>1.23</v>
      </c>
      <c r="F3" s="80">
        <v>480000</v>
      </c>
      <c r="G3" s="80">
        <v>321472.8</v>
      </c>
      <c r="H3" s="205">
        <v>220500</v>
      </c>
      <c r="I3" s="80">
        <v>126000</v>
      </c>
      <c r="J3" s="80">
        <f t="shared" si="0"/>
        <v>94500</v>
      </c>
      <c r="K3" s="204" t="s">
        <v>379</v>
      </c>
    </row>
    <row r="4" spans="1:11" ht="45">
      <c r="A4" s="178" t="s">
        <v>322</v>
      </c>
      <c r="B4" s="179">
        <v>15060306</v>
      </c>
      <c r="C4" s="179" t="s">
        <v>106</v>
      </c>
      <c r="D4" s="179" t="s">
        <v>381</v>
      </c>
      <c r="E4" s="234">
        <v>0.5830000000000001</v>
      </c>
      <c r="F4" s="80">
        <v>207000</v>
      </c>
      <c r="G4" s="80">
        <v>152372.88</v>
      </c>
      <c r="H4" s="205">
        <v>152400</v>
      </c>
      <c r="I4" s="80">
        <v>124000</v>
      </c>
      <c r="J4" s="80">
        <f t="shared" si="0"/>
        <v>28400</v>
      </c>
      <c r="K4" s="204" t="s">
        <v>379</v>
      </c>
    </row>
    <row r="5" spans="1:11" ht="45">
      <c r="A5" s="178" t="s">
        <v>303</v>
      </c>
      <c r="B5" s="179">
        <v>70868832</v>
      </c>
      <c r="C5" s="179" t="s">
        <v>106</v>
      </c>
      <c r="D5" s="179" t="s">
        <v>382</v>
      </c>
      <c r="E5" s="234">
        <v>2.72</v>
      </c>
      <c r="F5" s="80">
        <v>1047400</v>
      </c>
      <c r="G5" s="80">
        <v>710899.2</v>
      </c>
      <c r="H5" s="205">
        <v>598500</v>
      </c>
      <c r="I5" s="80">
        <v>342000</v>
      </c>
      <c r="J5" s="80">
        <f t="shared" si="0"/>
        <v>256500</v>
      </c>
      <c r="K5" s="204" t="s">
        <v>379</v>
      </c>
    </row>
    <row r="6" spans="1:11" ht="90">
      <c r="A6" s="178" t="s">
        <v>383</v>
      </c>
      <c r="B6" s="179">
        <v>65761979</v>
      </c>
      <c r="C6" s="179" t="s">
        <v>106</v>
      </c>
      <c r="D6" s="179" t="s">
        <v>382</v>
      </c>
      <c r="E6" s="234">
        <v>3.09</v>
      </c>
      <c r="F6" s="80">
        <v>694714</v>
      </c>
      <c r="G6" s="80">
        <v>807602.4</v>
      </c>
      <c r="H6" s="205">
        <v>472500</v>
      </c>
      <c r="I6" s="80">
        <v>270000</v>
      </c>
      <c r="J6" s="80">
        <f t="shared" si="0"/>
        <v>202500</v>
      </c>
      <c r="K6" s="204" t="s">
        <v>379</v>
      </c>
    </row>
    <row r="7" spans="1:11" ht="45.75" thickBot="1">
      <c r="A7" s="199" t="s">
        <v>16</v>
      </c>
      <c r="B7" s="200">
        <v>15060233</v>
      </c>
      <c r="C7" s="200" t="s">
        <v>106</v>
      </c>
      <c r="D7" s="200" t="s">
        <v>384</v>
      </c>
      <c r="E7" s="235">
        <v>3.36</v>
      </c>
      <c r="F7" s="182">
        <v>1030000</v>
      </c>
      <c r="G7" s="182">
        <v>878169.6000000002</v>
      </c>
      <c r="H7" s="206">
        <v>878200</v>
      </c>
      <c r="I7" s="182">
        <v>120000</v>
      </c>
      <c r="J7" s="182">
        <f t="shared" si="0"/>
        <v>758200</v>
      </c>
      <c r="K7" s="236" t="s">
        <v>385</v>
      </c>
    </row>
    <row r="8" spans="1:11" ht="15.75" thickBot="1">
      <c r="A8" s="510" t="s">
        <v>414</v>
      </c>
      <c r="B8" s="511"/>
      <c r="C8" s="511"/>
      <c r="D8" s="511"/>
      <c r="E8" s="511"/>
      <c r="F8" s="511"/>
      <c r="G8" s="512"/>
      <c r="H8" s="138">
        <f>SUM(H2:H7)</f>
        <v>2553100</v>
      </c>
      <c r="I8" s="138">
        <f>SUM(I2:I7)</f>
        <v>1114000</v>
      </c>
      <c r="J8" s="138">
        <f>SUM(J2:J7)</f>
        <v>1439100</v>
      </c>
      <c r="K8" s="79"/>
    </row>
    <row r="9" spans="1:11" ht="15.75" thickBot="1">
      <c r="A9" s="98"/>
      <c r="B9" s="98"/>
      <c r="C9" s="98"/>
      <c r="D9" s="98"/>
      <c r="E9" s="98"/>
      <c r="F9" s="98"/>
      <c r="G9" s="98"/>
      <c r="H9" s="98"/>
      <c r="I9" s="98"/>
      <c r="J9" s="98"/>
      <c r="K9" s="98"/>
    </row>
    <row r="10" spans="1:11" ht="15">
      <c r="A10" s="514" t="s">
        <v>220</v>
      </c>
      <c r="B10" s="515"/>
      <c r="C10" s="98"/>
      <c r="D10" s="98"/>
      <c r="E10" s="98"/>
      <c r="F10" s="98"/>
      <c r="G10" s="98"/>
      <c r="H10" s="98"/>
      <c r="I10" s="98"/>
      <c r="J10" s="98"/>
      <c r="K10" s="98"/>
    </row>
    <row r="11" spans="1:11" ht="15">
      <c r="A11" s="110" t="s">
        <v>379</v>
      </c>
      <c r="B11" s="111">
        <v>680900</v>
      </c>
      <c r="C11" s="98"/>
      <c r="D11" s="98"/>
      <c r="E11" s="98"/>
      <c r="F11" s="98"/>
      <c r="G11" s="98"/>
      <c r="H11" s="98"/>
      <c r="I11" s="98"/>
      <c r="J11" s="98"/>
      <c r="K11" s="98"/>
    </row>
    <row r="12" spans="1:11" ht="15">
      <c r="A12" s="110" t="s">
        <v>385</v>
      </c>
      <c r="B12" s="111">
        <v>758200</v>
      </c>
      <c r="C12" s="98"/>
      <c r="D12" s="98"/>
      <c r="E12" s="98"/>
      <c r="F12" s="98"/>
      <c r="G12" s="98"/>
      <c r="H12" s="98"/>
      <c r="I12" s="98"/>
      <c r="J12" s="98"/>
      <c r="K12" s="98"/>
    </row>
    <row r="13" spans="1:11" ht="15.75" thickBot="1">
      <c r="A13" s="226" t="s">
        <v>223</v>
      </c>
      <c r="B13" s="113">
        <f>SUM(B11:B12)</f>
        <v>1439100</v>
      </c>
      <c r="C13" s="98"/>
      <c r="D13" s="98"/>
      <c r="E13" s="98"/>
      <c r="F13" s="98"/>
      <c r="G13" s="98"/>
      <c r="H13" s="98"/>
      <c r="I13" s="98"/>
      <c r="J13" s="98"/>
      <c r="K13" s="98"/>
    </row>
    <row r="14" spans="1:11" ht="15">
      <c r="A14" s="98"/>
      <c r="B14" s="98"/>
      <c r="C14" s="98"/>
      <c r="D14" s="98"/>
      <c r="E14" s="98"/>
      <c r="F14" s="98"/>
      <c r="G14" s="98"/>
      <c r="H14" s="98"/>
      <c r="I14" s="98"/>
      <c r="J14" s="98"/>
      <c r="K14" s="98"/>
    </row>
    <row r="15" spans="1:11" ht="187.5" customHeight="1">
      <c r="A15" s="524" t="s">
        <v>426</v>
      </c>
      <c r="B15" s="525"/>
      <c r="C15" s="525"/>
      <c r="D15" s="525"/>
      <c r="E15" s="525"/>
      <c r="F15" s="525"/>
      <c r="G15" s="525"/>
      <c r="H15" s="525"/>
      <c r="I15" s="525"/>
      <c r="J15" s="525"/>
      <c r="K15" s="525"/>
    </row>
    <row r="16" spans="1:11" ht="15">
      <c r="A16" s="98"/>
      <c r="B16" s="98"/>
      <c r="C16" s="98"/>
      <c r="D16" s="98"/>
      <c r="E16" s="98"/>
      <c r="F16" s="98"/>
      <c r="G16" s="98"/>
      <c r="H16" s="98"/>
      <c r="I16" s="98"/>
      <c r="J16" s="98"/>
      <c r="K16" s="98"/>
    </row>
  </sheetData>
  <sheetProtection/>
  <mergeCells count="3">
    <mergeCell ref="A8:G8"/>
    <mergeCell ref="A10:B10"/>
    <mergeCell ref="A15:K15"/>
  </mergeCells>
  <printOptions/>
  <pageMargins left="0.7086614173228347" right="0.7086614173228347" top="0.7874015748031497" bottom="0.7874015748031497" header="0.31496062992125984" footer="0.31496062992125984"/>
  <pageSetup horizontalDpi="600" verticalDpi="600" orientation="portrait" paperSize="8" scale="93" r:id="rId1"/>
</worksheet>
</file>

<file path=xl/worksheets/sheet16.xml><?xml version="1.0" encoding="utf-8"?>
<worksheet xmlns="http://schemas.openxmlformats.org/spreadsheetml/2006/main" xmlns:r="http://schemas.openxmlformats.org/officeDocument/2006/relationships">
  <dimension ref="A1:L53"/>
  <sheetViews>
    <sheetView zoomScalePageLayoutView="0" workbookViewId="0" topLeftCell="A47">
      <selection activeCell="D28" sqref="D28"/>
    </sheetView>
  </sheetViews>
  <sheetFormatPr defaultColWidth="9.140625" defaultRowHeight="15"/>
  <cols>
    <col min="1" max="1" width="20.140625" style="0" customWidth="1"/>
    <col min="2" max="2" width="11.8515625" style="0" customWidth="1"/>
    <col min="3" max="3" width="14.8515625" style="0" customWidth="1"/>
    <col min="4" max="4" width="17.140625" style="0" customWidth="1"/>
    <col min="10" max="10" width="12.7109375" style="0" customWidth="1"/>
    <col min="11" max="11" width="15.140625" style="0" customWidth="1"/>
  </cols>
  <sheetData>
    <row r="1" spans="1:11" ht="194.25" customHeight="1" thickBot="1">
      <c r="A1" s="131" t="s">
        <v>89</v>
      </c>
      <c r="B1" s="231" t="s">
        <v>88</v>
      </c>
      <c r="C1" s="343" t="s">
        <v>176</v>
      </c>
      <c r="D1" s="231" t="s">
        <v>168</v>
      </c>
      <c r="E1" s="124" t="s">
        <v>91</v>
      </c>
      <c r="F1" s="93" t="s">
        <v>85</v>
      </c>
      <c r="G1" s="125" t="s">
        <v>187</v>
      </c>
      <c r="H1" s="190" t="s">
        <v>117</v>
      </c>
      <c r="I1" s="93" t="s">
        <v>84</v>
      </c>
      <c r="J1" s="167" t="s">
        <v>83</v>
      </c>
      <c r="K1" s="133" t="s">
        <v>95</v>
      </c>
    </row>
    <row r="2" spans="1:11" s="191" customFormat="1" ht="44.25" customHeight="1">
      <c r="A2" s="345" t="s">
        <v>169</v>
      </c>
      <c r="B2" s="329">
        <v>2415178</v>
      </c>
      <c r="C2" s="312" t="s">
        <v>107</v>
      </c>
      <c r="D2" s="329" t="s">
        <v>170</v>
      </c>
      <c r="E2" s="332">
        <v>6.57</v>
      </c>
      <c r="F2" s="333">
        <v>1701200</v>
      </c>
      <c r="G2" s="333">
        <v>1276800</v>
      </c>
      <c r="H2" s="500">
        <f>G2</f>
        <v>1276800</v>
      </c>
      <c r="I2" s="333">
        <v>390000</v>
      </c>
      <c r="J2" s="333">
        <v>886800</v>
      </c>
      <c r="K2" s="325" t="s">
        <v>171</v>
      </c>
    </row>
    <row r="3" spans="1:11" ht="30.75" thickBot="1">
      <c r="A3" s="346" t="s">
        <v>128</v>
      </c>
      <c r="B3" s="347">
        <v>70870896</v>
      </c>
      <c r="C3" s="311" t="s">
        <v>107</v>
      </c>
      <c r="D3" s="347" t="s">
        <v>172</v>
      </c>
      <c r="E3" s="348">
        <v>1.9</v>
      </c>
      <c r="F3" s="349">
        <v>688500</v>
      </c>
      <c r="G3" s="349">
        <v>456000</v>
      </c>
      <c r="H3" s="507">
        <v>467500</v>
      </c>
      <c r="I3" s="349">
        <v>357500</v>
      </c>
      <c r="J3" s="349">
        <v>110000</v>
      </c>
      <c r="K3" s="324" t="s">
        <v>173</v>
      </c>
    </row>
    <row r="4" spans="1:11" ht="15.75" thickBot="1">
      <c r="A4" s="579" t="s">
        <v>414</v>
      </c>
      <c r="B4" s="580"/>
      <c r="C4" s="580"/>
      <c r="D4" s="580"/>
      <c r="E4" s="580"/>
      <c r="F4" s="580"/>
      <c r="G4" s="581"/>
      <c r="H4" s="505">
        <f>SUM(H2:H3)</f>
        <v>1744300</v>
      </c>
      <c r="I4" s="238">
        <f>SUM(I2:I3)</f>
        <v>747500</v>
      </c>
      <c r="J4" s="238">
        <f>SUM(J2:J3)</f>
        <v>996800</v>
      </c>
      <c r="K4" s="344"/>
    </row>
    <row r="5" spans="1:11" ht="15">
      <c r="A5" s="350"/>
      <c r="B5" s="350"/>
      <c r="C5" s="350"/>
      <c r="D5" s="350"/>
      <c r="E5" s="350"/>
      <c r="F5" s="350"/>
      <c r="G5" s="350"/>
      <c r="H5" s="506"/>
      <c r="I5" s="239"/>
      <c r="J5" s="239"/>
      <c r="K5" s="106"/>
    </row>
    <row r="6" spans="1:11" ht="35.25" customHeight="1">
      <c r="A6" s="539" t="s">
        <v>182</v>
      </c>
      <c r="B6" s="539"/>
      <c r="C6" s="539"/>
      <c r="D6" s="539"/>
      <c r="E6" s="539"/>
      <c r="F6" s="539"/>
      <c r="G6" s="539"/>
      <c r="H6" s="539"/>
      <c r="I6" s="539"/>
      <c r="J6" s="539"/>
      <c r="K6" s="539"/>
    </row>
    <row r="7" spans="1:11" ht="27" customHeight="1">
      <c r="A7" s="539" t="s">
        <v>196</v>
      </c>
      <c r="B7" s="541"/>
      <c r="C7" s="541"/>
      <c r="D7" s="541"/>
      <c r="E7" s="541"/>
      <c r="F7" s="541"/>
      <c r="G7" s="541"/>
      <c r="H7" s="541"/>
      <c r="I7" s="541"/>
      <c r="J7" s="541"/>
      <c r="K7" s="541"/>
    </row>
    <row r="8" spans="1:11" ht="30" customHeight="1">
      <c r="A8" s="538" t="s">
        <v>183</v>
      </c>
      <c r="B8" s="541"/>
      <c r="C8" s="541"/>
      <c r="D8" s="541"/>
      <c r="E8" s="541"/>
      <c r="F8" s="541"/>
      <c r="G8" s="541"/>
      <c r="H8" s="541"/>
      <c r="I8" s="541"/>
      <c r="J8" s="541"/>
      <c r="K8" s="541"/>
    </row>
    <row r="9" spans="1:11" ht="30" customHeight="1">
      <c r="A9" s="538" t="s">
        <v>184</v>
      </c>
      <c r="B9" s="541"/>
      <c r="C9" s="541"/>
      <c r="D9" s="541"/>
      <c r="E9" s="541"/>
      <c r="F9" s="541"/>
      <c r="G9" s="541"/>
      <c r="H9" s="541"/>
      <c r="I9" s="541"/>
      <c r="J9" s="541"/>
      <c r="K9" s="541"/>
    </row>
    <row r="10" spans="1:11" ht="30" customHeight="1">
      <c r="A10" s="538" t="s">
        <v>185</v>
      </c>
      <c r="B10" s="541"/>
      <c r="C10" s="541"/>
      <c r="D10" s="541"/>
      <c r="E10" s="541"/>
      <c r="F10" s="541"/>
      <c r="G10" s="541"/>
      <c r="H10" s="541"/>
      <c r="I10" s="541"/>
      <c r="J10" s="541"/>
      <c r="K10" s="541"/>
    </row>
    <row r="11" spans="1:11" ht="20.25" customHeight="1">
      <c r="A11" s="538" t="s">
        <v>186</v>
      </c>
      <c r="B11" s="541"/>
      <c r="C11" s="541"/>
      <c r="D11" s="541"/>
      <c r="E11" s="541"/>
      <c r="F11" s="541"/>
      <c r="G11" s="541"/>
      <c r="H11" s="541"/>
      <c r="I11" s="541"/>
      <c r="J11" s="541"/>
      <c r="K11" s="541"/>
    </row>
    <row r="12" spans="1:11" ht="51.75" customHeight="1">
      <c r="A12" s="539" t="s">
        <v>192</v>
      </c>
      <c r="B12" s="539"/>
      <c r="C12" s="539"/>
      <c r="D12" s="539"/>
      <c r="E12" s="539"/>
      <c r="F12" s="539"/>
      <c r="G12" s="539"/>
      <c r="H12" s="539"/>
      <c r="I12" s="539"/>
      <c r="J12" s="539"/>
      <c r="K12" s="539"/>
    </row>
    <row r="13" spans="1:11" ht="30" customHeight="1">
      <c r="A13" s="23"/>
      <c r="B13" s="5"/>
      <c r="C13" s="5"/>
      <c r="D13" s="5"/>
      <c r="E13" s="5"/>
      <c r="F13" s="5"/>
      <c r="G13" s="5"/>
      <c r="H13" s="5"/>
      <c r="I13" s="5"/>
      <c r="J13" s="5"/>
      <c r="K13" s="5"/>
    </row>
    <row r="14" spans="1:10" ht="15.75" thickBot="1">
      <c r="A14" s="18"/>
      <c r="B14" s="19"/>
      <c r="C14" s="5"/>
      <c r="F14" s="16"/>
      <c r="G14" s="16"/>
      <c r="H14" s="16"/>
      <c r="I14" s="16"/>
      <c r="J14" s="16"/>
    </row>
    <row r="15" spans="1:11" ht="239.25" customHeight="1" thickBot="1">
      <c r="A15" s="131" t="s">
        <v>89</v>
      </c>
      <c r="B15" s="231" t="s">
        <v>88</v>
      </c>
      <c r="C15" s="343" t="s">
        <v>177</v>
      </c>
      <c r="D15" s="231" t="s">
        <v>168</v>
      </c>
      <c r="E15" s="232" t="s">
        <v>199</v>
      </c>
      <c r="F15" s="93" t="s">
        <v>85</v>
      </c>
      <c r="G15" s="232" t="s">
        <v>191</v>
      </c>
      <c r="H15" s="190" t="s">
        <v>117</v>
      </c>
      <c r="I15" s="93" t="s">
        <v>84</v>
      </c>
      <c r="J15" s="93" t="s">
        <v>83</v>
      </c>
      <c r="K15" s="133" t="s">
        <v>95</v>
      </c>
    </row>
    <row r="16" spans="1:11" ht="30.75" thickBot="1">
      <c r="A16" s="351" t="s">
        <v>174</v>
      </c>
      <c r="B16" s="352">
        <v>60554665</v>
      </c>
      <c r="C16" s="353" t="s">
        <v>107</v>
      </c>
      <c r="D16" s="352" t="s">
        <v>175</v>
      </c>
      <c r="E16" s="354">
        <v>15</v>
      </c>
      <c r="F16" s="355">
        <v>711038</v>
      </c>
      <c r="G16" s="355">
        <v>980025</v>
      </c>
      <c r="H16" s="367">
        <v>401300</v>
      </c>
      <c r="I16" s="355">
        <v>120000</v>
      </c>
      <c r="J16" s="355">
        <v>281300</v>
      </c>
      <c r="K16" s="356" t="s">
        <v>222</v>
      </c>
    </row>
    <row r="17" spans="1:11" ht="15">
      <c r="A17" s="18"/>
      <c r="B17" s="19"/>
      <c r="C17" s="18"/>
      <c r="D17" s="19"/>
      <c r="E17" s="19"/>
      <c r="F17" s="26"/>
      <c r="G17" s="26"/>
      <c r="H17" s="26"/>
      <c r="I17" s="26"/>
      <c r="J17" s="26"/>
      <c r="K17" s="26"/>
    </row>
    <row r="18" spans="1:11" ht="15">
      <c r="A18" s="540" t="s">
        <v>198</v>
      </c>
      <c r="B18" s="540"/>
      <c r="C18" s="540"/>
      <c r="D18" s="540"/>
      <c r="E18" s="540"/>
      <c r="F18" s="540"/>
      <c r="G18" s="540"/>
      <c r="H18" s="540"/>
      <c r="I18" s="540"/>
      <c r="J18" s="540"/>
      <c r="K18" s="540"/>
    </row>
    <row r="19" spans="1:11" ht="5.25" customHeight="1">
      <c r="A19" s="541"/>
      <c r="B19" s="541"/>
      <c r="C19" s="541"/>
      <c r="D19" s="541"/>
      <c r="E19" s="541"/>
      <c r="F19" s="541"/>
      <c r="G19" s="541"/>
      <c r="H19" s="541"/>
      <c r="I19" s="541"/>
      <c r="J19" s="541"/>
      <c r="K19" s="541"/>
    </row>
    <row r="20" spans="1:11" ht="34.5" customHeight="1">
      <c r="A20" s="539" t="s">
        <v>196</v>
      </c>
      <c r="B20" s="539"/>
      <c r="C20" s="539"/>
      <c r="D20" s="539"/>
      <c r="E20" s="539"/>
      <c r="F20" s="539"/>
      <c r="G20" s="539"/>
      <c r="H20" s="539"/>
      <c r="I20" s="539"/>
      <c r="J20" s="539"/>
      <c r="K20" s="539"/>
    </row>
    <row r="21" spans="1:11" ht="33.75" customHeight="1">
      <c r="A21" s="538" t="s">
        <v>188</v>
      </c>
      <c r="B21" s="539"/>
      <c r="C21" s="539"/>
      <c r="D21" s="539"/>
      <c r="E21" s="539"/>
      <c r="F21" s="539"/>
      <c r="G21" s="539"/>
      <c r="H21" s="539"/>
      <c r="I21" s="539"/>
      <c r="J21" s="539"/>
      <c r="K21" s="539"/>
    </row>
    <row r="22" spans="1:11" ht="43.5" customHeight="1">
      <c r="A22" s="538" t="s">
        <v>190</v>
      </c>
      <c r="B22" s="539"/>
      <c r="C22" s="539"/>
      <c r="D22" s="539"/>
      <c r="E22" s="539"/>
      <c r="F22" s="539"/>
      <c r="G22" s="539"/>
      <c r="H22" s="539"/>
      <c r="I22" s="539"/>
      <c r="J22" s="539"/>
      <c r="K22" s="539"/>
    </row>
    <row r="23" spans="1:11" ht="33" customHeight="1">
      <c r="A23" s="538" t="s">
        <v>189</v>
      </c>
      <c r="B23" s="539"/>
      <c r="C23" s="539"/>
      <c r="D23" s="539"/>
      <c r="E23" s="539"/>
      <c r="F23" s="539"/>
      <c r="G23" s="539"/>
      <c r="H23" s="539"/>
      <c r="I23" s="539"/>
      <c r="J23" s="539"/>
      <c r="K23" s="539"/>
    </row>
    <row r="24" spans="1:11" ht="15">
      <c r="A24" s="538" t="s">
        <v>186</v>
      </c>
      <c r="B24" s="539"/>
      <c r="C24" s="539"/>
      <c r="D24" s="539"/>
      <c r="E24" s="539"/>
      <c r="F24" s="539"/>
      <c r="G24" s="539"/>
      <c r="H24" s="539"/>
      <c r="I24" s="539"/>
      <c r="J24" s="539"/>
      <c r="K24" s="539"/>
    </row>
    <row r="25" spans="1:11" ht="98.25" customHeight="1">
      <c r="A25" s="539" t="s">
        <v>403</v>
      </c>
      <c r="B25" s="539"/>
      <c r="C25" s="539"/>
      <c r="D25" s="539"/>
      <c r="E25" s="539"/>
      <c r="F25" s="539"/>
      <c r="G25" s="539"/>
      <c r="H25" s="539"/>
      <c r="I25" s="539"/>
      <c r="J25" s="539"/>
      <c r="K25" s="539"/>
    </row>
    <row r="26" spans="1:11" ht="15" customHeight="1">
      <c r="A26" s="486"/>
      <c r="B26" s="486"/>
      <c r="C26" s="486"/>
      <c r="D26" s="486"/>
      <c r="E26" s="486"/>
      <c r="F26" s="486"/>
      <c r="G26" s="486"/>
      <c r="H26" s="486"/>
      <c r="I26" s="486"/>
      <c r="J26" s="486"/>
      <c r="K26" s="486"/>
    </row>
    <row r="27" spans="1:2" ht="15.75" customHeight="1" thickBot="1">
      <c r="A27" s="372"/>
      <c r="B27" s="372"/>
    </row>
    <row r="28" spans="1:2" ht="15">
      <c r="A28" s="373" t="s">
        <v>220</v>
      </c>
      <c r="B28" s="374"/>
    </row>
    <row r="29" spans="1:2" ht="15">
      <c r="A29" s="375" t="s">
        <v>222</v>
      </c>
      <c r="B29" s="376">
        <v>281300</v>
      </c>
    </row>
    <row r="30" spans="1:2" ht="15">
      <c r="A30" s="377" t="s">
        <v>171</v>
      </c>
      <c r="B30" s="376">
        <v>886800</v>
      </c>
    </row>
    <row r="31" spans="1:2" ht="15">
      <c r="A31" s="377" t="s">
        <v>173</v>
      </c>
      <c r="B31" s="376">
        <v>110000</v>
      </c>
    </row>
    <row r="32" spans="1:2" ht="15.75" thickBot="1">
      <c r="A32" s="32" t="s">
        <v>221</v>
      </c>
      <c r="B32" s="378">
        <f>SUM(B29:B31)</f>
        <v>1278100</v>
      </c>
    </row>
    <row r="33" ht="15.75" thickBot="1"/>
    <row r="34" spans="1:12" ht="272.25" thickBot="1">
      <c r="A34" s="362" t="s">
        <v>89</v>
      </c>
      <c r="B34" s="363" t="s">
        <v>88</v>
      </c>
      <c r="C34" s="363" t="s">
        <v>176</v>
      </c>
      <c r="D34" s="363" t="s">
        <v>168</v>
      </c>
      <c r="E34" s="232" t="s">
        <v>359</v>
      </c>
      <c r="F34" s="93" t="s">
        <v>85</v>
      </c>
      <c r="G34" s="232" t="s">
        <v>416</v>
      </c>
      <c r="H34" s="190" t="s">
        <v>428</v>
      </c>
      <c r="I34" s="93" t="s">
        <v>84</v>
      </c>
      <c r="J34" s="93" t="s">
        <v>83</v>
      </c>
      <c r="K34" s="133" t="s">
        <v>95</v>
      </c>
      <c r="L34" s="104"/>
    </row>
    <row r="35" spans="1:11" ht="60">
      <c r="A35" s="345" t="s">
        <v>307</v>
      </c>
      <c r="B35" s="329">
        <v>26652935</v>
      </c>
      <c r="C35" s="312" t="s">
        <v>107</v>
      </c>
      <c r="D35" s="312" t="s">
        <v>386</v>
      </c>
      <c r="E35" s="359">
        <v>2</v>
      </c>
      <c r="F35" s="333">
        <v>512871</v>
      </c>
      <c r="G35" s="333">
        <v>480000</v>
      </c>
      <c r="H35" s="339">
        <v>231000</v>
      </c>
      <c r="I35" s="333">
        <v>132000</v>
      </c>
      <c r="J35" s="333">
        <f>H35-I35</f>
        <v>99000</v>
      </c>
      <c r="K35" s="325" t="s">
        <v>387</v>
      </c>
    </row>
    <row r="36" spans="1:11" ht="45">
      <c r="A36" s="358" t="s">
        <v>313</v>
      </c>
      <c r="B36" s="255">
        <v>29277418</v>
      </c>
      <c r="C36" s="179" t="s">
        <v>107</v>
      </c>
      <c r="D36" s="179" t="s">
        <v>388</v>
      </c>
      <c r="E36" s="361">
        <v>4.535</v>
      </c>
      <c r="F36" s="225">
        <v>1367540</v>
      </c>
      <c r="G36" s="225">
        <v>1088400</v>
      </c>
      <c r="H36" s="246">
        <v>105000</v>
      </c>
      <c r="I36" s="225">
        <v>100000</v>
      </c>
      <c r="J36" s="225">
        <f>H36-I36</f>
        <v>5000</v>
      </c>
      <c r="K36" s="326" t="s">
        <v>389</v>
      </c>
    </row>
    <row r="37" spans="1:11" ht="30">
      <c r="A37" s="358" t="s">
        <v>71</v>
      </c>
      <c r="B37" s="255">
        <v>44990260</v>
      </c>
      <c r="C37" s="179" t="s">
        <v>107</v>
      </c>
      <c r="D37" s="179" t="s">
        <v>390</v>
      </c>
      <c r="E37" s="361">
        <v>3.508</v>
      </c>
      <c r="F37" s="225">
        <v>939680</v>
      </c>
      <c r="G37" s="225">
        <v>841920</v>
      </c>
      <c r="H37" s="246">
        <v>840000</v>
      </c>
      <c r="I37" s="225">
        <v>480000</v>
      </c>
      <c r="J37" s="225">
        <f>H37-I37</f>
        <v>360000</v>
      </c>
      <c r="K37" s="326" t="s">
        <v>171</v>
      </c>
    </row>
    <row r="38" spans="1:11" ht="75">
      <c r="A38" s="358" t="s">
        <v>322</v>
      </c>
      <c r="B38" s="255">
        <v>15060306</v>
      </c>
      <c r="C38" s="179" t="s">
        <v>107</v>
      </c>
      <c r="D38" s="179" t="s">
        <v>391</v>
      </c>
      <c r="E38" s="361">
        <v>2.384</v>
      </c>
      <c r="F38" s="225">
        <v>988000</v>
      </c>
      <c r="G38" s="225">
        <v>572160</v>
      </c>
      <c r="H38" s="246">
        <v>870400</v>
      </c>
      <c r="I38" s="225">
        <v>614400</v>
      </c>
      <c r="J38" s="225">
        <f>H38-I38</f>
        <v>256000</v>
      </c>
      <c r="K38" s="326" t="s">
        <v>387</v>
      </c>
    </row>
    <row r="39" spans="1:11" ht="75.75" thickBot="1">
      <c r="A39" s="364" t="s">
        <v>322</v>
      </c>
      <c r="B39" s="331">
        <v>15060306</v>
      </c>
      <c r="C39" s="181" t="s">
        <v>107</v>
      </c>
      <c r="D39" s="181" t="s">
        <v>392</v>
      </c>
      <c r="E39" s="365">
        <v>2.384</v>
      </c>
      <c r="F39" s="285">
        <v>982000</v>
      </c>
      <c r="G39" s="285">
        <v>572160</v>
      </c>
      <c r="H39" s="366">
        <v>799000</v>
      </c>
      <c r="I39" s="285">
        <v>564000</v>
      </c>
      <c r="J39" s="285">
        <f>H39-I39</f>
        <v>235000</v>
      </c>
      <c r="K39" s="286" t="s">
        <v>387</v>
      </c>
    </row>
    <row r="40" spans="1:11" ht="15.75" thickBot="1">
      <c r="A40" s="582" t="s">
        <v>414</v>
      </c>
      <c r="B40" s="583"/>
      <c r="C40" s="583"/>
      <c r="D40" s="583"/>
      <c r="E40" s="583"/>
      <c r="F40" s="583"/>
      <c r="G40" s="584"/>
      <c r="H40" s="138">
        <f>SUM(H35:H39)</f>
        <v>2845400</v>
      </c>
      <c r="I40" s="138">
        <f>SUM(I35:I39)</f>
        <v>1890400</v>
      </c>
      <c r="J40" s="138">
        <f>SUM(J35:J39)</f>
        <v>955000</v>
      </c>
      <c r="K40" s="192"/>
    </row>
    <row r="42" spans="1:11" ht="192.75" customHeight="1" thickBot="1">
      <c r="A42" s="585" t="s">
        <v>427</v>
      </c>
      <c r="B42" s="586"/>
      <c r="C42" s="586"/>
      <c r="D42" s="586"/>
      <c r="E42" s="586"/>
      <c r="F42" s="586"/>
      <c r="G42" s="586"/>
      <c r="H42" s="586"/>
      <c r="I42" s="586"/>
      <c r="J42" s="586"/>
      <c r="K42" s="586"/>
    </row>
    <row r="43" spans="1:11" ht="15" customHeight="1" thickBot="1">
      <c r="A43" s="379"/>
      <c r="B43" s="380"/>
      <c r="C43" s="380"/>
      <c r="D43" s="380"/>
      <c r="E43" s="380"/>
      <c r="F43" s="380"/>
      <c r="G43" s="380"/>
      <c r="H43" s="380"/>
      <c r="I43" s="380"/>
      <c r="J43" s="380"/>
      <c r="K43" s="380"/>
    </row>
    <row r="44" spans="1:11" ht="245.25" thickBot="1">
      <c r="A44" s="131" t="s">
        <v>89</v>
      </c>
      <c r="B44" s="343" t="s">
        <v>88</v>
      </c>
      <c r="C44" s="343" t="s">
        <v>177</v>
      </c>
      <c r="D44" s="343" t="s">
        <v>168</v>
      </c>
      <c r="E44" s="124" t="s">
        <v>246</v>
      </c>
      <c r="F44" s="93" t="s">
        <v>85</v>
      </c>
      <c r="G44" s="125" t="s">
        <v>116</v>
      </c>
      <c r="H44" s="93" t="s">
        <v>117</v>
      </c>
      <c r="I44" s="93" t="s">
        <v>84</v>
      </c>
      <c r="J44" s="103" t="s">
        <v>275</v>
      </c>
      <c r="K44" s="94" t="s">
        <v>95</v>
      </c>
    </row>
    <row r="45" spans="1:11" ht="45.75" thickBot="1">
      <c r="A45" s="368" t="s">
        <v>16</v>
      </c>
      <c r="B45" s="369">
        <v>15060233</v>
      </c>
      <c r="C45" s="370" t="s">
        <v>107</v>
      </c>
      <c r="D45" s="181" t="s">
        <v>393</v>
      </c>
      <c r="E45" s="185">
        <v>12</v>
      </c>
      <c r="F45" s="184">
        <v>956000</v>
      </c>
      <c r="G45" s="184">
        <v>784020</v>
      </c>
      <c r="H45" s="371">
        <v>460000</v>
      </c>
      <c r="I45" s="184">
        <v>240000</v>
      </c>
      <c r="J45" s="184">
        <f>H45-I45</f>
        <v>220000</v>
      </c>
      <c r="K45" s="230" t="s">
        <v>394</v>
      </c>
    </row>
    <row r="46" ht="15.75" thickBot="1"/>
    <row r="47" spans="1:2" ht="15">
      <c r="A47" s="514" t="s">
        <v>220</v>
      </c>
      <c r="B47" s="515"/>
    </row>
    <row r="48" spans="1:2" ht="15">
      <c r="A48" s="12" t="s">
        <v>222</v>
      </c>
      <c r="B48" s="28">
        <v>5000</v>
      </c>
    </row>
    <row r="49" spans="1:2" ht="15">
      <c r="A49" s="12" t="s">
        <v>395</v>
      </c>
      <c r="B49" s="28">
        <v>590000</v>
      </c>
    </row>
    <row r="50" spans="1:2" ht="15">
      <c r="A50" s="12" t="s">
        <v>171</v>
      </c>
      <c r="B50" s="28">
        <v>580000</v>
      </c>
    </row>
    <row r="51" spans="1:2" ht="15.75" thickBot="1">
      <c r="A51" s="226" t="s">
        <v>223</v>
      </c>
      <c r="B51" s="227">
        <v>1175000</v>
      </c>
    </row>
    <row r="53" spans="1:11" ht="192" customHeight="1">
      <c r="A53" s="524" t="s">
        <v>429</v>
      </c>
      <c r="B53" s="525"/>
      <c r="C53" s="525"/>
      <c r="D53" s="525"/>
      <c r="E53" s="525"/>
      <c r="F53" s="525"/>
      <c r="G53" s="525"/>
      <c r="H53" s="525"/>
      <c r="I53" s="525"/>
      <c r="J53" s="525"/>
      <c r="K53" s="525"/>
    </row>
  </sheetData>
  <sheetProtection/>
  <mergeCells count="19">
    <mergeCell ref="A22:K22"/>
    <mergeCell ref="A23:K23"/>
    <mergeCell ref="A24:K24"/>
    <mergeCell ref="A6:K6"/>
    <mergeCell ref="A7:K7"/>
    <mergeCell ref="A8:K8"/>
    <mergeCell ref="A9:K9"/>
    <mergeCell ref="A10:K10"/>
    <mergeCell ref="A11:K11"/>
    <mergeCell ref="A4:G4"/>
    <mergeCell ref="A40:G40"/>
    <mergeCell ref="A47:B47"/>
    <mergeCell ref="A42:K42"/>
    <mergeCell ref="A53:K53"/>
    <mergeCell ref="A12:K12"/>
    <mergeCell ref="A18:K19"/>
    <mergeCell ref="A20:K20"/>
    <mergeCell ref="A25:K25"/>
    <mergeCell ref="A21:K21"/>
  </mergeCells>
  <printOptions/>
  <pageMargins left="0.7086614173228347" right="0.7086614173228347" top="0.7874015748031497" bottom="0.7874015748031497" header="0.31496062992125984" footer="0.31496062992125984"/>
  <pageSetup horizontalDpi="600" verticalDpi="600" orientation="portrait" paperSize="8" scale="95" r:id="rId1"/>
</worksheet>
</file>

<file path=xl/worksheets/sheet17.xml><?xml version="1.0" encoding="utf-8"?>
<worksheet xmlns="http://schemas.openxmlformats.org/spreadsheetml/2006/main" xmlns:r="http://schemas.openxmlformats.org/officeDocument/2006/relationships">
  <dimension ref="A2:J15"/>
  <sheetViews>
    <sheetView zoomScalePageLayoutView="0" workbookViewId="0" topLeftCell="A6">
      <selection activeCell="I3" sqref="I3"/>
    </sheetView>
  </sheetViews>
  <sheetFormatPr defaultColWidth="9.140625" defaultRowHeight="15"/>
  <cols>
    <col min="1" max="1" width="15.140625" style="0" customWidth="1"/>
    <col min="2" max="2" width="12.00390625" style="0" customWidth="1"/>
    <col min="3" max="3" width="12.7109375" style="0" customWidth="1"/>
    <col min="9" max="9" width="13.8515625" style="0" customWidth="1"/>
    <col min="10" max="10" width="15.7109375" style="0" customWidth="1"/>
  </cols>
  <sheetData>
    <row r="1" ht="15.75" thickBot="1"/>
    <row r="2" spans="1:10" ht="272.25" thickBot="1">
      <c r="A2" s="389" t="s">
        <v>88</v>
      </c>
      <c r="B2" s="343" t="s">
        <v>176</v>
      </c>
      <c r="C2" s="343" t="s">
        <v>168</v>
      </c>
      <c r="D2" s="232" t="s">
        <v>359</v>
      </c>
      <c r="E2" s="93" t="s">
        <v>85</v>
      </c>
      <c r="F2" s="232" t="s">
        <v>416</v>
      </c>
      <c r="G2" s="190" t="s">
        <v>428</v>
      </c>
      <c r="H2" s="93" t="s">
        <v>84</v>
      </c>
      <c r="I2" s="93" t="s">
        <v>275</v>
      </c>
      <c r="J2" s="133" t="s">
        <v>95</v>
      </c>
    </row>
    <row r="3" spans="1:10" ht="45.75" thickBot="1">
      <c r="A3" s="390">
        <v>44990260</v>
      </c>
      <c r="B3" s="370" t="s">
        <v>104</v>
      </c>
      <c r="C3" s="383" t="s">
        <v>396</v>
      </c>
      <c r="D3" s="391">
        <v>4.1</v>
      </c>
      <c r="E3" s="184">
        <v>558000</v>
      </c>
      <c r="F3" s="184">
        <v>737640</v>
      </c>
      <c r="G3" s="371">
        <v>558000</v>
      </c>
      <c r="H3" s="184">
        <v>0</v>
      </c>
      <c r="I3" s="184">
        <f>G3-H3</f>
        <v>558000</v>
      </c>
      <c r="J3" s="186" t="s">
        <v>397</v>
      </c>
    </row>
    <row r="4" spans="1:10" ht="15">
      <c r="A4" s="106"/>
      <c r="B4" s="126"/>
      <c r="C4" s="98"/>
      <c r="D4" s="98"/>
      <c r="E4" s="107"/>
      <c r="F4" s="107"/>
      <c r="G4" s="107"/>
      <c r="H4" s="107"/>
      <c r="I4" s="107"/>
      <c r="J4" s="98"/>
    </row>
    <row r="5" spans="1:10" ht="135.75" customHeight="1" thickBot="1">
      <c r="A5" s="585" t="s">
        <v>430</v>
      </c>
      <c r="B5" s="586"/>
      <c r="C5" s="586"/>
      <c r="D5" s="586"/>
      <c r="E5" s="586"/>
      <c r="F5" s="586"/>
      <c r="G5" s="586"/>
      <c r="H5" s="586"/>
      <c r="I5" s="586"/>
      <c r="J5" s="586"/>
    </row>
    <row r="6" spans="1:10" ht="23.25" customHeight="1" thickBot="1">
      <c r="A6" s="392"/>
      <c r="B6" s="393"/>
      <c r="C6" s="393"/>
      <c r="D6" s="393"/>
      <c r="E6" s="393"/>
      <c r="F6" s="393"/>
      <c r="G6" s="393"/>
      <c r="H6" s="393"/>
      <c r="I6" s="393"/>
      <c r="J6" s="393"/>
    </row>
    <row r="7" spans="1:10" ht="245.25" thickBot="1">
      <c r="A7" s="343" t="s">
        <v>88</v>
      </c>
      <c r="B7" s="343" t="s">
        <v>177</v>
      </c>
      <c r="C7" s="343" t="s">
        <v>168</v>
      </c>
      <c r="D7" s="381" t="s">
        <v>246</v>
      </c>
      <c r="E7" s="93" t="s">
        <v>85</v>
      </c>
      <c r="F7" s="125" t="s">
        <v>116</v>
      </c>
      <c r="G7" s="93" t="s">
        <v>117</v>
      </c>
      <c r="H7" s="93" t="s">
        <v>84</v>
      </c>
      <c r="I7" s="103" t="s">
        <v>275</v>
      </c>
      <c r="J7" s="94" t="s">
        <v>95</v>
      </c>
    </row>
    <row r="8" spans="1:10" ht="45.75" thickBot="1">
      <c r="A8" s="382">
        <v>28555597</v>
      </c>
      <c r="B8" s="370" t="s">
        <v>104</v>
      </c>
      <c r="C8" s="383" t="s">
        <v>398</v>
      </c>
      <c r="D8" s="385">
        <v>13</v>
      </c>
      <c r="E8" s="386">
        <v>1339000</v>
      </c>
      <c r="F8" s="386">
        <v>651014</v>
      </c>
      <c r="G8" s="371">
        <v>651000</v>
      </c>
      <c r="H8" s="386">
        <v>424800</v>
      </c>
      <c r="I8" s="387">
        <f>G8-H8</f>
        <v>226200</v>
      </c>
      <c r="J8" s="388" t="s">
        <v>342</v>
      </c>
    </row>
    <row r="9" ht="15.75" thickBot="1"/>
    <row r="10" spans="1:2" ht="15">
      <c r="A10" s="514" t="s">
        <v>220</v>
      </c>
      <c r="B10" s="515"/>
    </row>
    <row r="11" spans="1:2" ht="15">
      <c r="A11" s="12" t="s">
        <v>342</v>
      </c>
      <c r="B11" s="28">
        <v>226200</v>
      </c>
    </row>
    <row r="12" spans="1:2" ht="15">
      <c r="A12" s="12" t="s">
        <v>397</v>
      </c>
      <c r="B12" s="28">
        <v>558000</v>
      </c>
    </row>
    <row r="13" spans="1:2" ht="15.75" thickBot="1">
      <c r="A13" s="226" t="s">
        <v>223</v>
      </c>
      <c r="B13" s="29">
        <v>784200</v>
      </c>
    </row>
    <row r="15" spans="1:10" ht="226.5" customHeight="1">
      <c r="A15" s="524" t="s">
        <v>431</v>
      </c>
      <c r="B15" s="525"/>
      <c r="C15" s="525"/>
      <c r="D15" s="525"/>
      <c r="E15" s="525"/>
      <c r="F15" s="525"/>
      <c r="G15" s="525"/>
      <c r="H15" s="525"/>
      <c r="I15" s="525"/>
      <c r="J15" s="525"/>
    </row>
    <row r="16" ht="19.5" customHeight="1"/>
  </sheetData>
  <sheetProtection/>
  <mergeCells count="3">
    <mergeCell ref="A10:B10"/>
    <mergeCell ref="A5:J5"/>
    <mergeCell ref="A15:J15"/>
  </mergeCells>
  <printOptions/>
  <pageMargins left="0.7086614173228347" right="0.7086614173228347" top="0.7874015748031497" bottom="0.7874015748031497" header="0.31496062992125984" footer="0.31496062992125984"/>
  <pageSetup horizontalDpi="600" verticalDpi="600" orientation="portrait" paperSize="8" r:id="rId1"/>
</worksheet>
</file>

<file path=xl/worksheets/sheet18.xml><?xml version="1.0" encoding="utf-8"?>
<worksheet xmlns="http://schemas.openxmlformats.org/spreadsheetml/2006/main" xmlns:r="http://schemas.openxmlformats.org/officeDocument/2006/relationships">
  <dimension ref="A2:L12"/>
  <sheetViews>
    <sheetView zoomScalePageLayoutView="0" workbookViewId="0" topLeftCell="A1">
      <selection activeCell="N2" sqref="N2"/>
    </sheetView>
  </sheetViews>
  <sheetFormatPr defaultColWidth="9.140625" defaultRowHeight="15"/>
  <cols>
    <col min="1" max="1" width="17.8515625" style="0" customWidth="1"/>
    <col min="2" max="2" width="10.140625" style="0" customWidth="1"/>
    <col min="3" max="3" width="12.421875" style="0" customWidth="1"/>
  </cols>
  <sheetData>
    <row r="1" ht="15.75" thickBot="1"/>
    <row r="2" spans="1:12" ht="299.25" thickBot="1">
      <c r="A2" s="408" t="s">
        <v>89</v>
      </c>
      <c r="B2" s="409" t="s">
        <v>88</v>
      </c>
      <c r="C2" s="409" t="s">
        <v>87</v>
      </c>
      <c r="D2" s="409" t="s">
        <v>86</v>
      </c>
      <c r="E2" s="409" t="s">
        <v>246</v>
      </c>
      <c r="F2" s="188" t="s">
        <v>85</v>
      </c>
      <c r="G2" s="93" t="s">
        <v>432</v>
      </c>
      <c r="H2" s="93" t="s">
        <v>248</v>
      </c>
      <c r="I2" s="84" t="s">
        <v>84</v>
      </c>
      <c r="J2" s="84" t="s">
        <v>275</v>
      </c>
      <c r="K2" s="519" t="s">
        <v>249</v>
      </c>
      <c r="L2" s="520"/>
    </row>
    <row r="3" spans="1:12" ht="120">
      <c r="A3" s="405" t="s">
        <v>269</v>
      </c>
      <c r="B3" s="402">
        <v>26216701</v>
      </c>
      <c r="C3" s="402" t="s">
        <v>108</v>
      </c>
      <c r="D3" s="402" t="s">
        <v>270</v>
      </c>
      <c r="E3" s="402">
        <v>20</v>
      </c>
      <c r="F3" s="402">
        <v>3310000</v>
      </c>
      <c r="G3" s="403">
        <v>2190000</v>
      </c>
      <c r="H3" s="315">
        <v>1428000</v>
      </c>
      <c r="I3" s="314">
        <v>900000</v>
      </c>
      <c r="J3" s="314">
        <v>528000</v>
      </c>
      <c r="K3" s="314" t="s">
        <v>276</v>
      </c>
      <c r="L3" s="404" t="s">
        <v>272</v>
      </c>
    </row>
    <row r="4" spans="1:12" ht="135">
      <c r="A4" s="406" t="s">
        <v>277</v>
      </c>
      <c r="B4" s="395">
        <v>26940281</v>
      </c>
      <c r="C4" s="395" t="s">
        <v>108</v>
      </c>
      <c r="D4" s="395" t="s">
        <v>278</v>
      </c>
      <c r="E4" s="395">
        <v>10</v>
      </c>
      <c r="F4" s="395">
        <v>1320000</v>
      </c>
      <c r="G4" s="56">
        <v>1095000</v>
      </c>
      <c r="H4" s="205">
        <v>714000</v>
      </c>
      <c r="I4" s="80">
        <v>450000</v>
      </c>
      <c r="J4" s="80">
        <v>264000</v>
      </c>
      <c r="K4" s="80" t="s">
        <v>276</v>
      </c>
      <c r="L4" s="396" t="s">
        <v>272</v>
      </c>
    </row>
    <row r="5" spans="1:12" ht="169.5" customHeight="1" thickBot="1">
      <c r="A5" s="407" t="s">
        <v>279</v>
      </c>
      <c r="B5" s="397">
        <v>25257005</v>
      </c>
      <c r="C5" s="397" t="s">
        <v>108</v>
      </c>
      <c r="D5" s="397" t="s">
        <v>280</v>
      </c>
      <c r="E5" s="397">
        <v>25</v>
      </c>
      <c r="F5" s="397">
        <v>1610787</v>
      </c>
      <c r="G5" s="142">
        <v>2737500</v>
      </c>
      <c r="H5" s="206">
        <v>1610700</v>
      </c>
      <c r="I5" s="182">
        <v>1125000</v>
      </c>
      <c r="J5" s="182">
        <v>485700</v>
      </c>
      <c r="K5" s="182" t="s">
        <v>276</v>
      </c>
      <c r="L5" s="398" t="s">
        <v>272</v>
      </c>
    </row>
    <row r="6" spans="1:12" ht="15.75" thickBot="1">
      <c r="A6" s="531" t="s">
        <v>0</v>
      </c>
      <c r="B6" s="532"/>
      <c r="C6" s="532"/>
      <c r="D6" s="532"/>
      <c r="E6" s="532"/>
      <c r="F6" s="532"/>
      <c r="G6" s="533"/>
      <c r="H6" s="144">
        <f>SUM(H3:H5)</f>
        <v>3752700</v>
      </c>
      <c r="I6" s="144">
        <f>SUM(I3:I5)</f>
        <v>2475000</v>
      </c>
      <c r="J6" s="144">
        <f>SUM(J3:J5)</f>
        <v>1277700</v>
      </c>
      <c r="K6" s="145"/>
      <c r="L6" s="139"/>
    </row>
    <row r="7" ht="15.75" thickBot="1"/>
    <row r="8" spans="1:2" ht="15">
      <c r="A8" s="534" t="s">
        <v>220</v>
      </c>
      <c r="B8" s="535"/>
    </row>
    <row r="9" spans="1:2" ht="15">
      <c r="A9" s="399" t="s">
        <v>281</v>
      </c>
      <c r="B9" s="400">
        <f>J3+J4+J5</f>
        <v>1277700</v>
      </c>
    </row>
    <row r="10" spans="1:2" ht="15.75" thickBot="1">
      <c r="A10" s="305" t="s">
        <v>223</v>
      </c>
      <c r="B10" s="401">
        <f>SUM(B9:B9)</f>
        <v>1277700</v>
      </c>
    </row>
    <row r="12" spans="1:12" ht="260.25" customHeight="1">
      <c r="A12" s="524" t="s">
        <v>441</v>
      </c>
      <c r="B12" s="525"/>
      <c r="C12" s="525"/>
      <c r="D12" s="525"/>
      <c r="E12" s="525"/>
      <c r="F12" s="525"/>
      <c r="G12" s="525"/>
      <c r="H12" s="525"/>
      <c r="I12" s="525"/>
      <c r="J12" s="525"/>
      <c r="K12" s="525"/>
      <c r="L12" s="525"/>
    </row>
  </sheetData>
  <sheetProtection/>
  <mergeCells count="4">
    <mergeCell ref="K2:L2"/>
    <mergeCell ref="A8:B8"/>
    <mergeCell ref="A6:G6"/>
    <mergeCell ref="A12:L12"/>
  </mergeCells>
  <printOptions/>
  <pageMargins left="0.7086614173228347" right="0.7086614173228347" top="0.7874015748031497" bottom="0.7874015748031497" header="0.31496062992125984" footer="0.31496062992125984"/>
  <pageSetup horizontalDpi="600" verticalDpi="600" orientation="portrait" paperSize="8" r:id="rId1"/>
</worksheet>
</file>

<file path=xl/worksheets/sheet19.xml><?xml version="1.0" encoding="utf-8"?>
<worksheet xmlns="http://schemas.openxmlformats.org/spreadsheetml/2006/main" xmlns:r="http://schemas.openxmlformats.org/officeDocument/2006/relationships">
  <dimension ref="A1:K9"/>
  <sheetViews>
    <sheetView zoomScalePageLayoutView="0" workbookViewId="0" topLeftCell="A1">
      <selection activeCell="G2" sqref="G2"/>
    </sheetView>
  </sheetViews>
  <sheetFormatPr defaultColWidth="9.140625" defaultRowHeight="15"/>
  <cols>
    <col min="1" max="1" width="11.8515625" style="0" customWidth="1"/>
    <col min="2" max="2" width="10.140625" style="0" customWidth="1"/>
    <col min="3" max="3" width="12.00390625" style="0" customWidth="1"/>
    <col min="4" max="4" width="14.00390625" style="0" customWidth="1"/>
    <col min="10" max="10" width="15.7109375" style="0" customWidth="1"/>
  </cols>
  <sheetData>
    <row r="1" spans="1:10" ht="298.5" customHeight="1" thickBot="1">
      <c r="A1" s="322" t="s">
        <v>89</v>
      </c>
      <c r="B1" s="323" t="s">
        <v>88</v>
      </c>
      <c r="C1" s="323" t="s">
        <v>94</v>
      </c>
      <c r="D1" s="323" t="s">
        <v>86</v>
      </c>
      <c r="E1" s="14" t="s">
        <v>91</v>
      </c>
      <c r="F1" s="9" t="s">
        <v>85</v>
      </c>
      <c r="G1" s="15" t="s">
        <v>187</v>
      </c>
      <c r="H1" s="9" t="s">
        <v>84</v>
      </c>
      <c r="I1" s="10" t="s">
        <v>275</v>
      </c>
      <c r="J1" s="11" t="s">
        <v>95</v>
      </c>
    </row>
    <row r="2" spans="1:10" ht="45" customHeight="1" thickBot="1">
      <c r="A2" s="410" t="s">
        <v>128</v>
      </c>
      <c r="B2" s="382">
        <v>70870896</v>
      </c>
      <c r="C2" s="384" t="s">
        <v>109</v>
      </c>
      <c r="D2" s="384" t="s">
        <v>166</v>
      </c>
      <c r="E2" s="385">
        <v>3</v>
      </c>
      <c r="F2" s="386">
        <v>807540</v>
      </c>
      <c r="G2" s="371">
        <v>720000</v>
      </c>
      <c r="H2" s="386">
        <v>390000</v>
      </c>
      <c r="I2" s="386">
        <v>330000</v>
      </c>
      <c r="J2" s="411" t="s">
        <v>167</v>
      </c>
    </row>
    <row r="4" spans="1:11" ht="31.5" customHeight="1">
      <c r="A4" s="539" t="s">
        <v>182</v>
      </c>
      <c r="B4" s="541"/>
      <c r="C4" s="541"/>
      <c r="D4" s="541"/>
      <c r="E4" s="541"/>
      <c r="F4" s="541"/>
      <c r="G4" s="541"/>
      <c r="H4" s="541"/>
      <c r="I4" s="541"/>
      <c r="J4" s="541"/>
      <c r="K4" s="24"/>
    </row>
    <row r="5" spans="1:11" ht="51" customHeight="1">
      <c r="A5" s="539" t="s">
        <v>201</v>
      </c>
      <c r="B5" s="541"/>
      <c r="C5" s="541"/>
      <c r="D5" s="541"/>
      <c r="E5" s="541"/>
      <c r="F5" s="541"/>
      <c r="G5" s="541"/>
      <c r="H5" s="541"/>
      <c r="I5" s="541"/>
      <c r="J5" s="541"/>
      <c r="K5" s="21"/>
    </row>
    <row r="6" spans="1:11" ht="35.25" customHeight="1">
      <c r="A6" s="538" t="s">
        <v>183</v>
      </c>
      <c r="B6" s="541"/>
      <c r="C6" s="541"/>
      <c r="D6" s="541"/>
      <c r="E6" s="541"/>
      <c r="F6" s="541"/>
      <c r="G6" s="541"/>
      <c r="H6" s="541"/>
      <c r="I6" s="541"/>
      <c r="J6" s="541"/>
      <c r="K6" s="21"/>
    </row>
    <row r="7" spans="1:11" ht="44.25" customHeight="1">
      <c r="A7" s="538" t="s">
        <v>184</v>
      </c>
      <c r="B7" s="541"/>
      <c r="C7" s="541"/>
      <c r="D7" s="541"/>
      <c r="E7" s="541"/>
      <c r="F7" s="541"/>
      <c r="G7" s="541"/>
      <c r="H7" s="541"/>
      <c r="I7" s="541"/>
      <c r="J7" s="541"/>
      <c r="K7" s="21"/>
    </row>
    <row r="8" spans="1:11" ht="34.5" customHeight="1">
      <c r="A8" s="538" t="s">
        <v>185</v>
      </c>
      <c r="B8" s="541"/>
      <c r="C8" s="541"/>
      <c r="D8" s="541"/>
      <c r="E8" s="541"/>
      <c r="F8" s="541"/>
      <c r="G8" s="541"/>
      <c r="H8" s="541"/>
      <c r="I8" s="541"/>
      <c r="J8" s="541"/>
      <c r="K8" s="21"/>
    </row>
    <row r="9" spans="1:11" ht="15">
      <c r="A9" s="538" t="s">
        <v>186</v>
      </c>
      <c r="B9" s="541"/>
      <c r="C9" s="541"/>
      <c r="D9" s="541"/>
      <c r="E9" s="541"/>
      <c r="F9" s="541"/>
      <c r="G9" s="541"/>
      <c r="H9" s="541"/>
      <c r="I9" s="541"/>
      <c r="J9" s="541"/>
      <c r="K9" s="21"/>
    </row>
  </sheetData>
  <sheetProtection/>
  <mergeCells count="6">
    <mergeCell ref="A8:J8"/>
    <mergeCell ref="A9:J9"/>
    <mergeCell ref="A4:J4"/>
    <mergeCell ref="A5:J5"/>
    <mergeCell ref="A6:J6"/>
    <mergeCell ref="A7:J7"/>
  </mergeCells>
  <printOptions/>
  <pageMargins left="0.7086614173228347" right="0.7086614173228347" top="0.7874015748031497" bottom="0.7874015748031497" header="0.31496062992125984" footer="0.31496062992125984"/>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K9"/>
  <sheetViews>
    <sheetView view="pageBreakPreview" zoomScale="60" zoomScalePageLayoutView="0" workbookViewId="0" topLeftCell="A1">
      <selection activeCell="D7" sqref="D7"/>
    </sheetView>
  </sheetViews>
  <sheetFormatPr defaultColWidth="9.140625" defaultRowHeight="15"/>
  <cols>
    <col min="1" max="1" width="15.8515625" style="0" customWidth="1"/>
    <col min="2" max="3" width="15.28125" style="0" customWidth="1"/>
    <col min="4" max="4" width="17.28125" style="0" customWidth="1"/>
    <col min="5" max="5" width="10.7109375" style="0" customWidth="1"/>
    <col min="6" max="7" width="15.140625" style="0" customWidth="1"/>
    <col min="8" max="8" width="14.421875" style="0" customWidth="1"/>
    <col min="9" max="9" width="11.421875" style="0" customWidth="1"/>
    <col min="10" max="10" width="13.8515625" style="0" customWidth="1"/>
    <col min="11" max="11" width="21.28125" style="0" customWidth="1"/>
  </cols>
  <sheetData>
    <row r="1" spans="1:11" ht="330.75" customHeight="1" thickBot="1">
      <c r="A1" s="131" t="s">
        <v>89</v>
      </c>
      <c r="B1" s="132" t="s">
        <v>88</v>
      </c>
      <c r="C1" s="132" t="s">
        <v>87</v>
      </c>
      <c r="D1" s="132" t="s">
        <v>86</v>
      </c>
      <c r="E1" s="187" t="s">
        <v>246</v>
      </c>
      <c r="F1" s="93" t="s">
        <v>85</v>
      </c>
      <c r="G1" s="93" t="s">
        <v>409</v>
      </c>
      <c r="H1" s="187" t="s">
        <v>248</v>
      </c>
      <c r="I1" s="93" t="s">
        <v>84</v>
      </c>
      <c r="J1" s="93" t="s">
        <v>275</v>
      </c>
      <c r="K1" s="133" t="s">
        <v>95</v>
      </c>
    </row>
    <row r="2" spans="1:11" ht="75.75" thickBot="1">
      <c r="A2" s="207" t="s">
        <v>82</v>
      </c>
      <c r="B2" s="208">
        <v>4095808</v>
      </c>
      <c r="C2" s="208" t="s">
        <v>97</v>
      </c>
      <c r="D2" s="208" t="s">
        <v>337</v>
      </c>
      <c r="E2" s="209">
        <v>14</v>
      </c>
      <c r="F2" s="90">
        <v>900000</v>
      </c>
      <c r="G2" s="90">
        <v>832683.7999999996</v>
      </c>
      <c r="H2" s="210">
        <v>832700</v>
      </c>
      <c r="I2" s="92">
        <v>630000</v>
      </c>
      <c r="J2" s="90">
        <f>H2-I2</f>
        <v>202700</v>
      </c>
      <c r="K2" s="211" t="s">
        <v>338</v>
      </c>
    </row>
    <row r="3" spans="1:11" ht="15.75" thickBot="1">
      <c r="A3" s="510" t="s">
        <v>0</v>
      </c>
      <c r="B3" s="511"/>
      <c r="C3" s="511"/>
      <c r="D3" s="511"/>
      <c r="E3" s="511"/>
      <c r="F3" s="511"/>
      <c r="G3" s="512"/>
      <c r="H3" s="138">
        <f>SUM(H2:H2)</f>
        <v>832700</v>
      </c>
      <c r="I3" s="138">
        <f>SUM(I2)</f>
        <v>630000</v>
      </c>
      <c r="J3" s="138">
        <f>SUM(J2:J2)</f>
        <v>202700</v>
      </c>
      <c r="K3" s="79"/>
    </row>
    <row r="4" spans="1:11" ht="15.75" thickBot="1">
      <c r="A4" s="98"/>
      <c r="B4" s="98"/>
      <c r="C4" s="98"/>
      <c r="D4" s="98"/>
      <c r="E4" s="98"/>
      <c r="F4" s="98"/>
      <c r="G4" s="98"/>
      <c r="H4" s="98"/>
      <c r="I4" s="98"/>
      <c r="J4" s="98"/>
      <c r="K4" s="98"/>
    </row>
    <row r="5" spans="1:11" ht="15">
      <c r="A5" s="517" t="s">
        <v>220</v>
      </c>
      <c r="B5" s="518"/>
      <c r="C5" s="98"/>
      <c r="D5" s="98"/>
      <c r="E5" s="98"/>
      <c r="F5" s="98"/>
      <c r="G5" s="98"/>
      <c r="H5" s="98"/>
      <c r="I5" s="98"/>
      <c r="J5" s="98"/>
      <c r="K5" s="98"/>
    </row>
    <row r="6" spans="1:11" ht="15">
      <c r="A6" s="193" t="s">
        <v>338</v>
      </c>
      <c r="B6" s="194">
        <v>202700</v>
      </c>
      <c r="C6" s="98"/>
      <c r="D6" s="98"/>
      <c r="E6" s="98"/>
      <c r="F6" s="98"/>
      <c r="G6" s="98"/>
      <c r="H6" s="98"/>
      <c r="I6" s="98"/>
      <c r="J6" s="98"/>
      <c r="K6" s="98"/>
    </row>
    <row r="7" spans="1:11" ht="15.75" thickBot="1">
      <c r="A7" s="195" t="s">
        <v>223</v>
      </c>
      <c r="B7" s="196">
        <f>SUM(B6:B6)</f>
        <v>202700</v>
      </c>
      <c r="C7" s="98"/>
      <c r="D7" s="98"/>
      <c r="E7" s="98"/>
      <c r="F7" s="98"/>
      <c r="G7" s="98"/>
      <c r="H7" s="98"/>
      <c r="I7" s="98"/>
      <c r="J7" s="98"/>
      <c r="K7" s="98"/>
    </row>
    <row r="8" spans="1:11" ht="15">
      <c r="A8" s="98"/>
      <c r="B8" s="98"/>
      <c r="C8" s="98"/>
      <c r="D8" s="98"/>
      <c r="E8" s="98"/>
      <c r="F8" s="98"/>
      <c r="G8" s="98"/>
      <c r="H8" s="98"/>
      <c r="I8" s="98"/>
      <c r="J8" s="98"/>
      <c r="K8" s="98"/>
    </row>
    <row r="9" spans="1:11" ht="193.5" customHeight="1">
      <c r="A9" s="513" t="s">
        <v>408</v>
      </c>
      <c r="B9" s="516"/>
      <c r="C9" s="516"/>
      <c r="D9" s="516"/>
      <c r="E9" s="516"/>
      <c r="F9" s="516"/>
      <c r="G9" s="516"/>
      <c r="H9" s="516"/>
      <c r="I9" s="516"/>
      <c r="J9" s="516"/>
      <c r="K9" s="516"/>
    </row>
  </sheetData>
  <sheetProtection/>
  <mergeCells count="3">
    <mergeCell ref="A3:G3"/>
    <mergeCell ref="A9:K9"/>
    <mergeCell ref="A5:B5"/>
  </mergeCells>
  <printOptions/>
  <pageMargins left="0.7086614173228347" right="0.7086614173228347" top="0.7874015748031497" bottom="0.7874015748031497" header="0.31496062992125984" footer="0.31496062992125984"/>
  <pageSetup horizontalDpi="600" verticalDpi="600" orientation="portrait" paperSize="8" scale="79" r:id="rId1"/>
</worksheet>
</file>

<file path=xl/worksheets/sheet20.xml><?xml version="1.0" encoding="utf-8"?>
<worksheet xmlns="http://schemas.openxmlformats.org/spreadsheetml/2006/main" xmlns:r="http://schemas.openxmlformats.org/officeDocument/2006/relationships">
  <dimension ref="A2:K23"/>
  <sheetViews>
    <sheetView zoomScalePageLayoutView="0" workbookViewId="0" topLeftCell="A7">
      <selection activeCell="I7" sqref="I7:J7"/>
    </sheetView>
  </sheetViews>
  <sheetFormatPr defaultColWidth="9.140625" defaultRowHeight="15"/>
  <cols>
    <col min="1" max="1" width="16.00390625" style="0" customWidth="1"/>
    <col min="2" max="2" width="14.00390625" style="0" customWidth="1"/>
    <col min="3" max="3" width="16.57421875" style="0" customWidth="1"/>
    <col min="4" max="4" width="21.7109375" style="0" customWidth="1"/>
    <col min="9" max="9" width="10.57421875" style="0" customWidth="1"/>
    <col min="10" max="10" width="11.421875" style="0" customWidth="1"/>
    <col min="11" max="11" width="15.140625" style="0" customWidth="1"/>
    <col min="12" max="12" width="16.7109375" style="0" customWidth="1"/>
  </cols>
  <sheetData>
    <row r="1" ht="15.75" thickBot="1"/>
    <row r="2" spans="1:11" ht="244.5" customHeight="1" thickBot="1">
      <c r="A2" s="362" t="s">
        <v>89</v>
      </c>
      <c r="B2" s="413" t="s">
        <v>88</v>
      </c>
      <c r="C2" s="413" t="s">
        <v>94</v>
      </c>
      <c r="D2" s="413" t="s">
        <v>86</v>
      </c>
      <c r="E2" s="232" t="s">
        <v>91</v>
      </c>
      <c r="F2" s="93" t="s">
        <v>85</v>
      </c>
      <c r="G2" s="232" t="s">
        <v>187</v>
      </c>
      <c r="H2" s="487" t="s">
        <v>117</v>
      </c>
      <c r="I2" s="93" t="s">
        <v>84</v>
      </c>
      <c r="J2" s="167" t="s">
        <v>275</v>
      </c>
      <c r="K2" s="133" t="s">
        <v>95</v>
      </c>
    </row>
    <row r="3" spans="1:11" ht="30">
      <c r="A3" s="345" t="s">
        <v>71</v>
      </c>
      <c r="B3" s="329">
        <v>44990260</v>
      </c>
      <c r="C3" s="329" t="s">
        <v>110</v>
      </c>
      <c r="D3" s="329" t="s">
        <v>178</v>
      </c>
      <c r="E3" s="332">
        <v>2.46</v>
      </c>
      <c r="F3" s="333">
        <v>592800</v>
      </c>
      <c r="G3" s="333">
        <v>590400</v>
      </c>
      <c r="H3" s="500">
        <v>575000</v>
      </c>
      <c r="I3" s="333">
        <v>325000</v>
      </c>
      <c r="J3" s="333">
        <v>250000</v>
      </c>
      <c r="K3" s="360" t="s">
        <v>203</v>
      </c>
    </row>
    <row r="4" spans="1:11" ht="30">
      <c r="A4" s="358" t="s">
        <v>71</v>
      </c>
      <c r="B4" s="255">
        <v>44990260</v>
      </c>
      <c r="C4" s="255" t="s">
        <v>110</v>
      </c>
      <c r="D4" s="255" t="s">
        <v>179</v>
      </c>
      <c r="E4" s="224">
        <v>1.96</v>
      </c>
      <c r="F4" s="225">
        <v>750000</v>
      </c>
      <c r="G4" s="225">
        <v>470400</v>
      </c>
      <c r="H4" s="501">
        <v>750000</v>
      </c>
      <c r="I4" s="225">
        <v>450000</v>
      </c>
      <c r="J4" s="225">
        <v>300000</v>
      </c>
      <c r="K4" s="277" t="s">
        <v>203</v>
      </c>
    </row>
    <row r="5" spans="1:11" ht="30">
      <c r="A5" s="358" t="s">
        <v>71</v>
      </c>
      <c r="B5" s="255">
        <v>44990260</v>
      </c>
      <c r="C5" s="255" t="s">
        <v>110</v>
      </c>
      <c r="D5" s="255" t="s">
        <v>180</v>
      </c>
      <c r="E5" s="224">
        <v>4.93</v>
      </c>
      <c r="F5" s="225">
        <v>728343</v>
      </c>
      <c r="G5" s="225">
        <v>653000</v>
      </c>
      <c r="H5" s="501">
        <f>G5</f>
        <v>653000</v>
      </c>
      <c r="I5" s="225">
        <v>227500</v>
      </c>
      <c r="J5" s="225">
        <v>425500</v>
      </c>
      <c r="K5" s="277" t="s">
        <v>203</v>
      </c>
    </row>
    <row r="6" spans="1:11" ht="36" customHeight="1" thickBot="1">
      <c r="A6" s="415" t="s">
        <v>181</v>
      </c>
      <c r="B6" s="258">
        <v>26538377</v>
      </c>
      <c r="C6" s="258" t="s">
        <v>110</v>
      </c>
      <c r="D6" s="200" t="s">
        <v>202</v>
      </c>
      <c r="E6" s="272">
        <v>2.57</v>
      </c>
      <c r="F6" s="249">
        <v>858043</v>
      </c>
      <c r="G6" s="249">
        <v>616800</v>
      </c>
      <c r="H6" s="508">
        <v>517500</v>
      </c>
      <c r="I6" s="249">
        <v>292500</v>
      </c>
      <c r="J6" s="249">
        <v>225000</v>
      </c>
      <c r="K6" s="414" t="s">
        <v>204</v>
      </c>
    </row>
    <row r="7" spans="1:11" ht="15.75" thickBot="1">
      <c r="A7" s="531" t="s">
        <v>414</v>
      </c>
      <c r="B7" s="532"/>
      <c r="C7" s="532"/>
      <c r="D7" s="532"/>
      <c r="E7" s="532"/>
      <c r="F7" s="532"/>
      <c r="G7" s="532"/>
      <c r="H7" s="44">
        <f>SUM(H3:H6)</f>
        <v>2495500</v>
      </c>
      <c r="I7" s="44">
        <f>SUM(I3:I6)</f>
        <v>1295000</v>
      </c>
      <c r="J7" s="44">
        <f>SUM(J3:J6)</f>
        <v>1200500</v>
      </c>
      <c r="K7" s="139"/>
    </row>
    <row r="8" spans="1:11" ht="15">
      <c r="A8" s="416"/>
      <c r="B8" s="416"/>
      <c r="C8" s="416"/>
      <c r="D8" s="416"/>
      <c r="E8" s="416"/>
      <c r="F8" s="416"/>
      <c r="G8" s="416"/>
      <c r="H8" s="506"/>
      <c r="I8" s="239"/>
      <c r="J8" s="239"/>
      <c r="K8" s="106"/>
    </row>
    <row r="9" spans="1:11" ht="39" customHeight="1">
      <c r="A9" s="539" t="s">
        <v>182</v>
      </c>
      <c r="B9" s="539"/>
      <c r="C9" s="539"/>
      <c r="D9" s="539"/>
      <c r="E9" s="539"/>
      <c r="F9" s="539"/>
      <c r="G9" s="539"/>
      <c r="H9" s="539"/>
      <c r="I9" s="539"/>
      <c r="J9" s="539"/>
      <c r="K9" s="539"/>
    </row>
    <row r="10" spans="1:11" ht="36.75" customHeight="1">
      <c r="A10" s="539" t="s">
        <v>205</v>
      </c>
      <c r="B10" s="541"/>
      <c r="C10" s="541"/>
      <c r="D10" s="541"/>
      <c r="E10" s="541"/>
      <c r="F10" s="541"/>
      <c r="G10" s="541"/>
      <c r="H10" s="541"/>
      <c r="I10" s="541"/>
      <c r="J10" s="541"/>
      <c r="K10" s="541"/>
    </row>
    <row r="11" spans="1:11" ht="30.75" customHeight="1">
      <c r="A11" s="538" t="s">
        <v>183</v>
      </c>
      <c r="B11" s="541"/>
      <c r="C11" s="541"/>
      <c r="D11" s="541"/>
      <c r="E11" s="541"/>
      <c r="F11" s="541"/>
      <c r="G11" s="541"/>
      <c r="H11" s="541"/>
      <c r="I11" s="541"/>
      <c r="J11" s="541"/>
      <c r="K11" s="541"/>
    </row>
    <row r="12" spans="1:11" ht="31.5" customHeight="1">
      <c r="A12" s="538" t="s">
        <v>184</v>
      </c>
      <c r="B12" s="541"/>
      <c r="C12" s="541"/>
      <c r="D12" s="541"/>
      <c r="E12" s="541"/>
      <c r="F12" s="541"/>
      <c r="G12" s="541"/>
      <c r="H12" s="541"/>
      <c r="I12" s="541"/>
      <c r="J12" s="541"/>
      <c r="K12" s="541"/>
    </row>
    <row r="13" spans="1:11" ht="35.25" customHeight="1">
      <c r="A13" s="538" t="s">
        <v>185</v>
      </c>
      <c r="B13" s="541"/>
      <c r="C13" s="541"/>
      <c r="D13" s="541"/>
      <c r="E13" s="541"/>
      <c r="F13" s="541"/>
      <c r="G13" s="541"/>
      <c r="H13" s="541"/>
      <c r="I13" s="541"/>
      <c r="J13" s="541"/>
      <c r="K13" s="541"/>
    </row>
    <row r="14" spans="1:11" ht="15">
      <c r="A14" s="538" t="s">
        <v>186</v>
      </c>
      <c r="B14" s="541"/>
      <c r="C14" s="541"/>
      <c r="D14" s="541"/>
      <c r="E14" s="541"/>
      <c r="F14" s="541"/>
      <c r="G14" s="541"/>
      <c r="H14" s="541"/>
      <c r="I14" s="541"/>
      <c r="J14" s="541"/>
      <c r="K14" s="541"/>
    </row>
    <row r="15" spans="1:11" ht="59.25" customHeight="1">
      <c r="A15" s="539" t="s">
        <v>192</v>
      </c>
      <c r="B15" s="539"/>
      <c r="C15" s="539"/>
      <c r="D15" s="539"/>
      <c r="E15" s="539"/>
      <c r="F15" s="539"/>
      <c r="G15" s="539"/>
      <c r="H15" s="539"/>
      <c r="I15" s="539"/>
      <c r="J15" s="539"/>
      <c r="K15" s="539"/>
    </row>
    <row r="17" spans="1:11" ht="80.25" customHeight="1">
      <c r="A17" s="539" t="s">
        <v>404</v>
      </c>
      <c r="B17" s="539"/>
      <c r="C17" s="539"/>
      <c r="D17" s="539"/>
      <c r="E17" s="539"/>
      <c r="F17" s="539"/>
      <c r="G17" s="539"/>
      <c r="H17" s="539"/>
      <c r="I17" s="539"/>
      <c r="J17" s="539"/>
      <c r="K17" s="539"/>
    </row>
    <row r="19" ht="15.75" thickBot="1"/>
    <row r="20" spans="1:2" ht="15">
      <c r="A20" s="587" t="s">
        <v>220</v>
      </c>
      <c r="B20" s="588"/>
    </row>
    <row r="21" spans="1:2" ht="15">
      <c r="A21" s="31" t="s">
        <v>204</v>
      </c>
      <c r="B21" s="28">
        <v>225000</v>
      </c>
    </row>
    <row r="22" spans="1:2" ht="15">
      <c r="A22" s="31" t="s">
        <v>203</v>
      </c>
      <c r="B22" s="28">
        <v>975500</v>
      </c>
    </row>
    <row r="23" spans="1:2" ht="15.75" thickBot="1">
      <c r="A23" s="13" t="s">
        <v>221</v>
      </c>
      <c r="B23" s="29">
        <f>SUM(B21:B22)</f>
        <v>1200500</v>
      </c>
    </row>
  </sheetData>
  <sheetProtection/>
  <mergeCells count="10">
    <mergeCell ref="A7:G7"/>
    <mergeCell ref="A20:B20"/>
    <mergeCell ref="A15:K15"/>
    <mergeCell ref="A9:K9"/>
    <mergeCell ref="A10:K10"/>
    <mergeCell ref="A11:K11"/>
    <mergeCell ref="A12:K12"/>
    <mergeCell ref="A13:K13"/>
    <mergeCell ref="A14:K14"/>
    <mergeCell ref="A17:K17"/>
  </mergeCells>
  <printOptions/>
  <pageMargins left="0.7086614173228347" right="0.7086614173228347" top="0.7874015748031497" bottom="0.7874015748031497" header="0.31496062992125984" footer="0.31496062992125984"/>
  <pageSetup horizontalDpi="600" verticalDpi="600" orientation="portrait" paperSize="8" scale="92" r:id="rId1"/>
</worksheet>
</file>

<file path=xl/worksheets/sheet21.xml><?xml version="1.0" encoding="utf-8"?>
<worksheet xmlns="http://schemas.openxmlformats.org/spreadsheetml/2006/main" xmlns:r="http://schemas.openxmlformats.org/officeDocument/2006/relationships">
  <dimension ref="A1:L7"/>
  <sheetViews>
    <sheetView zoomScalePageLayoutView="0" workbookViewId="0" topLeftCell="A1">
      <selection activeCell="O1" sqref="O1"/>
    </sheetView>
  </sheetViews>
  <sheetFormatPr defaultColWidth="9.140625" defaultRowHeight="15"/>
  <cols>
    <col min="1" max="1" width="14.57421875" style="0" customWidth="1"/>
    <col min="2" max="2" width="13.7109375" style="0" customWidth="1"/>
    <col min="3" max="3" width="16.140625" style="0" customWidth="1"/>
    <col min="4" max="4" width="15.00390625" style="0" customWidth="1"/>
  </cols>
  <sheetData>
    <row r="1" spans="1:12" ht="231.75" customHeight="1" thickBot="1">
      <c r="A1" s="417" t="s">
        <v>89</v>
      </c>
      <c r="B1" s="418" t="s">
        <v>282</v>
      </c>
      <c r="C1" s="418" t="s">
        <v>87</v>
      </c>
      <c r="D1" s="418" t="s">
        <v>86</v>
      </c>
      <c r="E1" s="35" t="s">
        <v>91</v>
      </c>
      <c r="F1" s="35" t="s">
        <v>288</v>
      </c>
      <c r="G1" s="35" t="s">
        <v>289</v>
      </c>
      <c r="H1" s="35" t="s">
        <v>248</v>
      </c>
      <c r="I1" s="55" t="s">
        <v>84</v>
      </c>
      <c r="J1" s="55" t="s">
        <v>275</v>
      </c>
      <c r="K1" s="589" t="s">
        <v>249</v>
      </c>
      <c r="L1" s="590"/>
    </row>
    <row r="2" spans="1:12" ht="77.25" thickBot="1">
      <c r="A2" s="37" t="s">
        <v>290</v>
      </c>
      <c r="B2" s="481">
        <v>62797549</v>
      </c>
      <c r="C2" s="481" t="s">
        <v>111</v>
      </c>
      <c r="D2" s="481" t="s">
        <v>291</v>
      </c>
      <c r="E2" s="482">
        <v>5</v>
      </c>
      <c r="F2" s="483">
        <v>1824276</v>
      </c>
      <c r="G2" s="483">
        <v>1266010</v>
      </c>
      <c r="H2" s="484">
        <v>1266000</v>
      </c>
      <c r="I2" s="483">
        <v>720000</v>
      </c>
      <c r="J2" s="483">
        <v>546000</v>
      </c>
      <c r="K2" s="481" t="s">
        <v>292</v>
      </c>
      <c r="L2" s="485" t="s">
        <v>231</v>
      </c>
    </row>
    <row r="3" ht="15.75" thickBot="1"/>
    <row r="4" spans="1:2" ht="15">
      <c r="A4" s="33" t="s">
        <v>293</v>
      </c>
      <c r="B4" s="78"/>
    </row>
    <row r="5" spans="1:2" ht="15.75" thickBot="1">
      <c r="A5" s="13" t="s">
        <v>294</v>
      </c>
      <c r="B5" s="29">
        <v>546000</v>
      </c>
    </row>
    <row r="7" spans="1:12" ht="259.5" customHeight="1">
      <c r="A7" s="524" t="s">
        <v>443</v>
      </c>
      <c r="B7" s="525"/>
      <c r="C7" s="525"/>
      <c r="D7" s="525"/>
      <c r="E7" s="525"/>
      <c r="F7" s="525"/>
      <c r="G7" s="525"/>
      <c r="H7" s="525"/>
      <c r="I7" s="525"/>
      <c r="J7" s="525"/>
      <c r="K7" s="525"/>
      <c r="L7" s="525"/>
    </row>
  </sheetData>
  <sheetProtection/>
  <mergeCells count="2">
    <mergeCell ref="K1:L1"/>
    <mergeCell ref="A7:L7"/>
  </mergeCells>
  <printOptions/>
  <pageMargins left="0.7086614173228347" right="0.7086614173228347" top="0.7874015748031497" bottom="0.7874015748031497" header="0.31496062992125984" footer="0.31496062992125984"/>
  <pageSetup horizontalDpi="600" verticalDpi="600" orientation="portrait" paperSize="8" scale="98" r:id="rId1"/>
</worksheet>
</file>

<file path=xl/worksheets/sheet22.xml><?xml version="1.0" encoding="utf-8"?>
<worksheet xmlns="http://schemas.openxmlformats.org/spreadsheetml/2006/main" xmlns:r="http://schemas.openxmlformats.org/officeDocument/2006/relationships">
  <dimension ref="A1:K13"/>
  <sheetViews>
    <sheetView zoomScalePageLayoutView="0" workbookViewId="0" topLeftCell="A1">
      <selection activeCell="A9" sqref="A9:K9"/>
    </sheetView>
  </sheetViews>
  <sheetFormatPr defaultColWidth="9.140625" defaultRowHeight="15"/>
  <cols>
    <col min="1" max="1" width="20.7109375" style="0" customWidth="1"/>
    <col min="2" max="2" width="13.57421875" style="0" customWidth="1"/>
    <col min="3" max="3" width="13.140625" style="0" customWidth="1"/>
    <col min="4" max="4" width="16.7109375" style="0" customWidth="1"/>
    <col min="11" max="11" width="14.7109375" style="0" customWidth="1"/>
  </cols>
  <sheetData>
    <row r="1" spans="1:11" ht="307.5" thickBot="1">
      <c r="A1" s="131" t="s">
        <v>89</v>
      </c>
      <c r="B1" s="132" t="s">
        <v>88</v>
      </c>
      <c r="C1" s="132" t="s">
        <v>87</v>
      </c>
      <c r="D1" s="132" t="s">
        <v>86</v>
      </c>
      <c r="E1" s="190" t="s">
        <v>246</v>
      </c>
      <c r="F1" s="93" t="s">
        <v>85</v>
      </c>
      <c r="G1" s="93" t="s">
        <v>433</v>
      </c>
      <c r="H1" s="190" t="s">
        <v>90</v>
      </c>
      <c r="I1" s="93" t="s">
        <v>84</v>
      </c>
      <c r="J1" s="93" t="s">
        <v>275</v>
      </c>
      <c r="K1" s="133" t="s">
        <v>95</v>
      </c>
    </row>
    <row r="2" spans="1:11" ht="37.5" customHeight="1" thickBot="1">
      <c r="A2" s="91" t="s">
        <v>311</v>
      </c>
      <c r="B2" s="370">
        <v>400858</v>
      </c>
      <c r="C2" s="370" t="s">
        <v>112</v>
      </c>
      <c r="D2" s="370" t="s">
        <v>312</v>
      </c>
      <c r="E2" s="424">
        <v>28</v>
      </c>
      <c r="F2" s="425">
        <v>2945000</v>
      </c>
      <c r="G2" s="425">
        <v>2113253.2571428576</v>
      </c>
      <c r="H2" s="426">
        <v>2113300</v>
      </c>
      <c r="I2" s="427">
        <v>1237400</v>
      </c>
      <c r="J2" s="425">
        <f>H2-I2</f>
        <v>875900</v>
      </c>
      <c r="K2" s="284" t="s">
        <v>333</v>
      </c>
    </row>
    <row r="3" spans="1:11" ht="15.75" thickBot="1">
      <c r="A3" s="591" t="s">
        <v>0</v>
      </c>
      <c r="B3" s="592"/>
      <c r="C3" s="592"/>
      <c r="D3" s="592"/>
      <c r="E3" s="592"/>
      <c r="F3" s="592"/>
      <c r="G3" s="592"/>
      <c r="H3" s="69">
        <f>SUM(H2:H2)</f>
        <v>2113300</v>
      </c>
      <c r="I3" s="69">
        <f>SUM(I2)</f>
        <v>1237400</v>
      </c>
      <c r="J3" s="69">
        <f>SUM(J2:J2)</f>
        <v>875900</v>
      </c>
      <c r="K3" s="120"/>
    </row>
    <row r="4" ht="15.75" thickBot="1"/>
    <row r="5" spans="1:2" ht="15">
      <c r="A5" s="517" t="s">
        <v>220</v>
      </c>
      <c r="B5" s="518"/>
    </row>
    <row r="6" spans="1:2" ht="15">
      <c r="A6" s="421" t="s">
        <v>333</v>
      </c>
      <c r="B6" s="422">
        <v>875900</v>
      </c>
    </row>
    <row r="7" spans="1:2" ht="15.75" thickBot="1">
      <c r="A7" s="423" t="s">
        <v>221</v>
      </c>
      <c r="B7" s="196">
        <f>SUM(B6:B6)</f>
        <v>875900</v>
      </c>
    </row>
    <row r="9" spans="1:11" ht="143.25" customHeight="1">
      <c r="A9" s="593" t="s">
        <v>434</v>
      </c>
      <c r="B9" s="593"/>
      <c r="C9" s="593"/>
      <c r="D9" s="593"/>
      <c r="E9" s="593"/>
      <c r="F9" s="593"/>
      <c r="G9" s="593"/>
      <c r="H9" s="593"/>
      <c r="I9" s="593"/>
      <c r="J9" s="593"/>
      <c r="K9" s="593"/>
    </row>
    <row r="13" ht="15">
      <c r="D13" s="16"/>
    </row>
  </sheetData>
  <sheetProtection/>
  <mergeCells count="3">
    <mergeCell ref="A3:G3"/>
    <mergeCell ref="A5:B5"/>
    <mergeCell ref="A9:K9"/>
  </mergeCells>
  <printOptions/>
  <pageMargins left="0.7086614173228347" right="0.7086614173228347" top="0.7874015748031497" bottom="0.7874015748031497" header="0.31496062992125984" footer="0.31496062992125984"/>
  <pageSetup horizontalDpi="600" verticalDpi="600" orientation="portrait" paperSize="8" scale="97" r:id="rId1"/>
</worksheet>
</file>

<file path=xl/worksheets/sheet3.xml><?xml version="1.0" encoding="utf-8"?>
<worksheet xmlns="http://schemas.openxmlformats.org/spreadsheetml/2006/main" xmlns:r="http://schemas.openxmlformats.org/officeDocument/2006/relationships">
  <dimension ref="A2:M24"/>
  <sheetViews>
    <sheetView view="pageLayout" workbookViewId="0" topLeftCell="H1">
      <selection activeCell="T5" sqref="T5"/>
    </sheetView>
  </sheetViews>
  <sheetFormatPr defaultColWidth="9.140625" defaultRowHeight="15"/>
  <cols>
    <col min="1" max="1" width="20.140625" style="0" customWidth="1"/>
    <col min="2" max="2" width="16.421875" style="0" customWidth="1"/>
    <col min="3" max="3" width="11.7109375" style="0" customWidth="1"/>
    <col min="4" max="4" width="13.28125" style="0" customWidth="1"/>
    <col min="7" max="7" width="13.28125" style="0" customWidth="1"/>
    <col min="8" max="8" width="11.140625" style="0" customWidth="1"/>
    <col min="9" max="9" width="14.57421875" style="0" customWidth="1"/>
    <col min="10" max="10" width="11.7109375" style="0" customWidth="1"/>
    <col min="11" max="11" width="11.421875" style="0" customWidth="1"/>
    <col min="12" max="12" width="11.00390625" style="0" customWidth="1"/>
  </cols>
  <sheetData>
    <row r="1" ht="15.75" thickBot="1"/>
    <row r="2" spans="1:13" ht="236.25" customHeight="1" thickBot="1">
      <c r="A2" s="408" t="s">
        <v>89</v>
      </c>
      <c r="B2" s="468" t="s">
        <v>88</v>
      </c>
      <c r="C2" s="409" t="s">
        <v>87</v>
      </c>
      <c r="D2" s="409" t="s">
        <v>86</v>
      </c>
      <c r="E2" s="409" t="s">
        <v>246</v>
      </c>
      <c r="F2" s="469" t="s">
        <v>438</v>
      </c>
      <c r="G2" s="84" t="s">
        <v>85</v>
      </c>
      <c r="H2" s="83" t="s">
        <v>357</v>
      </c>
      <c r="I2" s="83" t="s">
        <v>90</v>
      </c>
      <c r="J2" s="85" t="s">
        <v>84</v>
      </c>
      <c r="K2" s="83" t="s">
        <v>275</v>
      </c>
      <c r="L2" s="519" t="s">
        <v>249</v>
      </c>
      <c r="M2" s="520"/>
    </row>
    <row r="3" spans="1:13" ht="60">
      <c r="A3" s="146" t="s">
        <v>82</v>
      </c>
      <c r="B3" s="147">
        <v>839345</v>
      </c>
      <c r="C3" s="148" t="s">
        <v>98</v>
      </c>
      <c r="D3" s="148" t="s">
        <v>250</v>
      </c>
      <c r="E3" s="148">
        <v>93</v>
      </c>
      <c r="F3" s="148" t="s">
        <v>450</v>
      </c>
      <c r="G3" s="149">
        <v>8300000</v>
      </c>
      <c r="H3" s="140">
        <v>6863103.76</v>
      </c>
      <c r="I3" s="40">
        <v>5803700</v>
      </c>
      <c r="J3" s="150">
        <v>4185000</v>
      </c>
      <c r="K3" s="141">
        <v>1618700</v>
      </c>
      <c r="L3" s="151" t="s">
        <v>226</v>
      </c>
      <c r="M3" s="152" t="s">
        <v>232</v>
      </c>
    </row>
    <row r="4" spans="1:13" ht="45">
      <c r="A4" s="86" t="s">
        <v>251</v>
      </c>
      <c r="B4" s="153">
        <v>73633399</v>
      </c>
      <c r="C4" s="87" t="s">
        <v>98</v>
      </c>
      <c r="D4" s="87" t="s">
        <v>251</v>
      </c>
      <c r="E4" s="87">
        <v>33</v>
      </c>
      <c r="F4" s="87" t="s">
        <v>450</v>
      </c>
      <c r="G4" s="154">
        <v>2900000</v>
      </c>
      <c r="H4" s="56">
        <v>2454604.56</v>
      </c>
      <c r="I4" s="41">
        <v>2327800</v>
      </c>
      <c r="J4" s="89">
        <v>1485000</v>
      </c>
      <c r="K4" s="141">
        <v>842800</v>
      </c>
      <c r="L4" s="88" t="s">
        <v>226</v>
      </c>
      <c r="M4" s="155" t="s">
        <v>232</v>
      </c>
    </row>
    <row r="5" spans="1:13" ht="60">
      <c r="A5" s="86" t="s">
        <v>252</v>
      </c>
      <c r="B5" s="153">
        <v>400815</v>
      </c>
      <c r="C5" s="87" t="s">
        <v>98</v>
      </c>
      <c r="D5" s="87" t="s">
        <v>253</v>
      </c>
      <c r="E5" s="87">
        <v>146</v>
      </c>
      <c r="F5" s="87" t="s">
        <v>450</v>
      </c>
      <c r="G5" s="154">
        <v>11000000</v>
      </c>
      <c r="H5" s="56">
        <v>10908874.719999999</v>
      </c>
      <c r="I5" s="41">
        <v>10096500</v>
      </c>
      <c r="J5" s="89">
        <v>6570000</v>
      </c>
      <c r="K5" s="141">
        <v>3526500</v>
      </c>
      <c r="L5" s="88" t="s">
        <v>226</v>
      </c>
      <c r="M5" s="155" t="s">
        <v>230</v>
      </c>
    </row>
    <row r="6" spans="1:13" ht="60">
      <c r="A6" s="86" t="s">
        <v>69</v>
      </c>
      <c r="B6" s="153">
        <v>75136295</v>
      </c>
      <c r="C6" s="87" t="s">
        <v>98</v>
      </c>
      <c r="D6" s="87" t="s">
        <v>254</v>
      </c>
      <c r="E6" s="87">
        <v>101</v>
      </c>
      <c r="F6" s="87" t="s">
        <v>450</v>
      </c>
      <c r="G6" s="154">
        <v>8275000</v>
      </c>
      <c r="H6" s="56">
        <v>7496650.32</v>
      </c>
      <c r="I6" s="41">
        <v>6384900</v>
      </c>
      <c r="J6" s="89">
        <v>4545000</v>
      </c>
      <c r="K6" s="141">
        <v>1839900</v>
      </c>
      <c r="L6" s="88" t="s">
        <v>226</v>
      </c>
      <c r="M6" s="155" t="s">
        <v>230</v>
      </c>
    </row>
    <row r="7" spans="1:13" ht="60">
      <c r="A7" s="86" t="s">
        <v>255</v>
      </c>
      <c r="B7" s="153">
        <v>61737500</v>
      </c>
      <c r="C7" s="87" t="s">
        <v>98</v>
      </c>
      <c r="D7" s="87" t="s">
        <v>255</v>
      </c>
      <c r="E7" s="87">
        <v>59</v>
      </c>
      <c r="F7" s="87" t="s">
        <v>450</v>
      </c>
      <c r="G7" s="154">
        <v>7522746</v>
      </c>
      <c r="H7" s="56">
        <v>4429680.88</v>
      </c>
      <c r="I7" s="41">
        <v>3836800</v>
      </c>
      <c r="J7" s="89">
        <v>2655000</v>
      </c>
      <c r="K7" s="141">
        <v>1181800</v>
      </c>
      <c r="L7" s="88" t="s">
        <v>226</v>
      </c>
      <c r="M7" s="155" t="s">
        <v>230</v>
      </c>
    </row>
    <row r="8" spans="1:13" ht="30">
      <c r="A8" s="86" t="s">
        <v>256</v>
      </c>
      <c r="B8" s="153">
        <v>73635120</v>
      </c>
      <c r="C8" s="87" t="s">
        <v>98</v>
      </c>
      <c r="D8" s="87" t="s">
        <v>256</v>
      </c>
      <c r="E8" s="87">
        <v>86</v>
      </c>
      <c r="F8" s="87" t="s">
        <v>450</v>
      </c>
      <c r="G8" s="154">
        <v>7898315</v>
      </c>
      <c r="H8" s="56">
        <v>6383575.52</v>
      </c>
      <c r="I8" s="41">
        <v>5417800</v>
      </c>
      <c r="J8" s="89">
        <v>3870000</v>
      </c>
      <c r="K8" s="141">
        <v>1547800</v>
      </c>
      <c r="L8" s="88" t="s">
        <v>226</v>
      </c>
      <c r="M8" s="155" t="s">
        <v>232</v>
      </c>
    </row>
    <row r="9" spans="1:13" ht="60">
      <c r="A9" s="86" t="s">
        <v>257</v>
      </c>
      <c r="B9" s="153">
        <v>28274466</v>
      </c>
      <c r="C9" s="87" t="s">
        <v>98</v>
      </c>
      <c r="D9" s="87" t="s">
        <v>258</v>
      </c>
      <c r="E9" s="87">
        <v>75</v>
      </c>
      <c r="F9" s="87" t="s">
        <v>449</v>
      </c>
      <c r="G9" s="154">
        <v>5782624</v>
      </c>
      <c r="H9" s="56">
        <v>5801675</v>
      </c>
      <c r="I9" s="41">
        <v>5253000</v>
      </c>
      <c r="J9" s="156">
        <v>3375000</v>
      </c>
      <c r="K9" s="141">
        <v>1878000</v>
      </c>
      <c r="L9" s="88" t="s">
        <v>226</v>
      </c>
      <c r="M9" s="155" t="s">
        <v>259</v>
      </c>
    </row>
    <row r="10" spans="1:13" ht="60">
      <c r="A10" s="86" t="s">
        <v>66</v>
      </c>
      <c r="B10" s="153">
        <v>63893703</v>
      </c>
      <c r="C10" s="87" t="s">
        <v>98</v>
      </c>
      <c r="D10" s="87" t="s">
        <v>65</v>
      </c>
      <c r="E10" s="87">
        <v>52</v>
      </c>
      <c r="F10" s="87" t="s">
        <v>450</v>
      </c>
      <c r="G10" s="154">
        <v>5404805</v>
      </c>
      <c r="H10" s="56">
        <v>4008552.6399999997</v>
      </c>
      <c r="I10" s="41">
        <v>3238600</v>
      </c>
      <c r="J10" s="89">
        <v>2340000</v>
      </c>
      <c r="K10" s="141">
        <v>898600</v>
      </c>
      <c r="L10" s="88" t="s">
        <v>226</v>
      </c>
      <c r="M10" s="155" t="s">
        <v>230</v>
      </c>
    </row>
    <row r="11" spans="1:13" ht="60">
      <c r="A11" s="86" t="s">
        <v>260</v>
      </c>
      <c r="B11" s="153">
        <v>394190</v>
      </c>
      <c r="C11" s="87" t="s">
        <v>98</v>
      </c>
      <c r="D11" s="87" t="s">
        <v>261</v>
      </c>
      <c r="E11" s="87">
        <v>80</v>
      </c>
      <c r="F11" s="87" t="s">
        <v>450</v>
      </c>
      <c r="G11" s="154">
        <v>6496700</v>
      </c>
      <c r="H11" s="56">
        <v>5795265.6</v>
      </c>
      <c r="I11" s="41">
        <v>5242700</v>
      </c>
      <c r="J11" s="89">
        <v>3600000</v>
      </c>
      <c r="K11" s="141">
        <v>1642700</v>
      </c>
      <c r="L11" s="88" t="s">
        <v>226</v>
      </c>
      <c r="M11" s="155" t="s">
        <v>232</v>
      </c>
    </row>
    <row r="12" spans="1:13" ht="45">
      <c r="A12" s="86" t="s">
        <v>11</v>
      </c>
      <c r="B12" s="153">
        <v>842044</v>
      </c>
      <c r="C12" s="87" t="s">
        <v>98</v>
      </c>
      <c r="D12" s="87" t="s">
        <v>262</v>
      </c>
      <c r="E12" s="87">
        <v>27</v>
      </c>
      <c r="F12" s="87" t="s">
        <v>449</v>
      </c>
      <c r="G12" s="154">
        <v>2250000</v>
      </c>
      <c r="H12" s="56">
        <v>2103203</v>
      </c>
      <c r="I12" s="41">
        <v>1784200</v>
      </c>
      <c r="J12" s="89">
        <v>1215000</v>
      </c>
      <c r="K12" s="141">
        <v>569200</v>
      </c>
      <c r="L12" s="88" t="s">
        <v>226</v>
      </c>
      <c r="M12" s="155" t="s">
        <v>230</v>
      </c>
    </row>
    <row r="13" spans="1:13" ht="45">
      <c r="A13" s="86" t="s">
        <v>10</v>
      </c>
      <c r="B13" s="153">
        <v>70844763</v>
      </c>
      <c r="C13" s="87" t="s">
        <v>98</v>
      </c>
      <c r="D13" s="87" t="s">
        <v>263</v>
      </c>
      <c r="E13" s="87">
        <v>115</v>
      </c>
      <c r="F13" s="509" t="s">
        <v>445</v>
      </c>
      <c r="G13" s="154">
        <v>7000000</v>
      </c>
      <c r="H13" s="56">
        <v>8806106.8</v>
      </c>
      <c r="I13" s="41">
        <v>6746700</v>
      </c>
      <c r="J13" s="89">
        <v>5175000</v>
      </c>
      <c r="K13" s="141">
        <v>1571700</v>
      </c>
      <c r="L13" s="88" t="s">
        <v>226</v>
      </c>
      <c r="M13" s="155" t="s">
        <v>230</v>
      </c>
    </row>
    <row r="14" spans="1:13" ht="60">
      <c r="A14" s="86" t="s">
        <v>9</v>
      </c>
      <c r="B14" s="153">
        <v>70188467</v>
      </c>
      <c r="C14" s="87" t="s">
        <v>98</v>
      </c>
      <c r="D14" s="87" t="s">
        <v>264</v>
      </c>
      <c r="E14" s="87">
        <v>98</v>
      </c>
      <c r="F14" s="87" t="s">
        <v>449</v>
      </c>
      <c r="G14" s="154">
        <v>6800000</v>
      </c>
      <c r="H14" s="56">
        <v>7658722</v>
      </c>
      <c r="I14" s="41">
        <v>5195900</v>
      </c>
      <c r="J14" s="89">
        <v>4410000</v>
      </c>
      <c r="K14" s="141">
        <v>785900</v>
      </c>
      <c r="L14" s="88" t="s">
        <v>226</v>
      </c>
      <c r="M14" s="155" t="s">
        <v>230</v>
      </c>
    </row>
    <row r="15" spans="1:13" ht="90.75" thickBot="1">
      <c r="A15" s="157" t="s">
        <v>6</v>
      </c>
      <c r="B15" s="158">
        <v>43379168</v>
      </c>
      <c r="C15" s="159" t="s">
        <v>98</v>
      </c>
      <c r="D15" s="159" t="s">
        <v>265</v>
      </c>
      <c r="E15" s="159">
        <v>54</v>
      </c>
      <c r="F15" s="159" t="s">
        <v>449</v>
      </c>
      <c r="G15" s="160">
        <v>3640000</v>
      </c>
      <c r="H15" s="142">
        <v>4089606</v>
      </c>
      <c r="I15" s="42">
        <v>2900900</v>
      </c>
      <c r="J15" s="161">
        <v>2430000</v>
      </c>
      <c r="K15" s="143">
        <v>470900</v>
      </c>
      <c r="L15" s="162" t="s">
        <v>226</v>
      </c>
      <c r="M15" s="163" t="s">
        <v>230</v>
      </c>
    </row>
    <row r="16" spans="1:13" ht="15.75" thickBot="1">
      <c r="A16" s="521" t="s">
        <v>0</v>
      </c>
      <c r="B16" s="522"/>
      <c r="C16" s="522"/>
      <c r="D16" s="522"/>
      <c r="E16" s="523"/>
      <c r="F16" s="189"/>
      <c r="G16" s="43"/>
      <c r="H16" s="144">
        <f>SUM(H3:H15)</f>
        <v>76799620.8</v>
      </c>
      <c r="I16" s="44">
        <f>SUM(I3:I15)</f>
        <v>64229500</v>
      </c>
      <c r="J16" s="144">
        <f>SUM(J3:J15)</f>
        <v>45855000</v>
      </c>
      <c r="K16" s="144">
        <f>SUM(K3:K15)</f>
        <v>18374500</v>
      </c>
      <c r="L16" s="145"/>
      <c r="M16" s="139"/>
    </row>
    <row r="18" spans="1:2" ht="15">
      <c r="A18" s="87" t="s">
        <v>220</v>
      </c>
      <c r="B18" s="164"/>
    </row>
    <row r="19" spans="1:2" ht="15">
      <c r="A19" s="87" t="s">
        <v>266</v>
      </c>
      <c r="B19" s="156">
        <v>1878000</v>
      </c>
    </row>
    <row r="20" spans="1:2" ht="15">
      <c r="A20" s="87" t="s">
        <v>238</v>
      </c>
      <c r="B20" s="156">
        <v>5652000</v>
      </c>
    </row>
    <row r="21" spans="1:2" ht="15">
      <c r="A21" s="87" t="s">
        <v>239</v>
      </c>
      <c r="B21" s="156">
        <v>10844500</v>
      </c>
    </row>
    <row r="22" spans="1:2" ht="15">
      <c r="A22" s="165" t="s">
        <v>223</v>
      </c>
      <c r="B22" s="166">
        <f>SUM(B19:B21)</f>
        <v>18374500</v>
      </c>
    </row>
    <row r="24" spans="1:13" ht="253.5" customHeight="1">
      <c r="A24" s="524" t="s">
        <v>451</v>
      </c>
      <c r="B24" s="525"/>
      <c r="C24" s="525"/>
      <c r="D24" s="525"/>
      <c r="E24" s="525"/>
      <c r="F24" s="525"/>
      <c r="G24" s="525"/>
      <c r="H24" s="525"/>
      <c r="I24" s="525"/>
      <c r="J24" s="525"/>
      <c r="K24" s="525"/>
      <c r="L24" s="525"/>
      <c r="M24" s="525"/>
    </row>
  </sheetData>
  <sheetProtection/>
  <mergeCells count="3">
    <mergeCell ref="L2:M2"/>
    <mergeCell ref="A16:E16"/>
    <mergeCell ref="A24:M24"/>
  </mergeCells>
  <printOptions/>
  <pageMargins left="0.7086614173228347" right="0.7086614173228347" top="0.7874015748031497" bottom="0.7874015748031497" header="0.31496062992125984" footer="0.31496062992125984"/>
  <pageSetup horizontalDpi="600" verticalDpi="600" orientation="portrait" paperSize="8" scale="80" r:id="rId1"/>
</worksheet>
</file>

<file path=xl/worksheets/sheet4.xml><?xml version="1.0" encoding="utf-8"?>
<worksheet xmlns="http://schemas.openxmlformats.org/spreadsheetml/2006/main" xmlns:r="http://schemas.openxmlformats.org/officeDocument/2006/relationships">
  <dimension ref="A2:M27"/>
  <sheetViews>
    <sheetView view="pageBreakPreview" zoomScale="60" zoomScalePageLayoutView="0" workbookViewId="0" topLeftCell="A6">
      <selection activeCell="A9" sqref="A9:H9"/>
    </sheetView>
  </sheetViews>
  <sheetFormatPr defaultColWidth="9.140625" defaultRowHeight="15"/>
  <cols>
    <col min="1" max="1" width="17.140625" style="0" customWidth="1"/>
    <col min="2" max="2" width="15.8515625" style="0" customWidth="1"/>
    <col min="3" max="3" width="12.28125" style="0" customWidth="1"/>
    <col min="4" max="4" width="14.28125" style="0" customWidth="1"/>
    <col min="6" max="6" width="13.28125" style="0" customWidth="1"/>
    <col min="7" max="7" width="15.8515625" style="0" customWidth="1"/>
    <col min="8" max="8" width="15.28125" style="0" customWidth="1"/>
    <col min="9" max="9" width="9.8515625" style="0" bestFit="1" customWidth="1"/>
    <col min="10" max="10" width="12.7109375" style="0" customWidth="1"/>
    <col min="11" max="11" width="17.140625" style="0" customWidth="1"/>
  </cols>
  <sheetData>
    <row r="1" ht="15.75" thickBot="1"/>
    <row r="2" spans="1:13" ht="298.5" customHeight="1" thickBot="1">
      <c r="A2" s="475" t="s">
        <v>89</v>
      </c>
      <c r="B2" s="476" t="s">
        <v>88</v>
      </c>
      <c r="C2" s="476" t="s">
        <v>87</v>
      </c>
      <c r="D2" s="476" t="s">
        <v>86</v>
      </c>
      <c r="E2" s="476" t="s">
        <v>246</v>
      </c>
      <c r="F2" s="39" t="s">
        <v>440</v>
      </c>
      <c r="G2" s="38" t="s">
        <v>85</v>
      </c>
      <c r="H2" s="36" t="s">
        <v>247</v>
      </c>
      <c r="I2" s="36" t="s">
        <v>248</v>
      </c>
      <c r="J2" s="38" t="s">
        <v>84</v>
      </c>
      <c r="K2" s="39" t="s">
        <v>275</v>
      </c>
      <c r="L2" s="526" t="s">
        <v>249</v>
      </c>
      <c r="M2" s="527"/>
    </row>
    <row r="3" spans="1:13" ht="75">
      <c r="A3" s="345" t="s">
        <v>82</v>
      </c>
      <c r="B3" s="45">
        <v>839345</v>
      </c>
      <c r="C3" s="45" t="s">
        <v>99</v>
      </c>
      <c r="D3" s="45" t="s">
        <v>267</v>
      </c>
      <c r="E3" s="45">
        <v>33</v>
      </c>
      <c r="F3" s="45" t="s">
        <v>446</v>
      </c>
      <c r="G3" s="46">
        <v>3300000</v>
      </c>
      <c r="H3" s="46">
        <v>2348074.2</v>
      </c>
      <c r="I3" s="473">
        <v>2348000</v>
      </c>
      <c r="J3" s="46">
        <v>1485000</v>
      </c>
      <c r="K3" s="46">
        <f aca="true" t="shared" si="0" ref="K3:K8">I3-J3</f>
        <v>863000</v>
      </c>
      <c r="L3" s="45" t="s">
        <v>226</v>
      </c>
      <c r="M3" s="47" t="s">
        <v>232</v>
      </c>
    </row>
    <row r="4" spans="1:13" ht="45">
      <c r="A4" s="358" t="s">
        <v>256</v>
      </c>
      <c r="B4" s="48">
        <v>73635120</v>
      </c>
      <c r="C4" s="48" t="s">
        <v>99</v>
      </c>
      <c r="D4" s="48" t="s">
        <v>256</v>
      </c>
      <c r="E4" s="48">
        <v>16</v>
      </c>
      <c r="F4" s="48" t="s">
        <v>446</v>
      </c>
      <c r="G4" s="49">
        <v>1258220</v>
      </c>
      <c r="H4" s="49">
        <v>1141778.4</v>
      </c>
      <c r="I4" s="287">
        <v>1091800</v>
      </c>
      <c r="J4" s="49">
        <v>720000</v>
      </c>
      <c r="K4" s="49">
        <f t="shared" si="0"/>
        <v>371800</v>
      </c>
      <c r="L4" s="48" t="s">
        <v>226</v>
      </c>
      <c r="M4" s="50" t="s">
        <v>232</v>
      </c>
    </row>
    <row r="5" spans="1:13" ht="60">
      <c r="A5" s="358" t="s">
        <v>66</v>
      </c>
      <c r="B5" s="48">
        <v>63893703</v>
      </c>
      <c r="C5" s="48" t="s">
        <v>99</v>
      </c>
      <c r="D5" s="48" t="s">
        <v>268</v>
      </c>
      <c r="E5" s="48">
        <v>28</v>
      </c>
      <c r="F5" s="48" t="s">
        <v>446</v>
      </c>
      <c r="G5" s="49">
        <v>3229988</v>
      </c>
      <c r="H5" s="49">
        <v>2069287.2</v>
      </c>
      <c r="I5" s="287">
        <v>2069200</v>
      </c>
      <c r="J5" s="49">
        <v>1260000</v>
      </c>
      <c r="K5" s="49">
        <f t="shared" si="0"/>
        <v>809200</v>
      </c>
      <c r="L5" s="48" t="s">
        <v>226</v>
      </c>
      <c r="M5" s="50" t="s">
        <v>230</v>
      </c>
    </row>
    <row r="6" spans="1:13" ht="45">
      <c r="A6" s="358" t="s">
        <v>269</v>
      </c>
      <c r="B6" s="48">
        <v>26216701</v>
      </c>
      <c r="C6" s="48" t="s">
        <v>99</v>
      </c>
      <c r="D6" s="48" t="s">
        <v>270</v>
      </c>
      <c r="E6" s="48">
        <v>30</v>
      </c>
      <c r="F6" s="48" t="s">
        <v>446</v>
      </c>
      <c r="G6" s="49">
        <v>2790000</v>
      </c>
      <c r="H6" s="49">
        <v>2176422</v>
      </c>
      <c r="I6" s="287">
        <v>1957000</v>
      </c>
      <c r="J6" s="49">
        <v>1350000</v>
      </c>
      <c r="K6" s="49">
        <f t="shared" si="0"/>
        <v>607000</v>
      </c>
      <c r="L6" s="48" t="s">
        <v>271</v>
      </c>
      <c r="M6" s="50" t="s">
        <v>272</v>
      </c>
    </row>
    <row r="7" spans="1:13" ht="60">
      <c r="A7" s="358" t="s">
        <v>9</v>
      </c>
      <c r="B7" s="48">
        <v>70188467</v>
      </c>
      <c r="C7" s="48" t="s">
        <v>99</v>
      </c>
      <c r="D7" s="48" t="s">
        <v>8</v>
      </c>
      <c r="E7" s="48">
        <v>28</v>
      </c>
      <c r="F7" s="48" t="s">
        <v>447</v>
      </c>
      <c r="G7" s="49">
        <v>1950000</v>
      </c>
      <c r="H7" s="49">
        <v>1965160</v>
      </c>
      <c r="I7" s="287">
        <v>1802500</v>
      </c>
      <c r="J7" s="49">
        <v>1260000</v>
      </c>
      <c r="K7" s="49">
        <f t="shared" si="0"/>
        <v>542500</v>
      </c>
      <c r="L7" s="48" t="s">
        <v>226</v>
      </c>
      <c r="M7" s="50" t="s">
        <v>230</v>
      </c>
    </row>
    <row r="8" spans="1:13" ht="75.75" thickBot="1">
      <c r="A8" s="472" t="s">
        <v>6</v>
      </c>
      <c r="B8" s="51">
        <v>43379168</v>
      </c>
      <c r="C8" s="51" t="s">
        <v>99</v>
      </c>
      <c r="D8" s="51" t="s">
        <v>273</v>
      </c>
      <c r="E8" s="51">
        <v>40</v>
      </c>
      <c r="F8" s="51" t="s">
        <v>447</v>
      </c>
      <c r="G8" s="52">
        <v>2870000</v>
      </c>
      <c r="H8" s="52">
        <v>2832400</v>
      </c>
      <c r="I8" s="474">
        <v>2266000</v>
      </c>
      <c r="J8" s="52">
        <v>1800000</v>
      </c>
      <c r="K8" s="52">
        <f t="shared" si="0"/>
        <v>466000</v>
      </c>
      <c r="L8" s="51" t="s">
        <v>226</v>
      </c>
      <c r="M8" s="53" t="s">
        <v>230</v>
      </c>
    </row>
    <row r="9" spans="1:13" ht="15.75" thickBot="1">
      <c r="A9" s="531" t="s">
        <v>0</v>
      </c>
      <c r="B9" s="532"/>
      <c r="C9" s="532"/>
      <c r="D9" s="532"/>
      <c r="E9" s="532"/>
      <c r="F9" s="532"/>
      <c r="G9" s="532"/>
      <c r="H9" s="533"/>
      <c r="I9" s="121">
        <f>SUM(I3:I8)</f>
        <v>11534500</v>
      </c>
      <c r="J9" s="121">
        <f>SUM(J3:J8)</f>
        <v>7875000</v>
      </c>
      <c r="K9" s="121">
        <f>SUM(K3:K8)</f>
        <v>3659500</v>
      </c>
      <c r="L9" s="17"/>
      <c r="M9" s="412"/>
    </row>
    <row r="10" ht="15.75" thickBot="1"/>
    <row r="11" spans="1:2" ht="15">
      <c r="A11" s="534" t="s">
        <v>220</v>
      </c>
      <c r="B11" s="535"/>
    </row>
    <row r="12" spans="1:2" ht="15">
      <c r="A12" s="399" t="s">
        <v>238</v>
      </c>
      <c r="B12" s="477">
        <v>1234800</v>
      </c>
    </row>
    <row r="13" spans="1:2" ht="15">
      <c r="A13" s="399" t="s">
        <v>239</v>
      </c>
      <c r="B13" s="477">
        <v>1817700</v>
      </c>
    </row>
    <row r="14" spans="1:2" ht="15">
      <c r="A14" s="399" t="s">
        <v>274</v>
      </c>
      <c r="B14" s="477">
        <v>607000</v>
      </c>
    </row>
    <row r="15" spans="1:2" ht="15.75" thickBot="1">
      <c r="A15" s="305" t="s">
        <v>223</v>
      </c>
      <c r="B15" s="401">
        <f>SUM(B12:B14)</f>
        <v>3659500</v>
      </c>
    </row>
    <row r="16" spans="1:2" ht="15">
      <c r="A16" s="470"/>
      <c r="B16" s="471"/>
    </row>
    <row r="17" spans="1:12" ht="267" customHeight="1">
      <c r="A17" s="524" t="s">
        <v>448</v>
      </c>
      <c r="B17" s="525"/>
      <c r="C17" s="525"/>
      <c r="D17" s="525"/>
      <c r="E17" s="525"/>
      <c r="F17" s="525"/>
      <c r="G17" s="525"/>
      <c r="H17" s="525"/>
      <c r="I17" s="525"/>
      <c r="J17" s="525"/>
      <c r="K17" s="525"/>
      <c r="L17" s="525"/>
    </row>
    <row r="18" ht="15.75" thickBot="1"/>
    <row r="19" spans="1:11" ht="105.75" thickBot="1">
      <c r="A19" s="59" t="s">
        <v>89</v>
      </c>
      <c r="B19" s="60" t="s">
        <v>88</v>
      </c>
      <c r="C19" s="60" t="s">
        <v>87</v>
      </c>
      <c r="D19" s="60" t="s">
        <v>86</v>
      </c>
      <c r="E19" s="8" t="s">
        <v>246</v>
      </c>
      <c r="F19" s="7" t="s">
        <v>85</v>
      </c>
      <c r="G19" s="7" t="s">
        <v>332</v>
      </c>
      <c r="H19" s="8" t="s">
        <v>90</v>
      </c>
      <c r="I19" s="7" t="s">
        <v>84</v>
      </c>
      <c r="J19" s="61" t="s">
        <v>83</v>
      </c>
      <c r="K19" s="62" t="s">
        <v>95</v>
      </c>
    </row>
    <row r="20" spans="1:11" ht="90">
      <c r="A20" s="63" t="s">
        <v>334</v>
      </c>
      <c r="B20" s="72">
        <v>26652935</v>
      </c>
      <c r="C20" s="72" t="s">
        <v>99</v>
      </c>
      <c r="D20" s="72" t="s">
        <v>335</v>
      </c>
      <c r="E20" s="73">
        <v>1</v>
      </c>
      <c r="F20" s="74">
        <v>960000</v>
      </c>
      <c r="G20" s="74">
        <v>790000</v>
      </c>
      <c r="H20" s="75">
        <v>790000</v>
      </c>
      <c r="I20" s="76">
        <v>546000</v>
      </c>
      <c r="J20" s="77">
        <f>H20-I20</f>
        <v>244000</v>
      </c>
      <c r="K20" s="68" t="s">
        <v>336</v>
      </c>
    </row>
    <row r="21" spans="1:11" ht="15.75" thickBot="1">
      <c r="A21" s="528" t="s">
        <v>0</v>
      </c>
      <c r="B21" s="529"/>
      <c r="C21" s="529"/>
      <c r="D21" s="529"/>
      <c r="E21" s="529"/>
      <c r="F21" s="529"/>
      <c r="G21" s="530"/>
      <c r="H21" s="69">
        <f>SUM(H20:H20)</f>
        <v>790000</v>
      </c>
      <c r="I21" s="69">
        <f>SUM(I20)</f>
        <v>546000</v>
      </c>
      <c r="J21" s="70">
        <f>SUM(J20:J20)</f>
        <v>244000</v>
      </c>
      <c r="K21" s="71"/>
    </row>
    <row r="22" ht="15.75" thickBot="1"/>
    <row r="23" spans="1:2" ht="15">
      <c r="A23" s="419" t="s">
        <v>220</v>
      </c>
      <c r="B23" s="420"/>
    </row>
    <row r="24" spans="1:2" ht="15">
      <c r="A24" s="421" t="s">
        <v>336</v>
      </c>
      <c r="B24" s="422">
        <v>244000</v>
      </c>
    </row>
    <row r="25" spans="1:2" ht="15.75" thickBot="1">
      <c r="A25" s="423" t="s">
        <v>221</v>
      </c>
      <c r="B25" s="196">
        <v>244000</v>
      </c>
    </row>
    <row r="27" spans="1:11" ht="177" customHeight="1">
      <c r="A27" s="524" t="s">
        <v>439</v>
      </c>
      <c r="B27" s="525"/>
      <c r="C27" s="525"/>
      <c r="D27" s="525"/>
      <c r="E27" s="525"/>
      <c r="F27" s="525"/>
      <c r="G27" s="525"/>
      <c r="H27" s="525"/>
      <c r="I27" s="525"/>
      <c r="J27" s="525"/>
      <c r="K27" s="525"/>
    </row>
  </sheetData>
  <sheetProtection/>
  <mergeCells count="6">
    <mergeCell ref="L2:M2"/>
    <mergeCell ref="A21:G21"/>
    <mergeCell ref="A17:L17"/>
    <mergeCell ref="A27:K27"/>
    <mergeCell ref="A9:H9"/>
    <mergeCell ref="A11:B11"/>
  </mergeCells>
  <printOptions/>
  <pageMargins left="0.7086614173228347" right="0.7086614173228347" top="0.7874015748031497" bottom="0.7874015748031497" header="0.31496062992125984" footer="0.31496062992125984"/>
  <pageSetup horizontalDpi="600" verticalDpi="600" orientation="portrait" paperSize="8" scale="76" r:id="rId1"/>
</worksheet>
</file>

<file path=xl/worksheets/sheet5.xml><?xml version="1.0" encoding="utf-8"?>
<worksheet xmlns="http://schemas.openxmlformats.org/spreadsheetml/2006/main" xmlns:r="http://schemas.openxmlformats.org/officeDocument/2006/relationships">
  <dimension ref="A1:P15"/>
  <sheetViews>
    <sheetView view="pageBreakPreview" zoomScale="60" zoomScalePageLayoutView="0" workbookViewId="0" topLeftCell="A7">
      <selection activeCell="I2" sqref="I2"/>
    </sheetView>
  </sheetViews>
  <sheetFormatPr defaultColWidth="9.140625" defaultRowHeight="15"/>
  <cols>
    <col min="1" max="1" width="19.140625" style="0" customWidth="1"/>
    <col min="2" max="2" width="8.8515625" style="0" customWidth="1"/>
    <col min="3" max="4" width="10.28125" style="0" customWidth="1"/>
    <col min="8" max="8" width="11.00390625" style="0" customWidth="1"/>
    <col min="11" max="11" width="16.57421875" style="0" customWidth="1"/>
  </cols>
  <sheetData>
    <row r="1" spans="1:11" ht="272.25" thickBot="1">
      <c r="A1" s="122" t="s">
        <v>89</v>
      </c>
      <c r="B1" s="123" t="s">
        <v>88</v>
      </c>
      <c r="C1" s="123" t="s">
        <v>94</v>
      </c>
      <c r="D1" s="123" t="s">
        <v>86</v>
      </c>
      <c r="E1" s="124" t="s">
        <v>197</v>
      </c>
      <c r="F1" s="93" t="s">
        <v>85</v>
      </c>
      <c r="G1" s="125" t="s">
        <v>191</v>
      </c>
      <c r="H1" s="187" t="s">
        <v>117</v>
      </c>
      <c r="I1" s="93" t="s">
        <v>84</v>
      </c>
      <c r="J1" s="167" t="s">
        <v>275</v>
      </c>
      <c r="K1" s="133" t="s">
        <v>95</v>
      </c>
    </row>
    <row r="2" spans="1:11" ht="32.25" customHeight="1" thickBot="1">
      <c r="A2" s="212" t="s">
        <v>113</v>
      </c>
      <c r="B2" s="488">
        <v>25918974</v>
      </c>
      <c r="C2" s="213" t="s">
        <v>114</v>
      </c>
      <c r="D2" s="213" t="s">
        <v>118</v>
      </c>
      <c r="E2" s="214">
        <v>8</v>
      </c>
      <c r="F2" s="215">
        <v>1690974</v>
      </c>
      <c r="G2" s="215">
        <v>1273120</v>
      </c>
      <c r="H2" s="216">
        <v>1360000</v>
      </c>
      <c r="I2" s="215">
        <v>1040000</v>
      </c>
      <c r="J2" s="215">
        <v>320000</v>
      </c>
      <c r="K2" s="217" t="s">
        <v>115</v>
      </c>
    </row>
    <row r="3" spans="1:11" ht="18" customHeight="1" thickBot="1">
      <c r="A3" s="218"/>
      <c r="B3" s="219"/>
      <c r="C3" s="220"/>
      <c r="D3" s="220"/>
      <c r="E3" s="221"/>
      <c r="F3" s="222"/>
      <c r="G3" s="222"/>
      <c r="H3" s="223"/>
      <c r="I3" s="222"/>
      <c r="J3" s="222"/>
      <c r="K3" s="222"/>
    </row>
    <row r="4" spans="1:11" ht="17.25" customHeight="1">
      <c r="A4" s="536" t="s">
        <v>220</v>
      </c>
      <c r="B4" s="537"/>
      <c r="C4" s="220"/>
      <c r="D4" s="220"/>
      <c r="E4" s="221"/>
      <c r="F4" s="222"/>
      <c r="G4" s="222"/>
      <c r="H4" s="223"/>
      <c r="I4" s="222"/>
      <c r="J4" s="222"/>
      <c r="K4" s="222"/>
    </row>
    <row r="5" spans="1:11" ht="19.5" customHeight="1">
      <c r="A5" s="276" t="s">
        <v>411</v>
      </c>
      <c r="B5" s="277">
        <v>320000</v>
      </c>
      <c r="C5" s="220"/>
      <c r="D5" s="220"/>
      <c r="E5" s="221"/>
      <c r="F5" s="222"/>
      <c r="G5" s="222"/>
      <c r="H5" s="223"/>
      <c r="I5" s="222"/>
      <c r="J5" s="222"/>
      <c r="K5" s="222"/>
    </row>
    <row r="6" spans="1:16" ht="15.75" thickBot="1">
      <c r="A6" s="119" t="s">
        <v>223</v>
      </c>
      <c r="B6" s="278">
        <v>320000</v>
      </c>
      <c r="P6" s="22"/>
    </row>
    <row r="7" spans="1:16" ht="15">
      <c r="A7" s="218"/>
      <c r="B7" s="16"/>
      <c r="P7" s="22"/>
    </row>
    <row r="8" spans="1:11" ht="21.75" customHeight="1">
      <c r="A8" s="540" t="s">
        <v>198</v>
      </c>
      <c r="B8" s="540"/>
      <c r="C8" s="540"/>
      <c r="D8" s="540"/>
      <c r="E8" s="540"/>
      <c r="F8" s="540"/>
      <c r="G8" s="540"/>
      <c r="H8" s="540"/>
      <c r="I8" s="540"/>
      <c r="J8" s="540"/>
      <c r="K8" s="540"/>
    </row>
    <row r="9" spans="1:11" ht="7.5" customHeight="1">
      <c r="A9" s="541"/>
      <c r="B9" s="541"/>
      <c r="C9" s="541"/>
      <c r="D9" s="541"/>
      <c r="E9" s="541"/>
      <c r="F9" s="541"/>
      <c r="G9" s="541"/>
      <c r="H9" s="541"/>
      <c r="I9" s="541"/>
      <c r="J9" s="541"/>
      <c r="K9" s="541"/>
    </row>
    <row r="10" spans="1:11" ht="42.75" customHeight="1">
      <c r="A10" s="539" t="s">
        <v>200</v>
      </c>
      <c r="B10" s="539"/>
      <c r="C10" s="539"/>
      <c r="D10" s="539"/>
      <c r="E10" s="539"/>
      <c r="F10" s="539"/>
      <c r="G10" s="539"/>
      <c r="H10" s="539"/>
      <c r="I10" s="539"/>
      <c r="J10" s="539"/>
      <c r="K10" s="539"/>
    </row>
    <row r="11" spans="1:11" ht="36.75" customHeight="1">
      <c r="A11" s="538" t="s">
        <v>188</v>
      </c>
      <c r="B11" s="539"/>
      <c r="C11" s="539"/>
      <c r="D11" s="539"/>
      <c r="E11" s="539"/>
      <c r="F11" s="539"/>
      <c r="G11" s="539"/>
      <c r="H11" s="539"/>
      <c r="I11" s="539"/>
      <c r="J11" s="539"/>
      <c r="K11" s="539"/>
    </row>
    <row r="12" spans="1:11" ht="51" customHeight="1">
      <c r="A12" s="538" t="s">
        <v>190</v>
      </c>
      <c r="B12" s="539"/>
      <c r="C12" s="539"/>
      <c r="D12" s="539"/>
      <c r="E12" s="539"/>
      <c r="F12" s="539"/>
      <c r="G12" s="539"/>
      <c r="H12" s="539"/>
      <c r="I12" s="539"/>
      <c r="J12" s="539"/>
      <c r="K12" s="539"/>
    </row>
    <row r="13" spans="1:11" ht="29.25" customHeight="1">
      <c r="A13" s="538" t="s">
        <v>189</v>
      </c>
      <c r="B13" s="539"/>
      <c r="C13" s="539"/>
      <c r="D13" s="539"/>
      <c r="E13" s="539"/>
      <c r="F13" s="539"/>
      <c r="G13" s="539"/>
      <c r="H13" s="539"/>
      <c r="I13" s="539"/>
      <c r="J13" s="539"/>
      <c r="K13" s="539"/>
    </row>
    <row r="14" spans="1:11" ht="20.25" customHeight="1">
      <c r="A14" s="538" t="s">
        <v>186</v>
      </c>
      <c r="B14" s="539"/>
      <c r="C14" s="539"/>
      <c r="D14" s="539"/>
      <c r="E14" s="539"/>
      <c r="F14" s="539"/>
      <c r="G14" s="539"/>
      <c r="H14" s="539"/>
      <c r="I14" s="539"/>
      <c r="J14" s="539"/>
      <c r="K14" s="539"/>
    </row>
    <row r="15" spans="1:11" ht="75" customHeight="1">
      <c r="A15" s="539" t="s">
        <v>192</v>
      </c>
      <c r="B15" s="539"/>
      <c r="C15" s="539"/>
      <c r="D15" s="539"/>
      <c r="E15" s="539"/>
      <c r="F15" s="539"/>
      <c r="G15" s="539"/>
      <c r="H15" s="539"/>
      <c r="I15" s="539"/>
      <c r="J15" s="539"/>
      <c r="K15" s="539"/>
    </row>
  </sheetData>
  <sheetProtection/>
  <mergeCells count="8">
    <mergeCell ref="A4:B4"/>
    <mergeCell ref="A11:K11"/>
    <mergeCell ref="A12:K12"/>
    <mergeCell ref="A13:K13"/>
    <mergeCell ref="A14:K14"/>
    <mergeCell ref="A15:K15"/>
    <mergeCell ref="A8:K9"/>
    <mergeCell ref="A10:K10"/>
  </mergeCells>
  <printOptions/>
  <pageMargins left="0.7086614173228347" right="0.7086614173228347" top="0.7874015748031497" bottom="0.7874015748031497" header="0.31496062992125984" footer="0.31496062992125984"/>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4">
      <selection activeCell="P3" sqref="P3"/>
    </sheetView>
  </sheetViews>
  <sheetFormatPr defaultColWidth="9.140625" defaultRowHeight="15"/>
  <cols>
    <col min="1" max="1" width="19.57421875" style="0" customWidth="1"/>
    <col min="2" max="2" width="13.57421875" style="0" customWidth="1"/>
    <col min="3" max="3" width="15.28125" style="0" customWidth="1"/>
    <col min="4" max="4" width="18.8515625" style="0" customWidth="1"/>
    <col min="6" max="6" width="10.421875" style="0" customWidth="1"/>
    <col min="7" max="7" width="11.8515625" style="0" customWidth="1"/>
    <col min="8" max="8" width="11.421875" style="0" customWidth="1"/>
    <col min="9" max="9" width="11.57421875" style="0" customWidth="1"/>
    <col min="10" max="10" width="15.140625" style="0" customWidth="1"/>
    <col min="11" max="11" width="16.7109375" style="0" customWidth="1"/>
  </cols>
  <sheetData>
    <row r="1" spans="1:11" ht="291" customHeight="1" thickBot="1">
      <c r="A1" s="131" t="s">
        <v>89</v>
      </c>
      <c r="B1" s="132" t="s">
        <v>88</v>
      </c>
      <c r="C1" s="132" t="s">
        <v>87</v>
      </c>
      <c r="D1" s="132" t="s">
        <v>86</v>
      </c>
      <c r="E1" s="187" t="s">
        <v>246</v>
      </c>
      <c r="F1" s="93" t="s">
        <v>85</v>
      </c>
      <c r="G1" s="93" t="s">
        <v>413</v>
      </c>
      <c r="H1" s="187" t="s">
        <v>248</v>
      </c>
      <c r="I1" s="93" t="s">
        <v>84</v>
      </c>
      <c r="J1" s="93" t="s">
        <v>275</v>
      </c>
      <c r="K1" s="133" t="s">
        <v>95</v>
      </c>
    </row>
    <row r="2" spans="1:11" s="191" customFormat="1" ht="30">
      <c r="A2" s="197" t="s">
        <v>313</v>
      </c>
      <c r="B2" s="198">
        <v>29277418</v>
      </c>
      <c r="C2" s="198" t="s">
        <v>339</v>
      </c>
      <c r="D2" s="198" t="s">
        <v>313</v>
      </c>
      <c r="E2" s="228">
        <v>6</v>
      </c>
      <c r="F2" s="172">
        <v>998760</v>
      </c>
      <c r="G2" s="172">
        <v>836128.461385038</v>
      </c>
      <c r="H2" s="201">
        <v>836100</v>
      </c>
      <c r="I2" s="150">
        <v>599000</v>
      </c>
      <c r="J2" s="172">
        <f aca="true" t="shared" si="0" ref="J2:J7">H2-I2</f>
        <v>237100</v>
      </c>
      <c r="K2" s="202" t="s">
        <v>340</v>
      </c>
    </row>
    <row r="3" spans="1:11" s="191" customFormat="1" ht="30">
      <c r="A3" s="178" t="s">
        <v>322</v>
      </c>
      <c r="B3" s="179">
        <v>15060306</v>
      </c>
      <c r="C3" s="179" t="s">
        <v>339</v>
      </c>
      <c r="D3" s="179" t="s">
        <v>341</v>
      </c>
      <c r="E3" s="65">
        <v>2</v>
      </c>
      <c r="F3" s="80">
        <v>233000</v>
      </c>
      <c r="G3" s="80">
        <v>278709.48712834605</v>
      </c>
      <c r="H3" s="205">
        <v>233000</v>
      </c>
      <c r="I3" s="89">
        <v>139200</v>
      </c>
      <c r="J3" s="80">
        <f t="shared" si="0"/>
        <v>93800</v>
      </c>
      <c r="K3" s="177" t="s">
        <v>342</v>
      </c>
    </row>
    <row r="4" spans="1:11" s="191" customFormat="1" ht="30">
      <c r="A4" s="178" t="s">
        <v>322</v>
      </c>
      <c r="B4" s="179">
        <v>15060306</v>
      </c>
      <c r="C4" s="179" t="s">
        <v>339</v>
      </c>
      <c r="D4" s="179" t="s">
        <v>343</v>
      </c>
      <c r="E4" s="65">
        <v>14</v>
      </c>
      <c r="F4" s="80">
        <v>2563000</v>
      </c>
      <c r="G4" s="80">
        <v>1950966.4098984224</v>
      </c>
      <c r="H4" s="205">
        <v>1951000</v>
      </c>
      <c r="I4" s="89">
        <v>1537800</v>
      </c>
      <c r="J4" s="80">
        <f t="shared" si="0"/>
        <v>413200</v>
      </c>
      <c r="K4" s="177" t="s">
        <v>342</v>
      </c>
    </row>
    <row r="5" spans="1:11" s="191" customFormat="1" ht="30">
      <c r="A5" s="178" t="s">
        <v>303</v>
      </c>
      <c r="B5" s="179">
        <v>70868832</v>
      </c>
      <c r="C5" s="179" t="s">
        <v>339</v>
      </c>
      <c r="D5" s="179" t="s">
        <v>344</v>
      </c>
      <c r="E5" s="65">
        <v>6</v>
      </c>
      <c r="F5" s="80">
        <v>1648500</v>
      </c>
      <c r="G5" s="80">
        <v>836128.461385038</v>
      </c>
      <c r="H5" s="205">
        <v>1003100</v>
      </c>
      <c r="I5" s="89">
        <v>708000</v>
      </c>
      <c r="J5" s="80">
        <f t="shared" si="0"/>
        <v>295100</v>
      </c>
      <c r="K5" s="177" t="s">
        <v>342</v>
      </c>
    </row>
    <row r="6" spans="1:11" s="191" customFormat="1" ht="60">
      <c r="A6" s="178" t="s">
        <v>345</v>
      </c>
      <c r="B6" s="179">
        <v>65761979</v>
      </c>
      <c r="C6" s="179" t="s">
        <v>339</v>
      </c>
      <c r="D6" s="179" t="s">
        <v>344</v>
      </c>
      <c r="E6" s="65">
        <v>3</v>
      </c>
      <c r="F6" s="80">
        <v>355958</v>
      </c>
      <c r="G6" s="80">
        <v>418064.230692519</v>
      </c>
      <c r="H6" s="205">
        <v>355900</v>
      </c>
      <c r="I6" s="89">
        <v>96000</v>
      </c>
      <c r="J6" s="80">
        <f t="shared" si="0"/>
        <v>259900</v>
      </c>
      <c r="K6" s="177" t="s">
        <v>342</v>
      </c>
    </row>
    <row r="7" spans="1:11" s="191" customFormat="1" ht="45.75" thickBot="1">
      <c r="A7" s="199" t="s">
        <v>327</v>
      </c>
      <c r="B7" s="200">
        <v>60128640</v>
      </c>
      <c r="C7" s="200" t="s">
        <v>339</v>
      </c>
      <c r="D7" s="200" t="s">
        <v>328</v>
      </c>
      <c r="E7" s="229">
        <v>2</v>
      </c>
      <c r="F7" s="182">
        <v>78200</v>
      </c>
      <c r="G7" s="182">
        <v>278709.48712834605</v>
      </c>
      <c r="H7" s="206">
        <v>78200</v>
      </c>
      <c r="I7" s="161">
        <v>28200</v>
      </c>
      <c r="J7" s="182">
        <f t="shared" si="0"/>
        <v>50000</v>
      </c>
      <c r="K7" s="183" t="s">
        <v>342</v>
      </c>
    </row>
    <row r="8" spans="1:11" ht="15.75" thickBot="1">
      <c r="A8" s="542" t="s">
        <v>0</v>
      </c>
      <c r="B8" s="543"/>
      <c r="C8" s="543"/>
      <c r="D8" s="543"/>
      <c r="E8" s="543"/>
      <c r="F8" s="543"/>
      <c r="G8" s="543"/>
      <c r="H8" s="184">
        <f>SUM(H2:H7)</f>
        <v>4457300</v>
      </c>
      <c r="I8" s="184">
        <f>SUM(I2:I7)</f>
        <v>3108200</v>
      </c>
      <c r="J8" s="184">
        <f>SUM(J2:J7)</f>
        <v>1349100</v>
      </c>
      <c r="K8" s="230"/>
    </row>
    <row r="10" ht="15.75" thickBot="1"/>
    <row r="11" spans="1:2" ht="15">
      <c r="A11" s="514" t="s">
        <v>220</v>
      </c>
      <c r="B11" s="515"/>
    </row>
    <row r="12" spans="1:2" ht="15">
      <c r="A12" s="12" t="s">
        <v>340</v>
      </c>
      <c r="B12" s="28">
        <v>237100</v>
      </c>
    </row>
    <row r="13" spans="1:2" ht="15">
      <c r="A13" s="12" t="s">
        <v>342</v>
      </c>
      <c r="B13" s="28">
        <v>11112000</v>
      </c>
    </row>
    <row r="14" spans="1:2" ht="15.75" thickBot="1">
      <c r="A14" s="226" t="s">
        <v>223</v>
      </c>
      <c r="B14" s="227">
        <f>SUM(B12:B13)</f>
        <v>11349100</v>
      </c>
    </row>
    <row r="16" spans="1:11" ht="222.75" customHeight="1">
      <c r="A16" s="513" t="s">
        <v>412</v>
      </c>
      <c r="B16" s="516"/>
      <c r="C16" s="516"/>
      <c r="D16" s="516"/>
      <c r="E16" s="516"/>
      <c r="F16" s="516"/>
      <c r="G16" s="516"/>
      <c r="H16" s="516"/>
      <c r="I16" s="516"/>
      <c r="J16" s="516"/>
      <c r="K16" s="516"/>
    </row>
    <row r="17" spans="1:11" ht="15">
      <c r="A17" s="544"/>
      <c r="B17" s="544"/>
      <c r="C17" s="544"/>
      <c r="D17" s="544"/>
      <c r="E17" s="544"/>
      <c r="F17" s="544"/>
      <c r="G17" s="544"/>
      <c r="H17" s="544"/>
      <c r="I17" s="544"/>
      <c r="J17" s="544"/>
      <c r="K17" s="544"/>
    </row>
    <row r="18" spans="1:11" ht="15">
      <c r="A18" s="544"/>
      <c r="B18" s="544"/>
      <c r="C18" s="544"/>
      <c r="D18" s="544"/>
      <c r="E18" s="544"/>
      <c r="F18" s="544"/>
      <c r="G18" s="544"/>
      <c r="H18" s="544"/>
      <c r="I18" s="544"/>
      <c r="J18" s="544"/>
      <c r="K18" s="544"/>
    </row>
    <row r="19" spans="1:11" ht="15">
      <c r="A19" s="544"/>
      <c r="B19" s="544"/>
      <c r="C19" s="544"/>
      <c r="D19" s="544"/>
      <c r="E19" s="544"/>
      <c r="F19" s="544"/>
      <c r="G19" s="544"/>
      <c r="H19" s="544"/>
      <c r="I19" s="544"/>
      <c r="J19" s="544"/>
      <c r="K19" s="544"/>
    </row>
    <row r="20" spans="1:11" ht="15">
      <c r="A20" s="544"/>
      <c r="B20" s="544"/>
      <c r="C20" s="544"/>
      <c r="D20" s="544"/>
      <c r="E20" s="544"/>
      <c r="F20" s="544"/>
      <c r="G20" s="544"/>
      <c r="H20" s="544"/>
      <c r="I20" s="544"/>
      <c r="J20" s="544"/>
      <c r="K20" s="544"/>
    </row>
    <row r="21" spans="1:11" ht="15">
      <c r="A21" s="544"/>
      <c r="B21" s="544"/>
      <c r="C21" s="544"/>
      <c r="D21" s="544"/>
      <c r="E21" s="544"/>
      <c r="F21" s="544"/>
      <c r="G21" s="544"/>
      <c r="H21" s="544"/>
      <c r="I21" s="544"/>
      <c r="J21" s="544"/>
      <c r="K21" s="544"/>
    </row>
    <row r="22" spans="1:11" ht="15">
      <c r="A22" s="544"/>
      <c r="B22" s="544"/>
      <c r="C22" s="544"/>
      <c r="D22" s="544"/>
      <c r="E22" s="544"/>
      <c r="F22" s="544"/>
      <c r="G22" s="544"/>
      <c r="H22" s="544"/>
      <c r="I22" s="544"/>
      <c r="J22" s="544"/>
      <c r="K22" s="544"/>
    </row>
    <row r="23" spans="1:11" ht="15">
      <c r="A23" s="544"/>
      <c r="B23" s="544"/>
      <c r="C23" s="544"/>
      <c r="D23" s="544"/>
      <c r="E23" s="544"/>
      <c r="F23" s="544"/>
      <c r="G23" s="544"/>
      <c r="H23" s="544"/>
      <c r="I23" s="544"/>
      <c r="J23" s="544"/>
      <c r="K23" s="544"/>
    </row>
    <row r="24" spans="1:11" ht="15">
      <c r="A24" s="544"/>
      <c r="B24" s="544"/>
      <c r="C24" s="544"/>
      <c r="D24" s="544"/>
      <c r="E24" s="544"/>
      <c r="F24" s="544"/>
      <c r="G24" s="544"/>
      <c r="H24" s="544"/>
      <c r="I24" s="544"/>
      <c r="J24" s="544"/>
      <c r="K24" s="544"/>
    </row>
    <row r="25" spans="1:11" ht="15">
      <c r="A25" s="544"/>
      <c r="B25" s="544"/>
      <c r="C25" s="544"/>
      <c r="D25" s="544"/>
      <c r="E25" s="544"/>
      <c r="F25" s="544"/>
      <c r="G25" s="544"/>
      <c r="H25" s="544"/>
      <c r="I25" s="544"/>
      <c r="J25" s="544"/>
      <c r="K25" s="544"/>
    </row>
    <row r="26" spans="1:11" ht="15">
      <c r="A26" s="544"/>
      <c r="B26" s="544"/>
      <c r="C26" s="544"/>
      <c r="D26" s="544"/>
      <c r="E26" s="544"/>
      <c r="F26" s="544"/>
      <c r="G26" s="544"/>
      <c r="H26" s="544"/>
      <c r="I26" s="544"/>
      <c r="J26" s="544"/>
      <c r="K26" s="544"/>
    </row>
    <row r="27" spans="1:11" ht="15">
      <c r="A27" s="544"/>
      <c r="B27" s="544"/>
      <c r="C27" s="544"/>
      <c r="D27" s="544"/>
      <c r="E27" s="544"/>
      <c r="F27" s="544"/>
      <c r="G27" s="544"/>
      <c r="H27" s="544"/>
      <c r="I27" s="544"/>
      <c r="J27" s="544"/>
      <c r="K27" s="544"/>
    </row>
    <row r="28" spans="1:11" ht="15">
      <c r="A28" s="544"/>
      <c r="B28" s="544"/>
      <c r="C28" s="544"/>
      <c r="D28" s="544"/>
      <c r="E28" s="544"/>
      <c r="F28" s="544"/>
      <c r="G28" s="544"/>
      <c r="H28" s="544"/>
      <c r="I28" s="544"/>
      <c r="J28" s="544"/>
      <c r="K28" s="544"/>
    </row>
    <row r="29" spans="1:11" ht="15">
      <c r="A29" s="544"/>
      <c r="B29" s="544"/>
      <c r="C29" s="544"/>
      <c r="D29" s="544"/>
      <c r="E29" s="544"/>
      <c r="F29" s="544"/>
      <c r="G29" s="544"/>
      <c r="H29" s="544"/>
      <c r="I29" s="544"/>
      <c r="J29" s="544"/>
      <c r="K29" s="544"/>
    </row>
  </sheetData>
  <sheetProtection/>
  <mergeCells count="16">
    <mergeCell ref="A27:K27"/>
    <mergeCell ref="A28:K28"/>
    <mergeCell ref="A29:K29"/>
    <mergeCell ref="A21:K21"/>
    <mergeCell ref="A22:K22"/>
    <mergeCell ref="A23:K23"/>
    <mergeCell ref="A24:K24"/>
    <mergeCell ref="A25:K25"/>
    <mergeCell ref="A26:K26"/>
    <mergeCell ref="A8:G8"/>
    <mergeCell ref="A16:K16"/>
    <mergeCell ref="A17:K17"/>
    <mergeCell ref="A18:K18"/>
    <mergeCell ref="A19:K19"/>
    <mergeCell ref="A20:K20"/>
    <mergeCell ref="A11:B11"/>
  </mergeCells>
  <printOptions/>
  <pageMargins left="0.7086614173228347" right="0.7086614173228347" top="0.7874015748031497" bottom="0.7874015748031497" header="0.31496062992125984" footer="0.31496062992125984"/>
  <pageSetup horizontalDpi="600" verticalDpi="600" orientation="portrait" paperSize="8" scale="84" r:id="rId1"/>
</worksheet>
</file>

<file path=xl/worksheets/sheet7.xml><?xml version="1.0" encoding="utf-8"?>
<worksheet xmlns="http://schemas.openxmlformats.org/spreadsheetml/2006/main" xmlns:r="http://schemas.openxmlformats.org/officeDocument/2006/relationships">
  <dimension ref="A2:K14"/>
  <sheetViews>
    <sheetView zoomScalePageLayoutView="0" workbookViewId="0" topLeftCell="A1">
      <selection activeCell="J8" sqref="J8"/>
    </sheetView>
  </sheetViews>
  <sheetFormatPr defaultColWidth="9.140625" defaultRowHeight="15"/>
  <cols>
    <col min="1" max="1" width="20.28125" style="0" customWidth="1"/>
    <col min="2" max="2" width="13.57421875" style="0" customWidth="1"/>
    <col min="3" max="3" width="13.8515625" style="0" customWidth="1"/>
    <col min="4" max="4" width="14.57421875" style="0" customWidth="1"/>
    <col min="5" max="5" width="12.8515625" style="0" customWidth="1"/>
    <col min="7" max="7" width="11.28125" style="0" customWidth="1"/>
    <col min="11" max="11" width="15.140625" style="0" customWidth="1"/>
  </cols>
  <sheetData>
    <row r="1" ht="15.75" thickBot="1"/>
    <row r="2" spans="1:11" ht="245.25" thickBot="1">
      <c r="A2" s="131" t="s">
        <v>89</v>
      </c>
      <c r="B2" s="231" t="s">
        <v>88</v>
      </c>
      <c r="C2" s="231" t="s">
        <v>94</v>
      </c>
      <c r="D2" s="231" t="s">
        <v>86</v>
      </c>
      <c r="E2" s="232" t="s">
        <v>359</v>
      </c>
      <c r="F2" s="93" t="s">
        <v>85</v>
      </c>
      <c r="G2" s="232" t="s">
        <v>416</v>
      </c>
      <c r="H2" s="93" t="s">
        <v>248</v>
      </c>
      <c r="I2" s="187" t="s">
        <v>84</v>
      </c>
      <c r="J2" s="93" t="s">
        <v>275</v>
      </c>
      <c r="K2" s="133" t="s">
        <v>95</v>
      </c>
    </row>
    <row r="3" spans="1:11" ht="45">
      <c r="A3" s="197" t="s">
        <v>71</v>
      </c>
      <c r="B3" s="198">
        <v>44990260</v>
      </c>
      <c r="C3" s="198" t="s">
        <v>100</v>
      </c>
      <c r="D3" s="198" t="s">
        <v>346</v>
      </c>
      <c r="E3" s="233">
        <v>6.55</v>
      </c>
      <c r="F3" s="172">
        <v>1968155</v>
      </c>
      <c r="G3" s="172">
        <v>1320480</v>
      </c>
      <c r="H3" s="201">
        <v>861000</v>
      </c>
      <c r="I3" s="172">
        <v>492000</v>
      </c>
      <c r="J3" s="172">
        <f>H3-I3</f>
        <v>369000</v>
      </c>
      <c r="K3" s="202" t="s">
        <v>347</v>
      </c>
    </row>
    <row r="4" spans="1:11" ht="30">
      <c r="A4" s="178" t="s">
        <v>71</v>
      </c>
      <c r="B4" s="179">
        <v>44990260</v>
      </c>
      <c r="C4" s="179" t="s">
        <v>100</v>
      </c>
      <c r="D4" s="179" t="s">
        <v>348</v>
      </c>
      <c r="E4" s="234">
        <v>6.005</v>
      </c>
      <c r="F4" s="80">
        <v>1165000</v>
      </c>
      <c r="G4" s="80">
        <v>1210608</v>
      </c>
      <c r="H4" s="205">
        <v>1113000</v>
      </c>
      <c r="I4" s="80">
        <v>636000</v>
      </c>
      <c r="J4" s="80">
        <f>H4-I4</f>
        <v>477000</v>
      </c>
      <c r="K4" s="204" t="s">
        <v>347</v>
      </c>
    </row>
    <row r="5" spans="1:11" ht="103.5" customHeight="1" thickBot="1">
      <c r="A5" s="199" t="s">
        <v>349</v>
      </c>
      <c r="B5" s="200">
        <v>43379729</v>
      </c>
      <c r="C5" s="200" t="s">
        <v>100</v>
      </c>
      <c r="D5" s="200" t="s">
        <v>350</v>
      </c>
      <c r="E5" s="235">
        <v>3.37</v>
      </c>
      <c r="F5" s="182">
        <v>717000</v>
      </c>
      <c r="G5" s="182">
        <v>679392</v>
      </c>
      <c r="H5" s="206">
        <v>679400</v>
      </c>
      <c r="I5" s="182">
        <v>396000</v>
      </c>
      <c r="J5" s="182">
        <f>H5-I5</f>
        <v>283400</v>
      </c>
      <c r="K5" s="236" t="s">
        <v>351</v>
      </c>
    </row>
    <row r="6" spans="1:11" ht="15.75" thickBot="1">
      <c r="A6" s="545" t="s">
        <v>414</v>
      </c>
      <c r="B6" s="546"/>
      <c r="C6" s="546"/>
      <c r="D6" s="546"/>
      <c r="E6" s="546"/>
      <c r="F6" s="546"/>
      <c r="G6" s="547"/>
      <c r="H6" s="138">
        <f>SUM(H3:H5)</f>
        <v>2653400</v>
      </c>
      <c r="I6" s="138">
        <f>SUM(I3:I5)</f>
        <v>1524000</v>
      </c>
      <c r="J6" s="138">
        <f>SUM(J3:J5)</f>
        <v>1129400</v>
      </c>
      <c r="K6" s="79"/>
    </row>
    <row r="7" spans="1:11" ht="15">
      <c r="A7" s="98"/>
      <c r="B7" s="98"/>
      <c r="C7" s="98"/>
      <c r="D7" s="98"/>
      <c r="E7" s="98"/>
      <c r="F7" s="98"/>
      <c r="G7" s="98"/>
      <c r="H7" s="98"/>
      <c r="I7" s="98"/>
      <c r="J7" s="98"/>
      <c r="K7" s="98"/>
    </row>
    <row r="8" spans="1:11" ht="15.75" thickBot="1">
      <c r="A8" s="98"/>
      <c r="B8" s="98"/>
      <c r="C8" s="98"/>
      <c r="D8" s="98"/>
      <c r="E8" s="98"/>
      <c r="F8" s="98"/>
      <c r="G8" s="98"/>
      <c r="H8" s="98"/>
      <c r="I8" s="98"/>
      <c r="J8" s="98"/>
      <c r="K8" s="98"/>
    </row>
    <row r="9" spans="1:11" ht="15">
      <c r="A9" s="514" t="s">
        <v>220</v>
      </c>
      <c r="B9" s="515"/>
      <c r="C9" s="98"/>
      <c r="D9" s="98"/>
      <c r="E9" s="98"/>
      <c r="F9" s="98"/>
      <c r="G9" s="98"/>
      <c r="H9" s="98"/>
      <c r="I9" s="98"/>
      <c r="J9" s="98"/>
      <c r="K9" s="98"/>
    </row>
    <row r="10" spans="1:11" ht="15">
      <c r="A10" s="110" t="s">
        <v>351</v>
      </c>
      <c r="B10" s="111">
        <v>283400</v>
      </c>
      <c r="C10" s="98"/>
      <c r="D10" s="98"/>
      <c r="E10" s="98"/>
      <c r="F10" s="98"/>
      <c r="G10" s="98"/>
      <c r="H10" s="98"/>
      <c r="I10" s="98"/>
      <c r="J10" s="98"/>
      <c r="K10" s="98"/>
    </row>
    <row r="11" spans="1:11" ht="15">
      <c r="A11" s="110" t="s">
        <v>347</v>
      </c>
      <c r="B11" s="111">
        <v>846000</v>
      </c>
      <c r="C11" s="98"/>
      <c r="D11" s="98"/>
      <c r="E11" s="98"/>
      <c r="F11" s="98"/>
      <c r="G11" s="98"/>
      <c r="H11" s="98"/>
      <c r="I11" s="98"/>
      <c r="J11" s="98"/>
      <c r="K11" s="98"/>
    </row>
    <row r="12" spans="1:11" ht="15.75" thickBot="1">
      <c r="A12" s="226" t="s">
        <v>223</v>
      </c>
      <c r="B12" s="227">
        <v>1129400</v>
      </c>
      <c r="C12" s="98"/>
      <c r="D12" s="98"/>
      <c r="E12" s="98"/>
      <c r="F12" s="98"/>
      <c r="G12" s="98"/>
      <c r="H12" s="98"/>
      <c r="I12" s="98"/>
      <c r="J12" s="98"/>
      <c r="K12" s="98"/>
    </row>
    <row r="14" spans="1:11" ht="195" customHeight="1">
      <c r="A14" s="513" t="s">
        <v>415</v>
      </c>
      <c r="B14" s="516"/>
      <c r="C14" s="516"/>
      <c r="D14" s="516"/>
      <c r="E14" s="516"/>
      <c r="F14" s="516"/>
      <c r="G14" s="516"/>
      <c r="H14" s="516"/>
      <c r="I14" s="516"/>
      <c r="J14" s="516"/>
      <c r="K14" s="516"/>
    </row>
  </sheetData>
  <sheetProtection/>
  <mergeCells count="3">
    <mergeCell ref="A6:G6"/>
    <mergeCell ref="A14:K14"/>
    <mergeCell ref="A9:B9"/>
  </mergeCells>
  <printOptions/>
  <pageMargins left="0.7086614173228347" right="0.7086614173228347" top="0.7874015748031497" bottom="0.7874015748031497" header="0.31496062992125984" footer="0.31496062992125984"/>
  <pageSetup horizontalDpi="600" verticalDpi="600" orientation="portrait" paperSize="8" scale="94" r:id="rId1"/>
</worksheet>
</file>

<file path=xl/worksheets/sheet8.xml><?xml version="1.0" encoding="utf-8"?>
<worksheet xmlns="http://schemas.openxmlformats.org/spreadsheetml/2006/main" xmlns:r="http://schemas.openxmlformats.org/officeDocument/2006/relationships">
  <dimension ref="A1:L30"/>
  <sheetViews>
    <sheetView zoomScalePageLayoutView="0" workbookViewId="0" topLeftCell="A13">
      <selection activeCell="J7" sqref="J7"/>
    </sheetView>
  </sheetViews>
  <sheetFormatPr defaultColWidth="9.140625" defaultRowHeight="15"/>
  <cols>
    <col min="1" max="1" width="16.00390625" style="0" customWidth="1"/>
    <col min="2" max="2" width="13.8515625" style="0" customWidth="1"/>
    <col min="3" max="3" width="14.140625" style="0" customWidth="1"/>
    <col min="4" max="4" width="13.8515625" style="0" customWidth="1"/>
    <col min="10" max="10" width="10.00390625" style="0" customWidth="1"/>
    <col min="11" max="11" width="15.421875" style="30" customWidth="1"/>
    <col min="12" max="12" width="9.140625" style="0" hidden="1" customWidth="1"/>
  </cols>
  <sheetData>
    <row r="1" spans="1:11" ht="307.5" thickBot="1">
      <c r="A1" s="131" t="s">
        <v>89</v>
      </c>
      <c r="B1" s="231" t="s">
        <v>88</v>
      </c>
      <c r="C1" s="231" t="s">
        <v>94</v>
      </c>
      <c r="D1" s="231" t="s">
        <v>86</v>
      </c>
      <c r="E1" s="124" t="s">
        <v>91</v>
      </c>
      <c r="F1" s="93" t="s">
        <v>85</v>
      </c>
      <c r="G1" s="125" t="s">
        <v>187</v>
      </c>
      <c r="H1" s="190" t="s">
        <v>117</v>
      </c>
      <c r="I1" s="93" t="s">
        <v>84</v>
      </c>
      <c r="J1" s="93" t="s">
        <v>275</v>
      </c>
      <c r="K1" s="237" t="s">
        <v>95</v>
      </c>
    </row>
    <row r="2" spans="1:11" ht="60">
      <c r="A2" s="252" t="s">
        <v>71</v>
      </c>
      <c r="B2" s="253">
        <v>44990260</v>
      </c>
      <c r="C2" s="198" t="s">
        <v>131</v>
      </c>
      <c r="D2" s="198" t="s">
        <v>119</v>
      </c>
      <c r="E2" s="242">
        <v>3.4</v>
      </c>
      <c r="F2" s="141">
        <v>816000</v>
      </c>
      <c r="G2" s="141">
        <v>706802</v>
      </c>
      <c r="H2" s="243">
        <v>693000</v>
      </c>
      <c r="I2" s="141">
        <v>429000</v>
      </c>
      <c r="J2" s="141">
        <v>264000</v>
      </c>
      <c r="K2" s="244" t="s">
        <v>136</v>
      </c>
    </row>
    <row r="3" spans="1:11" ht="60">
      <c r="A3" s="254" t="s">
        <v>71</v>
      </c>
      <c r="B3" s="255">
        <v>44990260</v>
      </c>
      <c r="C3" s="179" t="s">
        <v>131</v>
      </c>
      <c r="D3" s="179" t="s">
        <v>120</v>
      </c>
      <c r="E3" s="245">
        <v>3</v>
      </c>
      <c r="F3" s="225">
        <v>715000</v>
      </c>
      <c r="G3" s="225">
        <v>626400</v>
      </c>
      <c r="H3" s="246">
        <v>589000</v>
      </c>
      <c r="I3" s="225">
        <v>364700</v>
      </c>
      <c r="J3" s="225">
        <v>224300</v>
      </c>
      <c r="K3" s="247" t="s">
        <v>136</v>
      </c>
    </row>
    <row r="4" spans="1:11" ht="45">
      <c r="A4" s="254" t="s">
        <v>71</v>
      </c>
      <c r="B4" s="255">
        <v>44990260</v>
      </c>
      <c r="C4" s="179" t="s">
        <v>131</v>
      </c>
      <c r="D4" s="256" t="s">
        <v>121</v>
      </c>
      <c r="E4" s="245">
        <v>6.44</v>
      </c>
      <c r="F4" s="225">
        <v>984744</v>
      </c>
      <c r="G4" s="225">
        <v>1094112</v>
      </c>
      <c r="H4" s="246">
        <v>984700</v>
      </c>
      <c r="I4" s="225">
        <v>617500</v>
      </c>
      <c r="J4" s="225">
        <v>367200</v>
      </c>
      <c r="K4" s="247" t="s">
        <v>136</v>
      </c>
    </row>
    <row r="5" spans="1:11" ht="60">
      <c r="A5" s="254" t="s">
        <v>71</v>
      </c>
      <c r="B5" s="255">
        <v>44990260</v>
      </c>
      <c r="C5" s="179" t="s">
        <v>131</v>
      </c>
      <c r="D5" s="256" t="s">
        <v>122</v>
      </c>
      <c r="E5" s="245">
        <v>3.96</v>
      </c>
      <c r="F5" s="225">
        <v>671500</v>
      </c>
      <c r="G5" s="225">
        <v>482328</v>
      </c>
      <c r="H5" s="246">
        <v>336000</v>
      </c>
      <c r="I5" s="225">
        <v>208000</v>
      </c>
      <c r="J5" s="225">
        <v>128000</v>
      </c>
      <c r="K5" s="247" t="s">
        <v>136</v>
      </c>
    </row>
    <row r="6" spans="1:11" ht="45">
      <c r="A6" s="254" t="s">
        <v>71</v>
      </c>
      <c r="B6" s="255">
        <v>44990260</v>
      </c>
      <c r="C6" s="179" t="s">
        <v>131</v>
      </c>
      <c r="D6" s="179" t="s">
        <v>132</v>
      </c>
      <c r="E6" s="245">
        <v>4.12</v>
      </c>
      <c r="F6" s="225">
        <v>1080000</v>
      </c>
      <c r="G6" s="225">
        <v>860256</v>
      </c>
      <c r="H6" s="246">
        <v>855700</v>
      </c>
      <c r="I6" s="225">
        <v>529800</v>
      </c>
      <c r="J6" s="225">
        <v>325900</v>
      </c>
      <c r="K6" s="247" t="s">
        <v>136</v>
      </c>
    </row>
    <row r="7" spans="1:11" ht="45">
      <c r="A7" s="254" t="s">
        <v>71</v>
      </c>
      <c r="B7" s="255">
        <v>44990260</v>
      </c>
      <c r="C7" s="179" t="s">
        <v>131</v>
      </c>
      <c r="D7" s="179" t="s">
        <v>123</v>
      </c>
      <c r="E7" s="245">
        <v>4.61</v>
      </c>
      <c r="F7" s="225">
        <v>962068</v>
      </c>
      <c r="G7" s="225">
        <v>962568</v>
      </c>
      <c r="H7" s="246">
        <v>606900</v>
      </c>
      <c r="I7" s="225">
        <v>480000</v>
      </c>
      <c r="J7" s="225">
        <v>126900</v>
      </c>
      <c r="K7" s="247" t="s">
        <v>136</v>
      </c>
    </row>
    <row r="8" spans="1:11" ht="75">
      <c r="A8" s="254" t="s">
        <v>71</v>
      </c>
      <c r="B8" s="255">
        <v>44990260</v>
      </c>
      <c r="C8" s="179" t="s">
        <v>131</v>
      </c>
      <c r="D8" s="179" t="s">
        <v>124</v>
      </c>
      <c r="E8" s="245">
        <v>3.03</v>
      </c>
      <c r="F8" s="225">
        <v>791000</v>
      </c>
      <c r="G8" s="225">
        <v>632664</v>
      </c>
      <c r="H8" s="246">
        <v>632600</v>
      </c>
      <c r="I8" s="225">
        <v>468000</v>
      </c>
      <c r="J8" s="225">
        <v>164600</v>
      </c>
      <c r="K8" s="247" t="s">
        <v>136</v>
      </c>
    </row>
    <row r="9" spans="1:11" ht="60">
      <c r="A9" s="254" t="s">
        <v>62</v>
      </c>
      <c r="B9" s="255">
        <v>47224444</v>
      </c>
      <c r="C9" s="179" t="s">
        <v>131</v>
      </c>
      <c r="D9" s="179" t="s">
        <v>135</v>
      </c>
      <c r="E9" s="245">
        <v>3</v>
      </c>
      <c r="F9" s="225">
        <v>697000</v>
      </c>
      <c r="G9" s="225">
        <v>626400</v>
      </c>
      <c r="H9" s="246">
        <v>256200</v>
      </c>
      <c r="I9" s="225">
        <v>158600</v>
      </c>
      <c r="J9" s="225">
        <v>97600</v>
      </c>
      <c r="K9" s="247" t="s">
        <v>136</v>
      </c>
    </row>
    <row r="10" spans="1:11" ht="45">
      <c r="A10" s="254" t="s">
        <v>16</v>
      </c>
      <c r="B10" s="255">
        <v>15060233</v>
      </c>
      <c r="C10" s="179" t="s">
        <v>131</v>
      </c>
      <c r="D10" s="179" t="s">
        <v>125</v>
      </c>
      <c r="E10" s="245">
        <v>3.43</v>
      </c>
      <c r="F10" s="225">
        <v>875000</v>
      </c>
      <c r="G10" s="225">
        <v>716184</v>
      </c>
      <c r="H10" s="246">
        <v>609000</v>
      </c>
      <c r="I10" s="225">
        <v>377000</v>
      </c>
      <c r="J10" s="225">
        <v>232000</v>
      </c>
      <c r="K10" s="247" t="s">
        <v>136</v>
      </c>
    </row>
    <row r="11" spans="1:11" ht="45">
      <c r="A11" s="254" t="s">
        <v>16</v>
      </c>
      <c r="B11" s="255">
        <v>15060233</v>
      </c>
      <c r="C11" s="179" t="s">
        <v>131</v>
      </c>
      <c r="D11" s="179" t="s">
        <v>126</v>
      </c>
      <c r="E11" s="245">
        <v>3.55</v>
      </c>
      <c r="F11" s="225">
        <v>886000</v>
      </c>
      <c r="G11" s="225">
        <v>741240</v>
      </c>
      <c r="H11" s="246">
        <v>614200</v>
      </c>
      <c r="I11" s="225">
        <v>380300</v>
      </c>
      <c r="J11" s="225">
        <v>233900</v>
      </c>
      <c r="K11" s="247" t="s">
        <v>136</v>
      </c>
    </row>
    <row r="12" spans="1:11" ht="55.5" customHeight="1">
      <c r="A12" s="254" t="s">
        <v>129</v>
      </c>
      <c r="B12" s="255">
        <v>45659028</v>
      </c>
      <c r="C12" s="179" t="s">
        <v>131</v>
      </c>
      <c r="D12" s="179" t="s">
        <v>133</v>
      </c>
      <c r="E12" s="245">
        <v>5.16</v>
      </c>
      <c r="F12" s="225">
        <v>1075000</v>
      </c>
      <c r="G12" s="225">
        <v>1077408</v>
      </c>
      <c r="H12" s="246">
        <v>778000</v>
      </c>
      <c r="I12" s="225">
        <v>481700</v>
      </c>
      <c r="J12" s="225">
        <v>296300</v>
      </c>
      <c r="K12" s="247" t="s">
        <v>137</v>
      </c>
    </row>
    <row r="13" spans="1:11" ht="45">
      <c r="A13" s="254" t="s">
        <v>130</v>
      </c>
      <c r="B13" s="255">
        <v>43379168</v>
      </c>
      <c r="C13" s="179" t="s">
        <v>131</v>
      </c>
      <c r="D13" s="179" t="s">
        <v>127</v>
      </c>
      <c r="E13" s="245">
        <v>3.41</v>
      </c>
      <c r="F13" s="225">
        <v>300000</v>
      </c>
      <c r="G13" s="225">
        <v>712008</v>
      </c>
      <c r="H13" s="246">
        <v>300000</v>
      </c>
      <c r="I13" s="225">
        <v>219700</v>
      </c>
      <c r="J13" s="225">
        <v>80300</v>
      </c>
      <c r="K13" s="247" t="s">
        <v>138</v>
      </c>
    </row>
    <row r="14" spans="1:11" ht="45.75" thickBot="1">
      <c r="A14" s="257" t="s">
        <v>128</v>
      </c>
      <c r="B14" s="258">
        <v>70870896</v>
      </c>
      <c r="C14" s="200" t="s">
        <v>131</v>
      </c>
      <c r="D14" s="200" t="s">
        <v>134</v>
      </c>
      <c r="E14" s="248">
        <v>4.1</v>
      </c>
      <c r="F14" s="249">
        <v>1320700</v>
      </c>
      <c r="G14" s="249">
        <v>855678</v>
      </c>
      <c r="H14" s="250">
        <v>855600</v>
      </c>
      <c r="I14" s="249">
        <v>649400</v>
      </c>
      <c r="J14" s="249">
        <v>206200</v>
      </c>
      <c r="K14" s="251" t="s">
        <v>165</v>
      </c>
    </row>
    <row r="15" spans="1:11" ht="15.75" thickBot="1">
      <c r="A15" s="548" t="s">
        <v>223</v>
      </c>
      <c r="B15" s="549"/>
      <c r="C15" s="549"/>
      <c r="D15" s="549"/>
      <c r="E15" s="549"/>
      <c r="F15" s="549"/>
      <c r="G15" s="549"/>
      <c r="H15" s="144">
        <f>SUM(H2:H14)</f>
        <v>8110900</v>
      </c>
      <c r="I15" s="144">
        <f>SUM(I2:I14)</f>
        <v>5363700</v>
      </c>
      <c r="J15" s="144">
        <f>SUM(J2:J14)</f>
        <v>2747200</v>
      </c>
      <c r="K15" s="241"/>
    </row>
    <row r="16" spans="1:11" ht="15.75" thickBot="1">
      <c r="A16" s="106"/>
      <c r="B16" s="106"/>
      <c r="C16" s="106"/>
      <c r="D16" s="106"/>
      <c r="E16" s="106"/>
      <c r="F16" s="106"/>
      <c r="G16" s="106"/>
      <c r="H16" s="239"/>
      <c r="I16" s="239"/>
      <c r="J16" s="239"/>
      <c r="K16" s="240"/>
    </row>
    <row r="17" spans="1:2" ht="15">
      <c r="A17" s="514" t="s">
        <v>220</v>
      </c>
      <c r="B17" s="515"/>
    </row>
    <row r="18" spans="1:2" ht="15">
      <c r="A18" s="279" t="s">
        <v>137</v>
      </c>
      <c r="B18" s="28">
        <v>296300</v>
      </c>
    </row>
    <row r="19" spans="1:2" ht="15.75" customHeight="1">
      <c r="A19" s="279" t="s">
        <v>136</v>
      </c>
      <c r="B19" s="28">
        <v>2164400</v>
      </c>
    </row>
    <row r="20" spans="1:2" ht="15">
      <c r="A20" s="279" t="s">
        <v>165</v>
      </c>
      <c r="B20" s="28">
        <v>206200</v>
      </c>
    </row>
    <row r="21" spans="1:2" ht="15">
      <c r="A21" s="279" t="s">
        <v>138</v>
      </c>
      <c r="B21" s="28">
        <v>80300</v>
      </c>
    </row>
    <row r="22" spans="1:2" ht="15.75" thickBot="1">
      <c r="A22" s="280" t="s">
        <v>223</v>
      </c>
      <c r="B22" s="227">
        <f>SUM(B18:B21)</f>
        <v>2747200</v>
      </c>
    </row>
    <row r="23" spans="1:11" ht="16.5" customHeight="1">
      <c r="A23" s="106"/>
      <c r="B23" s="106"/>
      <c r="C23" s="106"/>
      <c r="D23" s="106"/>
      <c r="E23" s="106"/>
      <c r="F23" s="106"/>
      <c r="G23" s="106"/>
      <c r="H23" s="239"/>
      <c r="I23" s="239"/>
      <c r="J23" s="239"/>
      <c r="K23" s="240"/>
    </row>
    <row r="24" spans="1:12" ht="29.25" customHeight="1">
      <c r="A24" s="539" t="s">
        <v>182</v>
      </c>
      <c r="B24" s="539"/>
      <c r="C24" s="539"/>
      <c r="D24" s="539"/>
      <c r="E24" s="539"/>
      <c r="F24" s="539"/>
      <c r="G24" s="539"/>
      <c r="H24" s="539"/>
      <c r="I24" s="539"/>
      <c r="J24" s="539"/>
      <c r="K24" s="539"/>
      <c r="L24" s="22"/>
    </row>
    <row r="25" spans="1:12" ht="48" customHeight="1">
      <c r="A25" s="539" t="s">
        <v>193</v>
      </c>
      <c r="B25" s="539"/>
      <c r="C25" s="539"/>
      <c r="D25" s="539"/>
      <c r="E25" s="539"/>
      <c r="F25" s="539"/>
      <c r="G25" s="539"/>
      <c r="H25" s="539"/>
      <c r="I25" s="539"/>
      <c r="J25" s="539"/>
      <c r="K25" s="539"/>
      <c r="L25" s="539"/>
    </row>
    <row r="26" spans="1:12" ht="29.25" customHeight="1">
      <c r="A26" s="538" t="s">
        <v>183</v>
      </c>
      <c r="B26" s="539"/>
      <c r="C26" s="539"/>
      <c r="D26" s="539"/>
      <c r="E26" s="539"/>
      <c r="F26" s="539"/>
      <c r="G26" s="539"/>
      <c r="H26" s="539"/>
      <c r="I26" s="539"/>
      <c r="J26" s="539"/>
      <c r="K26" s="539"/>
      <c r="L26" s="539"/>
    </row>
    <row r="27" spans="1:12" ht="41.25" customHeight="1">
      <c r="A27" s="538" t="s">
        <v>184</v>
      </c>
      <c r="B27" s="539"/>
      <c r="C27" s="539"/>
      <c r="D27" s="539"/>
      <c r="E27" s="539"/>
      <c r="F27" s="539"/>
      <c r="G27" s="539"/>
      <c r="H27" s="539"/>
      <c r="I27" s="539"/>
      <c r="J27" s="539"/>
      <c r="K27" s="539"/>
      <c r="L27" s="539"/>
    </row>
    <row r="28" spans="1:12" ht="31.5" customHeight="1">
      <c r="A28" s="538" t="s">
        <v>185</v>
      </c>
      <c r="B28" s="539"/>
      <c r="C28" s="539"/>
      <c r="D28" s="539"/>
      <c r="E28" s="539"/>
      <c r="F28" s="539"/>
      <c r="G28" s="539"/>
      <c r="H28" s="539"/>
      <c r="I28" s="539"/>
      <c r="J28" s="539"/>
      <c r="K28" s="539"/>
      <c r="L28" s="539"/>
    </row>
    <row r="29" spans="1:12" ht="15">
      <c r="A29" s="538" t="s">
        <v>186</v>
      </c>
      <c r="B29" s="539"/>
      <c r="C29" s="539"/>
      <c r="D29" s="539"/>
      <c r="E29" s="539"/>
      <c r="F29" s="539"/>
      <c r="G29" s="539"/>
      <c r="H29" s="539"/>
      <c r="I29" s="539"/>
      <c r="J29" s="539"/>
      <c r="K29" s="539"/>
      <c r="L29" s="539"/>
    </row>
    <row r="30" spans="1:12" ht="84" customHeight="1">
      <c r="A30" s="539" t="s">
        <v>417</v>
      </c>
      <c r="B30" s="539"/>
      <c r="C30" s="539"/>
      <c r="D30" s="539"/>
      <c r="E30" s="539"/>
      <c r="F30" s="539"/>
      <c r="G30" s="539"/>
      <c r="H30" s="539"/>
      <c r="I30" s="539"/>
      <c r="J30" s="539"/>
      <c r="K30" s="539"/>
      <c r="L30" s="22"/>
    </row>
  </sheetData>
  <sheetProtection/>
  <mergeCells count="9">
    <mergeCell ref="A15:G15"/>
    <mergeCell ref="A17:B17"/>
    <mergeCell ref="A24:K24"/>
    <mergeCell ref="A30:K30"/>
    <mergeCell ref="A25:L25"/>
    <mergeCell ref="A26:L26"/>
    <mergeCell ref="A27:L27"/>
    <mergeCell ref="A28:L28"/>
    <mergeCell ref="A29:L29"/>
  </mergeCells>
  <printOptions/>
  <pageMargins left="0.7086614173228347" right="0.7086614173228347" top="0.7874015748031497" bottom="0.7874015748031497" header="0.31496062992125984" footer="0.31496062992125984"/>
  <pageSetup horizontalDpi="600" verticalDpi="600" orientation="portrait" paperSize="8" scale="99" r:id="rId1"/>
  <rowBreaks count="1" manualBreakCount="1">
    <brk id="22" max="255" man="1"/>
  </rowBreaks>
</worksheet>
</file>

<file path=xl/worksheets/sheet9.xml><?xml version="1.0" encoding="utf-8"?>
<worksheet xmlns="http://schemas.openxmlformats.org/spreadsheetml/2006/main" xmlns:r="http://schemas.openxmlformats.org/officeDocument/2006/relationships">
  <dimension ref="A1:M27"/>
  <sheetViews>
    <sheetView zoomScalePageLayoutView="0" workbookViewId="0" topLeftCell="A1">
      <selection activeCell="C17" sqref="C17"/>
    </sheetView>
  </sheetViews>
  <sheetFormatPr defaultColWidth="9.140625" defaultRowHeight="15"/>
  <cols>
    <col min="1" max="1" width="20.28125" style="0" customWidth="1"/>
    <col min="2" max="2" width="12.00390625" style="0" customWidth="1"/>
    <col min="3" max="3" width="13.57421875" style="0" customWidth="1"/>
    <col min="4" max="4" width="14.140625" style="0" customWidth="1"/>
    <col min="11" max="11" width="15.00390625" style="0" customWidth="1"/>
  </cols>
  <sheetData>
    <row r="1" spans="1:11" ht="307.5" thickBot="1">
      <c r="A1" s="131" t="s">
        <v>89</v>
      </c>
      <c r="B1" s="231" t="s">
        <v>88</v>
      </c>
      <c r="C1" s="231" t="s">
        <v>94</v>
      </c>
      <c r="D1" s="231" t="s">
        <v>86</v>
      </c>
      <c r="E1" s="124" t="s">
        <v>91</v>
      </c>
      <c r="F1" s="93" t="s">
        <v>85</v>
      </c>
      <c r="G1" s="125" t="s">
        <v>187</v>
      </c>
      <c r="H1" s="190" t="s">
        <v>117</v>
      </c>
      <c r="I1" s="93" t="s">
        <v>84</v>
      </c>
      <c r="J1" s="93" t="s">
        <v>275</v>
      </c>
      <c r="K1" s="133" t="s">
        <v>95</v>
      </c>
    </row>
    <row r="2" spans="1:11" ht="45">
      <c r="A2" s="268" t="s">
        <v>156</v>
      </c>
      <c r="B2" s="253">
        <v>47607483</v>
      </c>
      <c r="C2" s="198" t="s">
        <v>101</v>
      </c>
      <c r="D2" s="268" t="s">
        <v>156</v>
      </c>
      <c r="E2" s="242">
        <v>0.8</v>
      </c>
      <c r="F2" s="141">
        <v>448820</v>
      </c>
      <c r="G2" s="141">
        <v>253440</v>
      </c>
      <c r="H2" s="243">
        <v>173600</v>
      </c>
      <c r="I2" s="141">
        <v>98100</v>
      </c>
      <c r="J2" s="141">
        <v>75500</v>
      </c>
      <c r="K2" s="270" t="s">
        <v>162</v>
      </c>
    </row>
    <row r="3" spans="1:11" ht="45">
      <c r="A3" s="256" t="s">
        <v>151</v>
      </c>
      <c r="B3" s="255">
        <v>70803978</v>
      </c>
      <c r="C3" s="179" t="s">
        <v>101</v>
      </c>
      <c r="D3" s="179" t="s">
        <v>159</v>
      </c>
      <c r="E3" s="245">
        <v>1.1</v>
      </c>
      <c r="F3" s="225">
        <v>360000</v>
      </c>
      <c r="G3" s="225">
        <v>348480</v>
      </c>
      <c r="H3" s="246">
        <v>271400</v>
      </c>
      <c r="I3" s="225">
        <v>153400</v>
      </c>
      <c r="J3" s="225">
        <v>118000</v>
      </c>
      <c r="K3" s="136" t="s">
        <v>163</v>
      </c>
    </row>
    <row r="4" spans="1:11" ht="45">
      <c r="A4" s="256" t="s">
        <v>152</v>
      </c>
      <c r="B4" s="255">
        <v>70803978</v>
      </c>
      <c r="C4" s="179" t="s">
        <v>101</v>
      </c>
      <c r="D4" s="179" t="s">
        <v>158</v>
      </c>
      <c r="E4" s="245">
        <v>0.7</v>
      </c>
      <c r="F4" s="225">
        <v>210000</v>
      </c>
      <c r="G4" s="225">
        <v>221760</v>
      </c>
      <c r="H4" s="246">
        <v>210000</v>
      </c>
      <c r="I4" s="225">
        <v>0</v>
      </c>
      <c r="J4" s="225">
        <v>210000</v>
      </c>
      <c r="K4" s="136" t="s">
        <v>163</v>
      </c>
    </row>
    <row r="5" spans="1:11" ht="45">
      <c r="A5" s="256" t="s">
        <v>153</v>
      </c>
      <c r="B5" s="255">
        <v>66597064</v>
      </c>
      <c r="C5" s="179" t="s">
        <v>101</v>
      </c>
      <c r="D5" s="256" t="s">
        <v>153</v>
      </c>
      <c r="E5" s="245">
        <v>3.71</v>
      </c>
      <c r="F5" s="225">
        <v>1333580</v>
      </c>
      <c r="G5" s="225">
        <v>1175328</v>
      </c>
      <c r="H5" s="246">
        <v>879700</v>
      </c>
      <c r="I5" s="225">
        <v>497300</v>
      </c>
      <c r="J5" s="225">
        <v>382400</v>
      </c>
      <c r="K5" s="136" t="s">
        <v>162</v>
      </c>
    </row>
    <row r="6" spans="1:11" ht="47.25" customHeight="1">
      <c r="A6" s="256" t="s">
        <v>157</v>
      </c>
      <c r="B6" s="255">
        <v>66597064</v>
      </c>
      <c r="C6" s="179" t="s">
        <v>101</v>
      </c>
      <c r="D6" s="256" t="s">
        <v>157</v>
      </c>
      <c r="E6" s="245">
        <v>0.3</v>
      </c>
      <c r="F6" s="225">
        <v>114120</v>
      </c>
      <c r="G6" s="225">
        <v>95040</v>
      </c>
      <c r="H6" s="246">
        <v>54000</v>
      </c>
      <c r="I6" s="225">
        <v>30600</v>
      </c>
      <c r="J6" s="225">
        <v>23400</v>
      </c>
      <c r="K6" s="136" t="s">
        <v>162</v>
      </c>
    </row>
    <row r="7" spans="1:11" ht="45">
      <c r="A7" s="256" t="s">
        <v>154</v>
      </c>
      <c r="B7" s="255">
        <v>70283966</v>
      </c>
      <c r="C7" s="179" t="s">
        <v>101</v>
      </c>
      <c r="D7" s="256" t="s">
        <v>154</v>
      </c>
      <c r="E7" s="245">
        <v>5.54</v>
      </c>
      <c r="F7" s="225">
        <v>1762240</v>
      </c>
      <c r="G7" s="225">
        <v>1755072</v>
      </c>
      <c r="H7" s="246">
        <v>871700</v>
      </c>
      <c r="I7" s="225">
        <v>492700</v>
      </c>
      <c r="J7" s="225">
        <v>379000</v>
      </c>
      <c r="K7" s="136" t="s">
        <v>162</v>
      </c>
    </row>
    <row r="8" spans="1:13" ht="45">
      <c r="A8" s="256" t="s">
        <v>155</v>
      </c>
      <c r="B8" s="255">
        <v>69720649</v>
      </c>
      <c r="C8" s="179" t="s">
        <v>101</v>
      </c>
      <c r="D8" s="256" t="s">
        <v>155</v>
      </c>
      <c r="E8" s="245">
        <v>2</v>
      </c>
      <c r="F8" s="225">
        <v>633000</v>
      </c>
      <c r="G8" s="225">
        <v>633000</v>
      </c>
      <c r="H8" s="246">
        <v>545100</v>
      </c>
      <c r="I8" s="225">
        <v>0</v>
      </c>
      <c r="J8" s="225">
        <v>545100</v>
      </c>
      <c r="K8" s="136" t="s">
        <v>162</v>
      </c>
      <c r="M8" s="16"/>
    </row>
    <row r="9" spans="1:11" ht="45">
      <c r="A9" s="256" t="s">
        <v>16</v>
      </c>
      <c r="B9" s="255">
        <v>15060233</v>
      </c>
      <c r="C9" s="179" t="s">
        <v>101</v>
      </c>
      <c r="D9" s="256" t="s">
        <v>161</v>
      </c>
      <c r="E9" s="245">
        <v>2.23</v>
      </c>
      <c r="F9" s="225">
        <v>706000</v>
      </c>
      <c r="G9" s="225">
        <v>706464</v>
      </c>
      <c r="H9" s="246">
        <v>586500</v>
      </c>
      <c r="I9" s="225">
        <v>331500</v>
      </c>
      <c r="J9" s="225">
        <v>255000</v>
      </c>
      <c r="K9" s="136" t="s">
        <v>164</v>
      </c>
    </row>
    <row r="10" spans="1:13" ht="45">
      <c r="A10" s="256" t="s">
        <v>14</v>
      </c>
      <c r="B10" s="255">
        <v>47224541</v>
      </c>
      <c r="C10" s="179" t="s">
        <v>101</v>
      </c>
      <c r="D10" s="256" t="s">
        <v>160</v>
      </c>
      <c r="E10" s="245">
        <v>2.91</v>
      </c>
      <c r="F10" s="225">
        <v>857778</v>
      </c>
      <c r="G10" s="225">
        <v>921888</v>
      </c>
      <c r="H10" s="246">
        <v>542800</v>
      </c>
      <c r="I10" s="225">
        <v>306800</v>
      </c>
      <c r="J10" s="225">
        <v>236000</v>
      </c>
      <c r="K10" s="136" t="s">
        <v>164</v>
      </c>
      <c r="M10" s="16"/>
    </row>
    <row r="11" spans="1:13" ht="45">
      <c r="A11" s="87" t="s">
        <v>284</v>
      </c>
      <c r="B11" s="87">
        <v>22673377</v>
      </c>
      <c r="C11" s="87" t="s">
        <v>101</v>
      </c>
      <c r="D11" s="87" t="s">
        <v>158</v>
      </c>
      <c r="E11" s="224">
        <v>0.75</v>
      </c>
      <c r="F11" s="225">
        <v>350500</v>
      </c>
      <c r="G11" s="225">
        <v>238233.6</v>
      </c>
      <c r="H11" s="246">
        <v>223100</v>
      </c>
      <c r="I11" s="89">
        <v>116400</v>
      </c>
      <c r="J11" s="225">
        <f>H11-I11</f>
        <v>106700</v>
      </c>
      <c r="K11" s="136" t="s">
        <v>163</v>
      </c>
      <c r="L11" s="259"/>
      <c r="M11" s="54"/>
    </row>
    <row r="12" spans="1:11" ht="54.75" customHeight="1" thickBot="1">
      <c r="A12" s="269" t="s">
        <v>307</v>
      </c>
      <c r="B12" s="258">
        <v>26652935</v>
      </c>
      <c r="C12" s="200" t="s">
        <v>101</v>
      </c>
      <c r="D12" s="269" t="s">
        <v>352</v>
      </c>
      <c r="E12" s="271">
        <v>1.15</v>
      </c>
      <c r="F12" s="249">
        <v>619314</v>
      </c>
      <c r="G12" s="249">
        <v>364319.99999999994</v>
      </c>
      <c r="H12" s="250">
        <v>364300</v>
      </c>
      <c r="I12" s="249">
        <v>122400</v>
      </c>
      <c r="J12" s="249">
        <f>H12-I12</f>
        <v>241900</v>
      </c>
      <c r="K12" s="272" t="s">
        <v>162</v>
      </c>
    </row>
    <row r="13" spans="1:13" s="25" customFormat="1" ht="21" customHeight="1" thickBot="1">
      <c r="A13" s="266"/>
      <c r="B13" s="267"/>
      <c r="C13" s="267"/>
      <c r="D13" s="267"/>
      <c r="E13" s="267"/>
      <c r="F13" s="267"/>
      <c r="G13" s="267"/>
      <c r="H13" s="138">
        <f>SUM(H2:H12)</f>
        <v>4722200</v>
      </c>
      <c r="I13" s="138">
        <f>SUM(I2:I12)</f>
        <v>2149200</v>
      </c>
      <c r="J13" s="138">
        <f>SUM(J2:J12)</f>
        <v>2573000</v>
      </c>
      <c r="K13" s="192"/>
      <c r="L13"/>
      <c r="M13"/>
    </row>
    <row r="14" spans="1:13" s="25" customFormat="1" ht="21" customHeight="1" thickBot="1">
      <c r="A14" s="274"/>
      <c r="B14" s="275"/>
      <c r="C14" s="273"/>
      <c r="D14" s="273"/>
      <c r="E14" s="273"/>
      <c r="F14" s="273"/>
      <c r="G14" s="273"/>
      <c r="H14" s="97"/>
      <c r="I14" s="97"/>
      <c r="J14" s="97"/>
      <c r="K14" s="273"/>
      <c r="L14"/>
      <c r="M14"/>
    </row>
    <row r="15" spans="1:2" ht="15">
      <c r="A15" s="514" t="s">
        <v>220</v>
      </c>
      <c r="B15" s="515"/>
    </row>
    <row r="16" spans="1:2" ht="15">
      <c r="A16" s="12" t="s">
        <v>163</v>
      </c>
      <c r="B16" s="28">
        <v>434700</v>
      </c>
    </row>
    <row r="17" spans="1:2" ht="15">
      <c r="A17" s="12" t="s">
        <v>162</v>
      </c>
      <c r="B17" s="28">
        <v>1647300</v>
      </c>
    </row>
    <row r="18" spans="1:2" ht="15">
      <c r="A18" s="12" t="s">
        <v>164</v>
      </c>
      <c r="B18" s="28">
        <v>491000</v>
      </c>
    </row>
    <row r="19" spans="1:2" ht="15.75" thickBot="1">
      <c r="A19" s="32" t="s">
        <v>223</v>
      </c>
      <c r="B19" s="29">
        <f>SUM(B16:B18)</f>
        <v>2573000</v>
      </c>
    </row>
    <row r="20" spans="1:2" ht="15">
      <c r="A20" s="57"/>
      <c r="B20" s="26"/>
    </row>
    <row r="21" spans="1:13" ht="36" customHeight="1">
      <c r="A21" s="539" t="s">
        <v>182</v>
      </c>
      <c r="B21" s="539"/>
      <c r="C21" s="539"/>
      <c r="D21" s="539"/>
      <c r="E21" s="539"/>
      <c r="F21" s="539"/>
      <c r="G21" s="539"/>
      <c r="H21" s="539"/>
      <c r="I21" s="539"/>
      <c r="J21" s="539"/>
      <c r="K21" s="539"/>
      <c r="L21" s="24"/>
      <c r="M21" s="34"/>
    </row>
    <row r="22" spans="1:13" ht="38.25" customHeight="1">
      <c r="A22" s="539" t="s">
        <v>194</v>
      </c>
      <c r="B22" s="539"/>
      <c r="C22" s="539"/>
      <c r="D22" s="539"/>
      <c r="E22" s="539"/>
      <c r="F22" s="539"/>
      <c r="G22" s="539"/>
      <c r="H22" s="539"/>
      <c r="I22" s="539"/>
      <c r="J22" s="539"/>
      <c r="K22" s="539"/>
      <c r="L22" s="24"/>
      <c r="M22" s="34"/>
    </row>
    <row r="23" spans="1:13" ht="24.75" customHeight="1">
      <c r="A23" s="538" t="s">
        <v>183</v>
      </c>
      <c r="B23" s="539"/>
      <c r="C23" s="539"/>
      <c r="D23" s="539"/>
      <c r="E23" s="539"/>
      <c r="F23" s="539"/>
      <c r="G23" s="539"/>
      <c r="H23" s="539"/>
      <c r="I23" s="539"/>
      <c r="J23" s="539"/>
      <c r="K23" s="539"/>
      <c r="L23" s="24"/>
      <c r="M23" s="34"/>
    </row>
    <row r="24" spans="1:13" ht="25.5" customHeight="1">
      <c r="A24" s="538" t="s">
        <v>184</v>
      </c>
      <c r="B24" s="539"/>
      <c r="C24" s="539"/>
      <c r="D24" s="539"/>
      <c r="E24" s="539"/>
      <c r="F24" s="539"/>
      <c r="G24" s="539"/>
      <c r="H24" s="539"/>
      <c r="I24" s="539"/>
      <c r="J24" s="539"/>
      <c r="K24" s="539"/>
      <c r="L24" s="24"/>
      <c r="M24" s="34"/>
    </row>
    <row r="25" spans="1:13" ht="15">
      <c r="A25" s="538" t="s">
        <v>185</v>
      </c>
      <c r="B25" s="539"/>
      <c r="C25" s="539"/>
      <c r="D25" s="539"/>
      <c r="E25" s="539"/>
      <c r="F25" s="539"/>
      <c r="G25" s="539"/>
      <c r="H25" s="539"/>
      <c r="I25" s="539"/>
      <c r="J25" s="539"/>
      <c r="K25" s="539"/>
      <c r="L25" s="24"/>
      <c r="M25" s="34"/>
    </row>
    <row r="26" spans="1:11" ht="15">
      <c r="A26" s="538" t="s">
        <v>186</v>
      </c>
      <c r="B26" s="539"/>
      <c r="C26" s="539"/>
      <c r="D26" s="539"/>
      <c r="E26" s="539"/>
      <c r="F26" s="539"/>
      <c r="G26" s="539"/>
      <c r="H26" s="539"/>
      <c r="I26" s="539"/>
      <c r="J26" s="539"/>
      <c r="K26" s="539"/>
    </row>
    <row r="27" spans="1:11" ht="77.25" customHeight="1">
      <c r="A27" s="539" t="s">
        <v>418</v>
      </c>
      <c r="B27" s="539"/>
      <c r="C27" s="539"/>
      <c r="D27" s="539"/>
      <c r="E27" s="539"/>
      <c r="F27" s="539"/>
      <c r="G27" s="539"/>
      <c r="H27" s="539"/>
      <c r="I27" s="539"/>
      <c r="J27" s="539"/>
      <c r="K27" s="539"/>
    </row>
  </sheetData>
  <sheetProtection/>
  <mergeCells count="8">
    <mergeCell ref="A15:B15"/>
    <mergeCell ref="A27:K27"/>
    <mergeCell ref="A25:K25"/>
    <mergeCell ref="A26:K26"/>
    <mergeCell ref="A21:K21"/>
    <mergeCell ref="A22:K22"/>
    <mergeCell ref="A23:K23"/>
    <mergeCell ref="A24:K24"/>
  </mergeCells>
  <printOptions/>
  <pageMargins left="0.7086614173228347" right="0.7086614173228347" top="0.7874015748031497" bottom="0.7874015748031497" header="0.31496062992125984" footer="0.31496062992125984"/>
  <pageSetup horizontalDpi="600" verticalDpi="600" orientation="portrait"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Píbilová Kateřina Ing.</dc:creator>
  <cp:keywords/>
  <dc:description/>
  <cp:lastModifiedBy>Pospíchalová Petra</cp:lastModifiedBy>
  <cp:lastPrinted>2015-03-13T07:18:42Z</cp:lastPrinted>
  <dcterms:created xsi:type="dcterms:W3CDTF">2015-03-05T14:27:39Z</dcterms:created>
  <dcterms:modified xsi:type="dcterms:W3CDTF">2015-03-13T07:54:59Z</dcterms:modified>
  <cp:category/>
  <cp:version/>
  <cp:contentType/>
  <cp:contentStatus/>
</cp:coreProperties>
</file>