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5" windowWidth="11340" windowHeight="8595" tabRatio="849" firstSheet="1" activeTab="1"/>
  </bookViews>
  <sheets>
    <sheet name="5. Prohlášení o výdajích" sheetId="1" state="hidden" r:id="rId1"/>
    <sheet name="6.Zpráva o pokroku" sheetId="2" r:id="rId2"/>
    <sheet name="7. Finanční zpráva " sheetId="3" state="hidden" r:id="rId3"/>
    <sheet name="8.Soupiska výdajů" sheetId="4" state="hidden" r:id="rId4"/>
    <sheet name="9. Národní spolufinancování" sheetId="5" state="hidden" r:id="rId5"/>
    <sheet name="10. Zadávací řízení" sheetId="6" state="hidden" r:id="rId6"/>
    <sheet name="11. Kontrola na místě" sheetId="7" state="hidden" r:id="rId7"/>
    <sheet name="12. Krácení výdajů" sheetId="8" state="hidden" r:id="rId8"/>
    <sheet name="13. Sdílené výdaje" sheetId="9" state="hidden" r:id="rId9"/>
  </sheets>
  <definedNames>
    <definedName name="_xlnm.Print_Titles" localSheetId="6">'11. Kontrola na místě'!$5:$7</definedName>
    <definedName name="_xlnm.Print_Titles" localSheetId="7">'12. Krácení výdajů'!$1:$9</definedName>
    <definedName name="_xlnm.Print_Titles" localSheetId="8">'13. Sdílené výdaje'!$1:$15</definedName>
    <definedName name="_xlnm.Print_Titles" localSheetId="1">'6.Zpráva o pokroku'!$7:$9</definedName>
    <definedName name="_xlnm.Print_Titles" localSheetId="2">'7. Finanční zpráva '!$6:$8</definedName>
    <definedName name="_xlnm.Print_Titles" localSheetId="3">'8.Soupiska výdajů'!$1:$14</definedName>
    <definedName name="_xlnm.Print_Area" localSheetId="5">'10. Zadávací řízení'!$A$1:$H$63</definedName>
    <definedName name="_xlnm.Print_Area" localSheetId="6">'11. Kontrola na místě'!$A$1:$J$93</definedName>
    <definedName name="_xlnm.Print_Area" localSheetId="7">'12. Krácení výdajů'!$B$1:$K$84</definedName>
    <definedName name="_xlnm.Print_Area" localSheetId="8">'13. Sdílené výdaje'!$A$1:$N$76</definedName>
    <definedName name="_xlnm.Print_Area" localSheetId="0">'5. Prohlášení o výdajích'!$A$1:$J$87</definedName>
    <definedName name="_xlnm.Print_Area" localSheetId="1">'6.Zpráva o pokroku'!$B$1:$J$105</definedName>
    <definedName name="_xlnm.Print_Area" localSheetId="2">'7. Finanční zpráva '!$A$1:$H$78</definedName>
    <definedName name="_xlnm.Print_Area" localSheetId="3">'8.Soupiska výdajů'!$A$1:$W$60</definedName>
    <definedName name="_xlnm.Print_Area" localSheetId="4">'9. Národní spolufinancování'!$A$1:$K$26</definedName>
  </definedNames>
  <calcPr fullCalcOnLoad="1"/>
</workbook>
</file>

<file path=xl/comments1.xml><?xml version="1.0" encoding="utf-8"?>
<comments xmlns="http://schemas.openxmlformats.org/spreadsheetml/2006/main">
  <authors>
    <author>Petra Vodickova</author>
  </authors>
  <commentList>
    <comment ref="B48" authorId="0">
      <text>
        <r>
          <rPr>
            <sz val="10"/>
            <rFont val="Tahoma"/>
            <family val="2"/>
          </rPr>
          <t>Tento odstavec vyplňte pouze v případě, pokud partner uplatňuje příjmy jako zdroj vlastních prostředků pro spolufinancování příjemcem. To platí pouze pro projekty do 1 mil. EUR celkových nákladů a tato skutečnost musí být explicitně uvedena při podávání žádosti prostřednictvím podepsaného prohlášení a detailní kalkulace.</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Petra Vodickova</author>
  </authors>
  <commentList>
    <comment ref="B95" authorId="0">
      <text>
        <r>
          <rPr>
            <sz val="10"/>
            <rFont val="Tahoma"/>
            <family val="2"/>
          </rPr>
          <t>Vyplnit v případě potřeby. V každém případě musí formulář obsahovat podpis statutárního zástupce partnera.</t>
        </r>
      </text>
    </comment>
    <comment ref="D11" authorId="0">
      <text>
        <r>
          <rPr>
            <sz val="10"/>
            <rFont val="Tahoma"/>
            <family val="2"/>
          </rPr>
          <t>LP, PP1, PP2, …
Vyplňte na základě údajů uvedených ve Smlouvě o poskytnutí prostředků z ERDF.</t>
        </r>
        <r>
          <rPr>
            <sz val="8"/>
            <rFont val="Tahoma"/>
            <family val="2"/>
          </rPr>
          <t xml:space="preserve">
</t>
        </r>
      </text>
    </comment>
    <comment ref="D25" authorId="0">
      <text>
        <r>
          <rPr>
            <sz val="10"/>
            <rFont val="Tahoma"/>
            <family val="2"/>
          </rPr>
          <t>Dle pořadí a časového plánu uvedeného ve Smlouvě o poskytnutí prostředků z ERDF:
např. Monitorovací období 1 od 30/09/2009 do 30/03/2010</t>
        </r>
        <r>
          <rPr>
            <sz val="8"/>
            <rFont val="Tahoma"/>
            <family val="2"/>
          </rPr>
          <t xml:space="preserve">
</t>
        </r>
      </text>
    </comment>
    <comment ref="B35" authorId="0">
      <text>
        <r>
          <rPr>
            <sz val="10"/>
            <rFont val="Tahoma"/>
            <family val="2"/>
          </rPr>
          <t>Jasné a přesné shrnutí, uvádějte podstatné údaje. Pokud potřebujete více místa, vložte další pole.</t>
        </r>
      </text>
    </comment>
    <comment ref="B37" authorId="0">
      <text>
        <r>
          <rPr>
            <sz val="10"/>
            <rFont val="Tahoma"/>
            <family val="2"/>
          </rPr>
          <t>Strukturovaný výčet a popis Vašich aktivit</t>
        </r>
        <r>
          <rPr>
            <sz val="8"/>
            <rFont val="Tahoma"/>
            <family val="2"/>
          </rPr>
          <t xml:space="preserve">
</t>
        </r>
      </text>
    </comment>
    <comment ref="B45" authorId="0">
      <text>
        <r>
          <rPr>
            <sz val="10"/>
            <rFont val="Tahoma"/>
            <family val="2"/>
          </rPr>
          <t>Popis spolupráce a partnerství</t>
        </r>
        <r>
          <rPr>
            <sz val="8"/>
            <rFont val="Tahoma"/>
            <family val="2"/>
          </rPr>
          <t xml:space="preserve">
</t>
        </r>
      </text>
    </comment>
    <comment ref="B69" authorId="0">
      <text>
        <r>
          <rPr>
            <sz val="10"/>
            <rFont val="Tahoma"/>
            <family val="2"/>
          </rPr>
          <t>Vyplňujte s ohledem na údaje uvedené ve Vaší projektové žádosti.</t>
        </r>
        <r>
          <rPr>
            <sz val="8"/>
            <rFont val="Tahoma"/>
            <family val="2"/>
          </rPr>
          <t xml:space="preserve">
</t>
        </r>
      </text>
    </comment>
    <comment ref="B73" authorId="0">
      <text>
        <r>
          <rPr>
            <sz val="10"/>
            <rFont val="Tahoma"/>
            <family val="2"/>
          </rPr>
          <t>Změny, které již byly oficiálně oznámeny, zde již nemusí být uváděny.</t>
        </r>
        <r>
          <rPr>
            <sz val="8"/>
            <rFont val="Tahoma"/>
            <family val="2"/>
          </rPr>
          <t xml:space="preserve">
</t>
        </r>
      </text>
    </comment>
    <comment ref="B78" authorId="0">
      <text>
        <r>
          <rPr>
            <sz val="10"/>
            <rFont val="Tahoma"/>
            <family val="2"/>
          </rPr>
          <t>Strukturovaný výčet
- …
- …
- …</t>
        </r>
        <r>
          <rPr>
            <b/>
            <sz val="8"/>
            <rFont val="Tahoma"/>
            <family val="2"/>
          </rPr>
          <t xml:space="preserve">
</t>
        </r>
        <r>
          <rPr>
            <sz val="8"/>
            <rFont val="Tahoma"/>
            <family val="2"/>
          </rPr>
          <t xml:space="preserve">
</t>
        </r>
      </text>
    </comment>
    <comment ref="B82" authorId="0">
      <text>
        <r>
          <rPr>
            <sz val="10"/>
            <rFont val="Tahoma"/>
            <family val="2"/>
          </rPr>
          <t>Popis toho, co z Vašeho projektu setrvá do budoucna (např. infrastruktura, zveřejněná studie, internetové stránky atd.)</t>
        </r>
        <r>
          <rPr>
            <sz val="8"/>
            <rFont val="Tahoma"/>
            <family val="2"/>
          </rPr>
          <t xml:space="preserve">
</t>
        </r>
        <r>
          <rPr>
            <sz val="10"/>
            <rFont val="Tahoma"/>
            <family val="2"/>
          </rPr>
          <t>Realita těchto údajů bude proveřena namátkovou kontrolou.</t>
        </r>
      </text>
    </comment>
    <comment ref="B86" authorId="0">
      <text>
        <r>
          <rPr>
            <sz val="10"/>
            <rFont val="Tahoma"/>
            <family val="2"/>
          </rPr>
          <t>Projektová dokumentace, reference na opatření publicity (internetové stránky, brožury, seznamy účastníků), popř. dílčí výstupy (např. v případě studií)</t>
        </r>
        <r>
          <rPr>
            <sz val="8"/>
            <rFont val="Tahoma"/>
            <family val="2"/>
          </rPr>
          <t xml:space="preserve">
</t>
        </r>
      </text>
    </comment>
  </commentList>
</comments>
</file>

<file path=xl/comments3.xml><?xml version="1.0" encoding="utf-8"?>
<comments xmlns="http://schemas.openxmlformats.org/spreadsheetml/2006/main">
  <authors>
    <author>Petra Vodickova</author>
  </authors>
  <commentList>
    <comment ref="B64" authorId="0">
      <text>
        <r>
          <rPr>
            <sz val="10"/>
            <rFont val="Tahoma"/>
            <family val="2"/>
          </rPr>
          <t>Vyplnit v případě potřeby. V každém případě musí formulář obsahovat podpis statutárního zástupce partnera.</t>
        </r>
      </text>
    </comment>
    <comment ref="B36" authorId="0">
      <text>
        <r>
          <rPr>
            <sz val="10"/>
            <rFont val="Tahoma"/>
            <family val="2"/>
          </rPr>
          <t>Uveďte dílčí částky rozpočtových kapitol na základě formuláře č. 8 (Soupiska výdajů CRR)</t>
        </r>
        <r>
          <rPr>
            <sz val="8"/>
            <rFont val="Tahoma"/>
            <family val="2"/>
          </rPr>
          <t xml:space="preserve">
</t>
        </r>
      </text>
    </comment>
    <comment ref="B45" authorId="0">
      <text>
        <r>
          <rPr>
            <sz val="10"/>
            <rFont val="Tahoma"/>
            <family val="2"/>
          </rPr>
          <t xml:space="preserve">Sousedící regiony jsou: 
Linz-Wels, Innviertel, Steyr-Kirchdorf (OÖ), 
St. Pölten a Mostviertel-Eisenwurzen (NÖ)
</t>
        </r>
      </text>
    </comment>
    <comment ref="D49" authorId="0">
      <text>
        <r>
          <rPr>
            <sz val="10"/>
            <rFont val="Tahoma"/>
            <family val="2"/>
          </rPr>
          <t>U věcných příspěvků nesmí spolufinancování z ERDF
překročit celkové způsobilé výdaje po odečtení
hodnoty těchto příspěvků.</t>
        </r>
      </text>
    </comment>
    <comment ref="C22" authorId="0">
      <text>
        <r>
          <rPr>
            <sz val="10"/>
            <rFont val="Tahoma"/>
            <family val="2"/>
          </rPr>
          <t>Dle pořadí a časového plánu uvedeného ve Smlouvě o poskytnutí prostředků z ERDF:
např. Monitorovací období 1 od 30/09/2009 do 30/03/2010</t>
        </r>
      </text>
    </comment>
    <comment ref="G36" authorId="0">
      <text>
        <r>
          <rPr>
            <sz val="10"/>
            <rFont val="Tahoma"/>
            <family val="2"/>
          </rPr>
          <t>Zadávejte prosím hodnoty pouze do žlutých polí. Šedá pole obsahují vzorce a hodnoty jsou tedy počítány automaticky.</t>
        </r>
        <r>
          <rPr>
            <b/>
            <sz val="8"/>
            <rFont val="Tahoma"/>
            <family val="2"/>
          </rPr>
          <t xml:space="preserve">
</t>
        </r>
        <r>
          <rPr>
            <sz val="8"/>
            <rFont val="Tahoma"/>
            <family val="2"/>
          </rPr>
          <t xml:space="preserve">
</t>
        </r>
      </text>
    </comment>
    <comment ref="C36" authorId="0">
      <text>
        <r>
          <rPr>
            <sz val="10"/>
            <rFont val="Tahoma"/>
            <family val="2"/>
          </rPr>
          <t>Celkové způsobilé výdaje pro spolufinancování z EU dle Smlouvy o poskytnutí prostředků z ERDF</t>
        </r>
      </text>
    </comment>
    <comment ref="B59" authorId="0">
      <text>
        <r>
          <rPr>
            <sz val="10"/>
            <rFont val="Tahoma"/>
            <family val="2"/>
          </rPr>
          <t>Tento odstavec vyplňte pouze v případě, pokud uplatňujete příjmy jako zdroj vlastních prostředků pro spolufinancování příjemcem. To platí pouze pro projekty do 1 mil. EUR celkových nákladů a tato skutečnost musí být explicitně uvedena při podávání žádosti prostřednictvím podepsaného prohlášení a detailní kalkulace.</t>
        </r>
        <r>
          <rPr>
            <sz val="8"/>
            <rFont val="Tahoma"/>
            <family val="2"/>
          </rPr>
          <t xml:space="preserve">
</t>
        </r>
      </text>
    </comment>
    <comment ref="B41" authorId="0">
      <text>
        <r>
          <rPr>
            <sz val="10"/>
            <rFont val="Tahoma"/>
            <family val="2"/>
          </rPr>
          <t>Příjmy je v zásadě třeba odečíst, pokud nejsou použity jako zdroj vlastního spolufinancování partnera (viz níže). Tato skutečnost však musí být uvedena v projektové žádosti a tato varianta je možná pouze u projektů do 1 mil EUR celkových nákladů.</t>
        </r>
      </text>
    </comment>
  </commentList>
</comments>
</file>

<file path=xl/comments4.xml><?xml version="1.0" encoding="utf-8"?>
<comments xmlns="http://schemas.openxmlformats.org/spreadsheetml/2006/main">
  <authors>
    <author>Pavel Rieger</author>
    <author>Beranov? Veronika</author>
  </authors>
  <commentList>
    <comment ref="Z1" authorId="0">
      <text>
        <r>
          <rPr>
            <b/>
            <sz val="8"/>
            <rFont val="Tahoma"/>
            <family val="2"/>
          </rPr>
          <t>Pavel Rieger:</t>
        </r>
        <r>
          <rPr>
            <sz val="8"/>
            <rFont val="Tahoma"/>
            <family val="2"/>
          </rPr>
          <t xml:space="preserve">
Číselník o dvou hodnotách (NIV - neinvestice, IV -investice).</t>
        </r>
      </text>
    </comment>
    <comment ref="I7" authorId="1">
      <text>
        <r>
          <rPr>
            <b/>
            <sz val="8"/>
            <rFont val="Tahoma"/>
            <family val="2"/>
          </rPr>
          <t>Beranová Veronika:</t>
        </r>
        <r>
          <rPr>
            <sz val="8"/>
            <rFont val="Tahoma"/>
            <family val="2"/>
          </rPr>
          <t xml:space="preserve">
Kurz doplnit dle měsíce, kdy byla soupiska zpracována. Viz pokyny pro vyplňování.</t>
        </r>
      </text>
    </comment>
  </commentList>
</comments>
</file>

<file path=xl/comments5.xml><?xml version="1.0" encoding="utf-8"?>
<comments xmlns="http://schemas.openxmlformats.org/spreadsheetml/2006/main">
  <authors>
    <author>Petra Vodickova</author>
  </authors>
  <commentList>
    <comment ref="I4" authorId="0">
      <text>
        <r>
          <rPr>
            <sz val="8"/>
            <rFont val="Tahoma"/>
            <family val="2"/>
          </rPr>
          <t xml:space="preserve">Tento formulář platí jako minimální standard pro rakouské partnery projektu a české partnery projektu se smlouvami o národním kofinancování, které nepocházejí z Ministerstva pro místní rozvoj ČR. Tento formulář musí být vyplněn i tehdy, když (ještě) nebyly vyplaceny žádné národní prostředky (prázdný formulář). </t>
        </r>
      </text>
    </comment>
  </commentList>
</comments>
</file>

<file path=xl/comments6.xml><?xml version="1.0" encoding="utf-8"?>
<comments xmlns="http://schemas.openxmlformats.org/spreadsheetml/2006/main">
  <authors>
    <author>Petra Vodickova</author>
    <author>Bousek</author>
  </authors>
  <commentList>
    <comment ref="A43" authorId="0">
      <text>
        <r>
          <rPr>
            <sz val="10"/>
            <rFont val="Tahoma"/>
            <family val="2"/>
          </rPr>
          <t>Vyplnit v případě potřeby. V každém případě musí formulář obsahovat podpis statutárního zástupce partnera.</t>
        </r>
      </text>
    </comment>
    <comment ref="C24" authorId="0">
      <text>
        <r>
          <rPr>
            <sz val="10"/>
            <rFont val="Tahoma"/>
            <family val="2"/>
          </rPr>
          <t>Dle pořadí a časového plánu uvedeného ve</t>
        </r>
        <r>
          <rPr>
            <b/>
            <sz val="8"/>
            <rFont val="Tahoma"/>
            <family val="2"/>
          </rPr>
          <t xml:space="preserve"> </t>
        </r>
        <r>
          <rPr>
            <sz val="10"/>
            <rFont val="Tahoma"/>
            <family val="2"/>
          </rPr>
          <t>Smlouvě o poskytnutí prostředků z ERDF:
např. Monitorovací období 1 od 30/09/2009 do 30/03/2010</t>
        </r>
        <r>
          <rPr>
            <sz val="8"/>
            <rFont val="Tahoma"/>
            <family val="2"/>
          </rPr>
          <t xml:space="preserve">
</t>
        </r>
      </text>
    </comment>
    <comment ref="G6" authorId="0">
      <text>
        <r>
          <rPr>
            <sz val="10"/>
            <rFont val="Tahoma"/>
            <family val="2"/>
          </rPr>
          <t>Zákonnou mezní hodnotou je v tomto případě hranice  1 mil. Kč pro dodávky a služby a 3 mil. Kč pro stavební práce. Formulář není relevantní pro zakázky malého rozsahu.</t>
        </r>
        <r>
          <rPr>
            <b/>
            <sz val="8"/>
            <rFont val="Tahoma"/>
            <family val="2"/>
          </rPr>
          <t xml:space="preserve">
</t>
        </r>
        <r>
          <rPr>
            <sz val="8"/>
            <rFont val="Tahoma"/>
            <family val="2"/>
          </rPr>
          <t xml:space="preserve">
</t>
        </r>
      </text>
    </comment>
    <comment ref="A30" authorId="0">
      <text>
        <r>
          <rPr>
            <sz val="10"/>
            <rFont val="Tahoma"/>
            <family val="2"/>
          </rPr>
          <t>S ohledem na pořadové číslo v Přehledu realizovaných a předpokládaných ZŘ (formulář CRR)</t>
        </r>
      </text>
    </comment>
    <comment ref="A31" authorId="1">
      <text>
        <r>
          <rPr>
            <sz val="10"/>
            <rFont val="Tahoma"/>
            <family val="2"/>
          </rPr>
          <t>Vyberte z nabízených možností, o jaký druh veřejné zakázky se jedná, tzn. zda se jedná o dodávky nebo služby nebo stavební práce, jak jsou definovány v § 7 odst. 2 zákona 137/2006 Sb.</t>
        </r>
      </text>
    </comment>
    <comment ref="A32" authorId="1">
      <text>
        <r>
          <rPr>
            <sz val="10"/>
            <rFont val="Tahoma"/>
            <family val="2"/>
          </rPr>
          <t>Popište stručně několika slovy, co je předmětem zadávacího řízení (vybudování cyklostezky v celém rozsahu projektu, výměna oken v 1 NP radnice apod.).</t>
        </r>
      </text>
    </comment>
    <comment ref="A35" authorId="0">
      <text>
        <r>
          <rPr>
            <sz val="10"/>
            <rFont val="Tahoma"/>
            <family val="2"/>
          </rPr>
          <t>Uveďte, kde a jakým způsobem byla veřejná zakázka publikována?</t>
        </r>
        <r>
          <rPr>
            <sz val="8"/>
            <rFont val="Tahoma"/>
            <family val="2"/>
          </rPr>
          <t xml:space="preserve">
</t>
        </r>
      </text>
    </comment>
    <comment ref="A36" authorId="1">
      <text>
        <r>
          <rPr>
            <sz val="10"/>
            <rFont val="Tahoma"/>
            <family val="2"/>
          </rPr>
          <t>Vyberte: proběhlo/probíhá</t>
        </r>
      </text>
    </comment>
    <comment ref="A33" authorId="1">
      <text>
        <r>
          <rPr>
            <sz val="10"/>
            <rFont val="Tahoma"/>
            <family val="2"/>
          </rPr>
          <t>Vyberte z nabízených možností, o jaký typ veřejné zakázky podle výše předpokládané hodnoty se jedná, tedy nadlimitní, či podlimitní, jak je definováno v § 12 zákona 137/2006 Sb.</t>
        </r>
      </text>
    </comment>
    <comment ref="A34" authorId="1">
      <text>
        <r>
          <rPr>
            <sz val="10"/>
            <rFont val="Tahoma"/>
            <family val="2"/>
          </rPr>
          <t>Vyberte z nabízených možností druh zadávacího řízení v souladu s § 21 odst. 1 zákona (otevřené řízení, užší řízení, jednací řízení s uveřejněním atd.).</t>
        </r>
      </text>
    </comment>
    <comment ref="A39" authorId="1">
      <text>
        <r>
          <rPr>
            <sz val="10"/>
            <rFont val="Tahoma"/>
            <family val="2"/>
          </rPr>
          <t>Částka, na kterou je dotace, tzn. např. zakázka je celkově na 4 mil. Kč, z čehož jsou způsobilé jen 3 mil. Kč a zbytek je hrazen z jiných zdrojů.</t>
        </r>
      </text>
    </comment>
    <comment ref="A40" authorId="1">
      <text>
        <r>
          <rPr>
            <sz val="10"/>
            <rFont val="Tahoma"/>
            <family val="2"/>
          </rPr>
          <t>Částka celého ZŘ, tzn. viz příklad 4 mil. Kč (jde o to, aby bylo ZŘ zadáváno správně, zejména pokud každá částka spadá do jiného typu VZ, tedy podle celkové částky a ne podle způsobilé, která může být pod stanovenou hranicí daného typu VZ)</t>
        </r>
      </text>
    </comment>
  </commentList>
</comments>
</file>

<file path=xl/sharedStrings.xml><?xml version="1.0" encoding="utf-8"?>
<sst xmlns="http://schemas.openxmlformats.org/spreadsheetml/2006/main" count="795" uniqueCount="545">
  <si>
    <t>Euro</t>
  </si>
  <si>
    <t>BIC/SWIFT :</t>
  </si>
  <si>
    <t>………………………………………………</t>
  </si>
  <si>
    <t>……………………………………………..</t>
  </si>
  <si>
    <t>……………………</t>
  </si>
  <si>
    <t>ETC AUSTRIA - CZECH REPUBLIC 2007-2013</t>
  </si>
  <si>
    <t>Datum:</t>
  </si>
  <si>
    <t>Telefon:</t>
  </si>
  <si>
    <t>Zkratka projektu:</t>
  </si>
  <si>
    <t>Číslo projektu:</t>
  </si>
  <si>
    <t>Role v projektu:</t>
  </si>
  <si>
    <t>Číslo partnera (ATMOS):</t>
  </si>
  <si>
    <t>Adresa:</t>
  </si>
  <si>
    <t>Typ zprávy:</t>
  </si>
  <si>
    <t>Zpráva o kontrole výdajů v EURECH</t>
  </si>
  <si>
    <t>Kategorie výdajů</t>
  </si>
  <si>
    <t>Schválený rozpočet</t>
  </si>
  <si>
    <t>Výdaje uznané kontrolním místem</t>
  </si>
  <si>
    <t>Neuznané výdaje</t>
  </si>
  <si>
    <t>1. Personální výdaje</t>
  </si>
  <si>
    <t>3. Investice</t>
  </si>
  <si>
    <t>CELKEM</t>
  </si>
  <si>
    <t>v tom započteny</t>
  </si>
  <si>
    <t>Výdaje v sousedících regionech (čl. 21, par. 1 Nařízení 1080/2006):</t>
  </si>
  <si>
    <t>Nákup pozemků</t>
  </si>
  <si>
    <t>Předchozí platby</t>
  </si>
  <si>
    <t>% celkového příspěvku vzhledem ke schválenému rozpočtu</t>
  </si>
  <si>
    <t>Kontrolní místo &lt;&lt;&lt;NÁZEV KONTROLNÍHO MÍSTA&gt;&gt;&gt;</t>
  </si>
  <si>
    <t>Ano/Ne</t>
  </si>
  <si>
    <t>Datum a místo:</t>
  </si>
  <si>
    <t>Zpracovatel:</t>
  </si>
  <si>
    <t>Pozice:</t>
  </si>
  <si>
    <t>Podpis a razítko:</t>
  </si>
  <si>
    <t xml:space="preserve">Číslo projektu: </t>
  </si>
  <si>
    <t>Typ partnera:</t>
  </si>
  <si>
    <t xml:space="preserve">Způsobilá DPH: </t>
  </si>
  <si>
    <t>Kontaktní osoba:</t>
  </si>
  <si>
    <t xml:space="preserve">E-mail: </t>
  </si>
  <si>
    <t>Banka:</t>
  </si>
  <si>
    <t>Číslo účtu:</t>
  </si>
  <si>
    <t>Adresa banky:</t>
  </si>
  <si>
    <t>Majitel účtu:</t>
  </si>
  <si>
    <t>IBAN bankovního účtu:</t>
  </si>
  <si>
    <t>% vyúčtování ke schválenému rozpočtu</t>
  </si>
  <si>
    <t>Přípravné výdaje (max. 5%)</t>
  </si>
  <si>
    <t>Program:</t>
  </si>
  <si>
    <t>Částka příspěvku:</t>
  </si>
  <si>
    <t xml:space="preserve">č. </t>
  </si>
  <si>
    <t>Zástupce spolufinancujícího subjektu:</t>
  </si>
  <si>
    <t>Interní referenční číslo:</t>
  </si>
  <si>
    <r>
      <t xml:space="preserve">4 </t>
    </r>
    <r>
      <rPr>
        <sz val="10"/>
        <rFont val="Arial"/>
        <family val="2"/>
      </rPr>
      <t>byla zohledněna pravidla pro zadávání veřejných zakázek</t>
    </r>
  </si>
  <si>
    <t>PŘÍSPĚVEK Z ERDF</t>
  </si>
  <si>
    <t>Název spolufinancujícího subjektu:</t>
  </si>
  <si>
    <t>INKASNÍ PŘÍKAZ V EURECH ZA PARTNERA</t>
  </si>
  <si>
    <t>Zůstatková částka</t>
  </si>
  <si>
    <t>Přípravné výdaje (max. 5%):</t>
  </si>
  <si>
    <t>Nákup pozemků:</t>
  </si>
  <si>
    <t>Zůstatková částka ERDF</t>
  </si>
  <si>
    <t>Datum platby:</t>
  </si>
  <si>
    <t>Vztah ke zprávě číslo:</t>
  </si>
  <si>
    <t>Podpis:</t>
  </si>
  <si>
    <t>Oficiální razítko spolufinancujícího subjektu:</t>
  </si>
  <si>
    <t>Poznámka:</t>
  </si>
  <si>
    <t>Kontakt (tel./e-mail):</t>
  </si>
  <si>
    <t>Název partnera:</t>
  </si>
  <si>
    <t>2. Věcné a externí výdaje</t>
  </si>
  <si>
    <t>v % schváleného rozpočtu</t>
  </si>
  <si>
    <t>Příspěvek z ERDF</t>
  </si>
  <si>
    <t>Byly provedeny kontroly na místě v období, za které je zpráva podávána:</t>
  </si>
  <si>
    <t>Prostor pro event. poznámky kontrolního místa</t>
  </si>
  <si>
    <r>
      <t>4</t>
    </r>
    <r>
      <rPr>
        <sz val="10"/>
        <color indexed="55"/>
        <rFont val="Arial"/>
        <family val="2"/>
      </rPr>
      <t xml:space="preserve"> </t>
    </r>
    <r>
      <rPr>
        <sz val="10"/>
        <rFont val="Arial"/>
        <family val="2"/>
      </rPr>
      <t>vykázané výdaje jsou skutečné, vynaložené v souladu s plánovaným rozpočtem uvedeným ve Smlouvě a byly uhrazeny</t>
    </r>
  </si>
  <si>
    <r>
      <t xml:space="preserve">4 </t>
    </r>
    <r>
      <rPr>
        <sz val="10"/>
        <rFont val="Arial"/>
        <family val="2"/>
      </rPr>
      <t>produkty nebo služby byly poskytnuty v souladu se schváleným rozhodnutím a se Smlouvou</t>
    </r>
  </si>
  <si>
    <r>
      <t xml:space="preserve">4 </t>
    </r>
    <r>
      <rPr>
        <sz val="10"/>
        <rFont val="Arial"/>
        <family val="2"/>
      </rPr>
      <t>žádosti příjemce o úhradu jsou správné, byly sníženy o všechny nezpůsobilé výdaje a v případě, že se jedná o projekt vytvářející příjmy, byly tyto příjmy zohledněny</t>
    </r>
  </si>
  <si>
    <r>
      <t xml:space="preserve">4 </t>
    </r>
    <r>
      <rPr>
        <sz val="10"/>
        <rFont val="Arial"/>
        <family val="2"/>
      </rPr>
      <t>operace a výdaje jsou v souladu s vnitrostátními pravidly a pravidly Společenství, všechny účetní doklady splnily požadavky na formální správnost v souladu s těmito pravidly</t>
    </r>
  </si>
  <si>
    <r>
      <t xml:space="preserve">4 </t>
    </r>
    <r>
      <rPr>
        <sz val="10"/>
        <rFont val="Arial"/>
        <family val="2"/>
      </rPr>
      <t>bylo zamezeno dvojímu financování výdajů z jiných režimů podpor Společenství nebo vnitrostátních režimů podpor a za jiná programová období</t>
    </r>
  </si>
  <si>
    <r>
      <t xml:space="preserve">4 </t>
    </r>
    <r>
      <rPr>
        <sz val="10"/>
        <rFont val="Arial"/>
        <family val="2"/>
      </rPr>
      <t>provedené aktivity jsou v souladu s pravidly o ochraně životního prostředí, pravidly rovnoprávného postavení, pravidly o publicitě a pravidly pro veřejnou podporu</t>
    </r>
  </si>
  <si>
    <t>Zpráva partnera byla prověřena a shledána v pořádku:</t>
  </si>
  <si>
    <t>Plánované datum splnění</t>
  </si>
  <si>
    <t>Skutečné datum splnění</t>
  </si>
  <si>
    <t>Výstup/indikátor</t>
  </si>
  <si>
    <t>Plán</t>
  </si>
  <si>
    <t>Skutečnost</t>
  </si>
  <si>
    <t>Číslo přílohy</t>
  </si>
  <si>
    <t>Označení přílohy</t>
  </si>
  <si>
    <t>Monitorovací období</t>
  </si>
  <si>
    <t>Počátek</t>
  </si>
  <si>
    <t>Konec</t>
  </si>
  <si>
    <t>5. Plnění časového plánu:</t>
  </si>
  <si>
    <t xml:space="preserve">7. Popis dosažených výstupů/indikátorů v realizovaných činnostech: </t>
  </si>
  <si>
    <t>7.1 Druh výstupu:</t>
  </si>
  <si>
    <t>7.2 Komentář k výstupům/indikátorům realizovaných aktivit:</t>
  </si>
  <si>
    <t>jen pro Průběžné zprávy:</t>
  </si>
  <si>
    <t>jen pro Závěrečné zprávy:</t>
  </si>
  <si>
    <t xml:space="preserve">Název partnera: </t>
  </si>
  <si>
    <t>Název příjemce:</t>
  </si>
  <si>
    <r>
      <t xml:space="preserve">POTVRZENÍ O PŘÍSPĚVKU NÁRODNÍHO SPOLUFINANCOVÁNÍ  </t>
    </r>
    <r>
      <rPr>
        <b/>
        <sz val="22"/>
        <color indexed="10"/>
        <rFont val="Arial"/>
        <family val="2"/>
      </rPr>
      <t>9</t>
    </r>
    <r>
      <rPr>
        <b/>
        <sz val="14"/>
        <color indexed="10"/>
        <rFont val="Arial"/>
        <family val="2"/>
      </rPr>
      <t>.</t>
    </r>
  </si>
  <si>
    <t xml:space="preserve">Vyplní partneří z České republiky </t>
  </si>
  <si>
    <t>Dokumentace zadávacího řízení</t>
  </si>
  <si>
    <t>Stav ZŘ</t>
  </si>
  <si>
    <t>Pořadové číslo</t>
  </si>
  <si>
    <t>Druh ZŘ</t>
  </si>
  <si>
    <t>Způsob vyhlášení ZŘ</t>
  </si>
  <si>
    <t>Datum zahájení ZŘ</t>
  </si>
  <si>
    <t>Datum ukončení ZŘ</t>
  </si>
  <si>
    <t>Smluvní částka způsobilých výdajů</t>
  </si>
  <si>
    <t>Smluvní částka celkem</t>
  </si>
  <si>
    <t>Aktivita</t>
  </si>
  <si>
    <r>
      <t xml:space="preserve">ZPRÁVA O POKROKU    </t>
    </r>
    <r>
      <rPr>
        <b/>
        <sz val="22"/>
        <color indexed="10"/>
        <rFont val="Arial"/>
        <family val="2"/>
      </rPr>
      <t>6.</t>
    </r>
    <r>
      <rPr>
        <b/>
        <sz val="14"/>
        <rFont val="Arial"/>
        <family val="2"/>
      </rPr>
      <t xml:space="preserve"> </t>
    </r>
  </si>
  <si>
    <r>
      <t xml:space="preserve">FINANČNÍ ZPRÁVA    </t>
    </r>
    <r>
      <rPr>
        <b/>
        <sz val="22"/>
        <color indexed="10"/>
        <rFont val="Arial"/>
        <family val="2"/>
      </rPr>
      <t>7.</t>
    </r>
  </si>
  <si>
    <r>
      <t xml:space="preserve">ZADÁVACÍ ŘÍZENÍ      </t>
    </r>
    <r>
      <rPr>
        <b/>
        <sz val="22"/>
        <color indexed="10"/>
        <rFont val="Arial"/>
        <family val="2"/>
      </rPr>
      <t xml:space="preserve"> 10.</t>
    </r>
  </si>
  <si>
    <r>
      <t xml:space="preserve">PROHLÁŠENÍ O ZPŮSOBILÝCH VÝDAJÍCH       </t>
    </r>
    <r>
      <rPr>
        <b/>
        <sz val="22"/>
        <color indexed="10"/>
        <rFont val="Arial"/>
        <family val="2"/>
      </rPr>
      <t xml:space="preserve"> 5.</t>
    </r>
  </si>
  <si>
    <t>(a)</t>
  </si>
  <si>
    <t>(b)</t>
  </si>
  <si>
    <t>(c )</t>
  </si>
  <si>
    <t>(d)</t>
  </si>
  <si>
    <t>(a) - (b) - (c )</t>
  </si>
  <si>
    <t>5.1 Aktivity dosažené v průběhu dosavadní realizace projektu (vzhledem k milníkům):</t>
  </si>
  <si>
    <t>12. Udržitelnost výstupů a realizovaných aktivit:</t>
  </si>
  <si>
    <t>13. Přílohy:</t>
  </si>
  <si>
    <t>1. Zadávací řízení (ZŘ) vztahující se k monitorovacímu období:</t>
  </si>
  <si>
    <t>Číslo soupisky výdajů:</t>
  </si>
  <si>
    <t>Registrační číslo projektu:</t>
  </si>
  <si>
    <t>Plátce DPH:</t>
  </si>
  <si>
    <t>Kurz EUR/CZK:</t>
  </si>
  <si>
    <t>Datum zpracování:</t>
  </si>
  <si>
    <t>Vyplní partner</t>
  </si>
  <si>
    <t>Vyplňuje CRR ČR</t>
  </si>
  <si>
    <t>Specifikace výdaje</t>
  </si>
  <si>
    <t>Číslo dokladu (faktury)</t>
  </si>
  <si>
    <t>Číslo dokladu v účetnictví partnera</t>
  </si>
  <si>
    <t>Dodavatel</t>
  </si>
  <si>
    <t>Datum vystavení dokladu</t>
  </si>
  <si>
    <t>Datum úhrady</t>
  </si>
  <si>
    <t>Počet stran dokladu</t>
  </si>
  <si>
    <t>Název plnění / Předmět fakturace</t>
  </si>
  <si>
    <t>Účel / Aktivita projektu</t>
  </si>
  <si>
    <t>Výdaj investiční (IV) nebo neinvestiční (NIV)</t>
  </si>
  <si>
    <t>Název</t>
  </si>
  <si>
    <t>IČ</t>
  </si>
  <si>
    <t>DPH odloženo</t>
  </si>
  <si>
    <t>Částka bez DPH</t>
  </si>
  <si>
    <t xml:space="preserve">DPH </t>
  </si>
  <si>
    <t xml:space="preserve">Celkem vč. DPH </t>
  </si>
  <si>
    <t>DPH</t>
  </si>
  <si>
    <t>Celkem vč. DPH</t>
  </si>
  <si>
    <t>(14a)</t>
  </si>
  <si>
    <t>NIV</t>
  </si>
  <si>
    <t>CZK</t>
  </si>
  <si>
    <t>Celkové uznané výdaje dle CRR ČR v EUR:</t>
  </si>
  <si>
    <t>Celkové neuznané výdaje dle CRR ČR v EUR:</t>
  </si>
  <si>
    <t>Celkové investiční uznané výdaje dle CRR ČR v EUR:</t>
  </si>
  <si>
    <t>Celkové neinvestiční uznané výdaje dle CRR ČR v EUR:</t>
  </si>
  <si>
    <t>Za příslušné pracoviště CRR ČR:</t>
  </si>
  <si>
    <t>Věcné příspěvky (dle čl. 56 (2)c 1083/2006)</t>
  </si>
  <si>
    <t>Věcné příspěvky (dle čl. 56 (2)c 1083/2006):</t>
  </si>
  <si>
    <t>Tento formulář je třeba vyplnit pro každou veřejnou zakázku nad zákonnou mezní hodnotu.</t>
  </si>
  <si>
    <t>Statutární zástupce:</t>
  </si>
  <si>
    <t>…………………………………………</t>
  </si>
  <si>
    <t>......................................................</t>
  </si>
  <si>
    <t>.......................................................</t>
  </si>
  <si>
    <t>A</t>
  </si>
  <si>
    <t>Mzdové výdaje</t>
  </si>
  <si>
    <t>Sociální pojištění zaměstnavatele</t>
  </si>
  <si>
    <t>B</t>
  </si>
  <si>
    <t>Ostatní zákonné výdaje</t>
  </si>
  <si>
    <t>C</t>
  </si>
  <si>
    <t>Cestovní náhrady a spotřeba PHM</t>
  </si>
  <si>
    <t>D</t>
  </si>
  <si>
    <t>Nákup služeb</t>
  </si>
  <si>
    <t>ANO</t>
  </si>
  <si>
    <t>E</t>
  </si>
  <si>
    <t>Pořízení majetku</t>
  </si>
  <si>
    <t>U plátců DPH: 
mám nárok na odpočet DPH u níže uvedených výdajů  v rámci mého daňového přiznání?</t>
  </si>
  <si>
    <t>F</t>
  </si>
  <si>
    <t>Výdaje v naturáliích - věcné příspěvky</t>
  </si>
  <si>
    <t>G</t>
  </si>
  <si>
    <t>Leasing / Nájem</t>
  </si>
  <si>
    <t>H</t>
  </si>
  <si>
    <t>Režie</t>
  </si>
  <si>
    <t>I</t>
  </si>
  <si>
    <t xml:space="preserve">Odpisy </t>
  </si>
  <si>
    <t>J</t>
  </si>
  <si>
    <t>Podkapitola rozpočtu</t>
  </si>
  <si>
    <t>Měna dokladu/
sestavy</t>
  </si>
  <si>
    <t>Nárokovaná částka v měně dokladu</t>
  </si>
  <si>
    <t>Nárokovaná částka v EUR 
(Celkem vč. DPH )</t>
  </si>
  <si>
    <t>Stručný důvod neuznání výdaje/ Poznámka</t>
  </si>
  <si>
    <t>Jiné (kombinace)</t>
  </si>
  <si>
    <t>Druh výdaje dle náležitostí dokladování</t>
  </si>
  <si>
    <t>EUR</t>
  </si>
  <si>
    <t>Mezisoučet kapitoly 1: Personální výdaje</t>
  </si>
  <si>
    <t>Mezisoučet kapitoly 2: Věcné a externí výdaje</t>
  </si>
  <si>
    <t>IV</t>
  </si>
  <si>
    <t>Mezisoučet kapitoly 3: Investice</t>
  </si>
  <si>
    <t>C E L K E M   VÝDAJE    D L E   PARTNERA :</t>
  </si>
  <si>
    <t>Z toho výdaje na přípravu:</t>
  </si>
  <si>
    <t>Výdaje na přípravu</t>
  </si>
  <si>
    <t>Mezisoučet kapitoly 4: Výdaje na přípravu</t>
  </si>
  <si>
    <t>Jako partner prohlašuji:</t>
  </si>
  <si>
    <t>1.</t>
  </si>
  <si>
    <t>veškeré vynaložené výdaje jsou v souladu s Application form/Subsidy contract/Partnership agreement a závaznou dokumentací programu,</t>
  </si>
  <si>
    <t>2.</t>
  </si>
  <si>
    <t>soupiska obsahuje skutečně vzniklé výdaje,</t>
  </si>
  <si>
    <t>3.</t>
  </si>
  <si>
    <t>projekt nebyl podpořen jiným finannčním nástrojem EU, ani z jiných národních veřejných zdrojů s výjimkou stanoveného spolufinancování,</t>
  </si>
  <si>
    <t>Kontrola</t>
  </si>
  <si>
    <t>4.</t>
  </si>
  <si>
    <t xml:space="preserve">při realizaci projektu byla dodržena pravidla veřejné podpory, </t>
  </si>
  <si>
    <t>Spolufinancování</t>
  </si>
  <si>
    <t>5.</t>
  </si>
  <si>
    <t>při realizaci projektu byla dodržena pravidla zadávání veřejných zakázek, ochrany životního prostředí, rovnosti příležitostí,</t>
  </si>
  <si>
    <t>Zdroj</t>
  </si>
  <si>
    <t>Míra spolufin.</t>
  </si>
  <si>
    <t>6.</t>
  </si>
  <si>
    <t xml:space="preserve">všechny transakce jsou věrně zobrazeny v účetnictví (v analytické evidenci pro projekt) a předložené kopie dokladů jsou v souladu s originály v účetnictví </t>
  </si>
  <si>
    <t>Prostředky Cíle 3</t>
  </si>
  <si>
    <t>7.</t>
  </si>
  <si>
    <t xml:space="preserve">nemám dluhy vůči orgánům veřejné správy po lhůtě splatnosti (tj. daňové nedoplatky a penále, nedoplatky na pojistném a na penále </t>
  </si>
  <si>
    <t>Prostředky SR</t>
  </si>
  <si>
    <t xml:space="preserve">  na veřejné zdravotní pojištění, na pojistném a penále na sociální zabezpečení a príspěvku na státní politiku zaměstnanosti ČR),</t>
  </si>
  <si>
    <t>Vlastní prostředky</t>
  </si>
  <si>
    <t xml:space="preserve">  odvody za porušení rozpočtové kázně či další nevypořádané finanční závazky z jiných projektů spolufinancovaných z rozpočtu EU).</t>
  </si>
  <si>
    <t>Celkem</t>
  </si>
  <si>
    <t>Za projektového partnera (statutárního zástupce):</t>
  </si>
  <si>
    <t>(titul, jméno, příjmení, funkce)</t>
  </si>
  <si>
    <t>(datum, podpis, razítko)</t>
  </si>
  <si>
    <r>
      <t xml:space="preserve">Kap. 1 
</t>
    </r>
    <r>
      <rPr>
        <sz val="10"/>
        <rFont val="Arial"/>
        <family val="2"/>
      </rPr>
      <t>Personální výdaje</t>
    </r>
  </si>
  <si>
    <r>
      <t>Kap. 3</t>
    </r>
    <r>
      <rPr>
        <sz val="10"/>
        <rFont val="Arial"/>
        <family val="2"/>
      </rPr>
      <t xml:space="preserve"> 
Investice</t>
    </r>
  </si>
  <si>
    <t>potvrzuje, že kontrola výdajů byla provedena dle Nařízení (ES) 1828/2006 Čl. 13(2), Nařízení (ES) 1080/2006 Čl. 16 a dle pravidel specifických pro Program a že výdaje jsou považovány za způsobilé pro spolufinancování Evropským fondem pro regionální rozvoj</t>
  </si>
  <si>
    <t>Vypracoval:</t>
  </si>
  <si>
    <t>CRR ČR, pobočka:</t>
  </si>
  <si>
    <t>Korekce v měně dokladu</t>
  </si>
  <si>
    <t>Rozdělení SR na NIV a IV</t>
  </si>
  <si>
    <t>A.</t>
  </si>
  <si>
    <t>B.</t>
  </si>
  <si>
    <t xml:space="preserve">PŘÍJMY Z REALIZACE: </t>
  </si>
  <si>
    <t>C.</t>
  </si>
  <si>
    <t xml:space="preserve">CELKEM ZPŮSOBILÉ VÝDAJE (ř. A-B) </t>
  </si>
  <si>
    <t>pomocný výpočet</t>
  </si>
  <si>
    <t>kontrola</t>
  </si>
  <si>
    <t>NIV/IV</t>
  </si>
  <si>
    <t>SR</t>
  </si>
  <si>
    <t>Certifikace části projektu realizované partnerem</t>
  </si>
  <si>
    <t>Číslo Finanční zprávy:</t>
  </si>
  <si>
    <t>Monitorovací období (č./od do), na které se Finanční zpráva vztahuje</t>
  </si>
  <si>
    <t>Monitorovací období (č./od do):</t>
  </si>
  <si>
    <t>Vyplňte prosím informace ve Vašem jazyce.</t>
  </si>
  <si>
    <t>1. Přehled doposud předložených Zpráv o pokroku</t>
  </si>
  <si>
    <t>Číslo monitorovacího období</t>
  </si>
  <si>
    <t>NE</t>
  </si>
  <si>
    <t>14. Je s touto zprávou předložena také Finanční zpráva? (Prosíme označit)</t>
  </si>
  <si>
    <t>Prohlášení: viz Soupiska výdajů</t>
  </si>
  <si>
    <t>Pobočka CRR ČR:</t>
  </si>
  <si>
    <t>…………………………………………….</t>
  </si>
  <si>
    <t>Druh veřejné zakázky (VZ)</t>
  </si>
  <si>
    <t>Předmět VZ</t>
  </si>
  <si>
    <t>Typ VZ</t>
  </si>
  <si>
    <t>(c)</t>
  </si>
  <si>
    <t>(a)-(b)-(c)</t>
  </si>
  <si>
    <t>Podíl ERDF</t>
  </si>
  <si>
    <t>Minimální požadavky</t>
  </si>
  <si>
    <t>Partner:</t>
  </si>
  <si>
    <t>Soupiska výdajů vynaložených  partnerem - příloha Finanční zprávy za období  ….</t>
  </si>
  <si>
    <t>Rozpočtované příjmy</t>
  </si>
  <si>
    <t>Příjmy účtované v této zprávě</t>
  </si>
  <si>
    <t>% příjmů vzhledem k celkovým rozpočtovaným příjmům</t>
  </si>
  <si>
    <t>Zůstatková částka příjmů</t>
  </si>
  <si>
    <t>Příjmy uvedené v předchozích zprávách</t>
  </si>
  <si>
    <t>Uznané výdaje z předchozích zpráv</t>
  </si>
  <si>
    <t>Výdaje požadované v této zprávě</t>
  </si>
  <si>
    <t>((b) + (c)) / (a)</t>
  </si>
  <si>
    <t>Schválený rozpočet ERDF</t>
  </si>
  <si>
    <t>Platba požadovaná v této zprávě</t>
  </si>
  <si>
    <t>Při kontrole nebyl shledán rozpor s pravidly pro zadávání VZ.</t>
  </si>
  <si>
    <t>(Stanovisko P-CRR ČR nenahrazuje případné stanovisko ÚOHS a nezbavuje zadavatele zodpovědnosti podle příslušných paragrafů platného zákona o veřejných zakázkách.)</t>
  </si>
  <si>
    <t xml:space="preserve">8. </t>
  </si>
  <si>
    <t>veškeré příjmy z projektu byly reportovány.</t>
  </si>
  <si>
    <t>4. Odečtené příjmy*</t>
  </si>
  <si>
    <t>Příjmy jako součást financování**</t>
  </si>
  <si>
    <t>Jedná se o část projektu s konečným vyúčtováním?</t>
  </si>
  <si>
    <t>* Zde uveďte příjmy u všech projektů nad 1 mil. EUR celkových nákladů a dále příjmy u těch projektů do 1 mil. EUR celkových nákladů, které se v projektové žádosti explicitně nerozhodly uplatnit příjmy jako zdroj vlastních prostředků pro spolufinancování příjemcem.</t>
  </si>
  <si>
    <t xml:space="preserve">4. Odečtené příjmy* </t>
  </si>
  <si>
    <t xml:space="preserve">PŘÍJMY JAKO SOUČÁST FINANCOVÁNÍ** </t>
  </si>
  <si>
    <t>**Tento odstavec vyplňte pouze v případě, pokud partner uplatňuje příjmy jako zdroj vlastních prostředků pro spolufinancování příjemcem. To platí pouze pro projekty do 1 mil. EUR celkových nákladů a tato skutečnost musí být explicitně uvedena při podávání žádosti prostřednictvím podepsaného prohlášení a detailní kalkulace.</t>
  </si>
  <si>
    <t>**Tento odstavec vyplňte pouze v případě, pokud uplatňujete příjmy jako zdroj vlastních prostředků pro spolufinancování příjemcem. To platí pouze pro projekty do 1 mil. EUR celkových nákladů a tato skutečnost musí být explicitně uvedena při podávání žádosti prostřednictvím podepsaného prohlášení a detailní kalkulace.</t>
  </si>
  <si>
    <t xml:space="preserve">U závěrečné zprávy: Byly všechny příjmy z projektu u partnera zohledněny? </t>
  </si>
  <si>
    <t>Kontrolor (Jméno a Příjmení):</t>
  </si>
  <si>
    <t>Schválil (Jméno a Příjmení):</t>
  </si>
  <si>
    <t xml:space="preserve">na základě plné moci </t>
  </si>
  <si>
    <t>Hlášení oprav / krácení výdajů / požadavků na vrácení prostředků na JTS</t>
  </si>
  <si>
    <t>12.</t>
  </si>
  <si>
    <t xml:space="preserve">ETC AUSTRIA - CZECH REPUBLIC 2007-2013 </t>
  </si>
  <si>
    <t>Hlášení k projektové části partnera</t>
  </si>
  <si>
    <t>Verze FLC:</t>
  </si>
  <si>
    <t>dd.mm.20xx</t>
  </si>
  <si>
    <t>LP/ PP1/ PP2/…</t>
  </si>
  <si>
    <t>Číslo Finanční zprávy, ke které se hlášení vztahuje:</t>
  </si>
  <si>
    <t>Proběhlo závěrečné vyúčtování u partnera?</t>
  </si>
  <si>
    <t>Monitorovací období (č./od-do), ke kterému se hlášení vztahuje:</t>
  </si>
  <si>
    <t>č. ... od dd/mm/rrrr - dd/mm/rrrr</t>
  </si>
  <si>
    <t>Datum zjištění:</t>
  </si>
  <si>
    <t>Datum kontroly na místě, při které dolšo ke zjištění (pokud byla provedena):</t>
  </si>
  <si>
    <t>Důvod / podnět pro krácení:</t>
  </si>
  <si>
    <t>Krácení výdajů v EURO</t>
  </si>
  <si>
    <t>Datum posledního potvrzeného Prohlášení o způsobilých výdajích:</t>
  </si>
  <si>
    <t xml:space="preserve">Číslo Prohlášení o způsobilých výdajích: </t>
  </si>
  <si>
    <t>Dosud uznané výdaje (v posledním Prohlášení o ZV)</t>
  </si>
  <si>
    <t>Krácení výdajů</t>
  </si>
  <si>
    <t>Otevřená zůstatková částka po krácení</t>
  </si>
  <si>
    <t>* jen pokud ještě neproběhlo závěrečné vyúčtování, příp. jsou k dispozici ještě jiné způsobilé výdaje</t>
  </si>
  <si>
    <r>
      <t>4. Odečtené příjmy</t>
    </r>
    <r>
      <rPr>
        <b/>
        <sz val="12"/>
        <rFont val="Arial"/>
        <family val="2"/>
      </rPr>
      <t xml:space="preserve"> ???? Rozdělit alikvotně????</t>
    </r>
  </si>
  <si>
    <t>Požadavky na vrácení prostředků v EURO</t>
  </si>
  <si>
    <t>Podíl</t>
  </si>
  <si>
    <t>Schválená výše financování</t>
  </si>
  <si>
    <t>Dříve uskutečněné platby</t>
  </si>
  <si>
    <t>Požadovaná výše prostředků k vrácení</t>
  </si>
  <si>
    <t>Úroky</t>
  </si>
  <si>
    <t>Termín pro vrácení prostředků (nejpozději do)</t>
  </si>
  <si>
    <t>Hlášení v ATMOS *</t>
  </si>
  <si>
    <t>ERDF</t>
  </si>
  <si>
    <t>A1</t>
  </si>
  <si>
    <t>Národní 1 (veřejné prostředky)</t>
  </si>
  <si>
    <t>Národní 2 (veřejné prostředky)</t>
  </si>
  <si>
    <t>Celkový součet musí odpovídat krácení výdajů:</t>
  </si>
  <si>
    <t>* Uveďte prosím druh požadavku na vrácení prostředků!</t>
  </si>
  <si>
    <t>A1) pravý požadavek ŘO na vrácení prostředků</t>
  </si>
  <si>
    <t>A2) bude vyrovnáno s příští platbou</t>
  </si>
  <si>
    <t xml:space="preserve"> C) pouze krácení výdajů (žádná částka!)</t>
  </si>
  <si>
    <t>Pro A2 nebo C):                                                                                                         Požadavek na vrácení prostředků byl sdělen:</t>
  </si>
  <si>
    <t>dne</t>
  </si>
  <si>
    <t>subjektem (název subjektu: FLC, NA, RB, jiný:…)</t>
  </si>
  <si>
    <t>pod jednacím číslem</t>
  </si>
  <si>
    <t xml:space="preserve">Prostor pro případné poznámky: </t>
  </si>
  <si>
    <t>Kontrolní subjekt &lt;&lt;&lt;NÁZEV&gt;&gt;&gt;</t>
  </si>
  <si>
    <t xml:space="preserve">                               potvrzuje, že</t>
  </si>
  <si>
    <r>
      <t>4</t>
    </r>
    <r>
      <rPr>
        <sz val="10"/>
        <rFont val="Arial"/>
        <family val="2"/>
      </rPr>
      <t xml:space="preserve"> vyplněné údaje jsou úplné a správné</t>
    </r>
  </si>
  <si>
    <t>Ano / Ne</t>
  </si>
  <si>
    <r>
      <t xml:space="preserve">4 </t>
    </r>
    <r>
      <rPr>
        <sz val="10"/>
        <rFont val="Arial"/>
        <family val="2"/>
      </rPr>
      <t>údaje jsou pouze předběžné a další informace budou k dispozi nejpozději k uvedenému termínu:</t>
    </r>
  </si>
  <si>
    <t xml:space="preserve">Datum: </t>
  </si>
  <si>
    <t>BESCHEINIGUNG ÜBER GEMEINSAME AUSGABEN / CERTIFIKÁT SDÍLENÝCH VÝDAJŮ</t>
  </si>
  <si>
    <r>
      <t>ETC AUSTRIA - CZECH REPUBLIC 2007-2013</t>
    </r>
  </si>
  <si>
    <t>13.</t>
  </si>
  <si>
    <r>
      <t>Projektakronym / Zkratka projektu:</t>
    </r>
  </si>
  <si>
    <r>
      <t>Projektnummer / Číslo projektu:</t>
    </r>
  </si>
  <si>
    <t>Partner mit gemeinsamen Ausgaben / Partneři se sdílenými výdaji</t>
  </si>
  <si>
    <t>Partner, bei dem die gemeinsamen Kosten abgerechnet werden / Partner, který vyúčtovává sdílené výdaje:</t>
  </si>
  <si>
    <t xml:space="preserve">Partnernummer / Číslo partnera: </t>
  </si>
  <si>
    <r>
      <t>Partnername / Název partnera:</t>
    </r>
  </si>
  <si>
    <r>
      <t>Adresse / Adresa + Kontakt (Tel./E-Mail):</t>
    </r>
  </si>
  <si>
    <t>Zuständige FLC / Příslušné FLC:</t>
  </si>
  <si>
    <t>Partner mit anteiligen Kosten / Partner podílející se na sdílených výdajích:</t>
  </si>
  <si>
    <t>Adresse / Adresa + Kontakt (Tel./E-Mail):</t>
  </si>
  <si>
    <t xml:space="preserve">Berichtsperiode / Monitorovací období: </t>
  </si>
  <si>
    <r>
      <t>Berichtstyp / Typ zprávy:</t>
    </r>
  </si>
  <si>
    <t>Zwischenbericht / Průběžná zpráva</t>
  </si>
  <si>
    <t>Prüfbericht der Ausgaben in EURO / Zpráva o kontrole výdajů v EURECH</t>
  </si>
  <si>
    <t>lt. Vereinbarung über gemeinsame Aufwendungen / dle Dohody o sdílených výdajích</t>
  </si>
  <si>
    <t>lt. Rechnungsaufstellung / dle Soupisky výdajů</t>
  </si>
  <si>
    <t>anerkennbare Kosten / uznatelné výdaje</t>
  </si>
  <si>
    <t>Rechnung / Faktura</t>
  </si>
  <si>
    <t>Gesamt/ Celkem</t>
  </si>
  <si>
    <t>LP</t>
  </si>
  <si>
    <t>LP (%)</t>
  </si>
  <si>
    <t>PP1</t>
  </si>
  <si>
    <t>PP1 (%)</t>
  </si>
  <si>
    <t>Gesamt / Celkem</t>
  </si>
  <si>
    <t xml:space="preserve">LP </t>
  </si>
  <si>
    <t>Förderfähig / Způsobilé (LP)</t>
  </si>
  <si>
    <t>Förderfähig / Způsobilé (PP1)</t>
  </si>
  <si>
    <t>a.</t>
  </si>
  <si>
    <t>b.</t>
  </si>
  <si>
    <t>c.</t>
  </si>
  <si>
    <t>Gesamtsumme / Celkový součet</t>
  </si>
  <si>
    <t>Gesamt anerkannt / Celkem uznáno:</t>
  </si>
  <si>
    <t>Gesamt anerkannt, Anteil LP / Celkem uznáno, podíl LP:</t>
  </si>
  <si>
    <t>Gesamt anerkannt, Anteil PP1 / Celkem uznáno, podíl PP1:</t>
  </si>
  <si>
    <t>Die Kontrollstelle / Kontrolní subjekt &lt;&lt;&lt;xxx&gt;&gt;&gt;</t>
  </si>
  <si>
    <t>bestätigt, dass die Ausgabenprüfung nach den Vorgaben der Verordnung (EC) 1828/2006 Art 13(2), der Verordnung (EC) 1080/2006 Art 16 und den programmspezifischen Regeln durchgeführt wurde und die Ausgaben als förderfähig für die Kofinanzierung durch den Europäischen Fonds für Regionale Entwicklung (EFRE) und für die nationalen kofinanzierenden Stellen befunden werden. Nachfolgende Ergebnisse können bestätigt werden:</t>
  </si>
  <si>
    <t>potvrzuje, že kontrola výdajů byla provedena dle Nařízení (ES) 1828/2006 Čl. 13(2), Nařízení (ES) 1080/2006 Čl. 16 a dle pravidel specifických pro Program a že výdaje jsou považovány za způsobilé pro spolufinancování Evropským fondem pro regionální rozvoj (ERDF) a národních kofinancujících subjektů. Následující výsledky mohou být potvrzeny:</t>
  </si>
  <si>
    <t>►die geltend gemachten Ausgaben sind real, ausgelegt im Einklang mit dem geplanten, im EFRE-Vertrag angeführten Budget und wurden bezahlt / vykázané výdaje jsou skutečné, vynaložené v souladu s plánovaným rozpočtem uvedeným ve Smlouvě a byly uhrazeny</t>
  </si>
  <si>
    <t>►die Lieferung bzw. Erbringung der betreffenden Produkte oder Dienstlesitungen entsprechen der Genehmigungsentscheidung und dem Fördervertrag / produkty nebo služby byly poskytnuty v souladu s rozhodnutím o schválení a se Smlouvou</t>
  </si>
  <si>
    <t>►der Zahlungsantrag ist korrekt, wurde um sämtliche nicht förderfähige Ausgaben reduziert und falls es sich um ein Einnahmen generierendes Projekt handelt, wurden diese Einnahmen berücksichtigt / žádosti příjemce o úhradu jsou správné, byly sníženy o všechny nezpůsobilé výdaje a v případě, že se jedná o projekt vytvářející příjmy, byly tyto příjmy zohledněny</t>
  </si>
  <si>
    <t>►die Vorhaben und Ausgaben sind in Übereistimmung mit den gemeinschaftlichen und nationalen Bestimmungen, alle Rechnungsbelege haben Anforderungen auf formale Richtigkeit im Einklang mit diesen Regeln erfüllt / operace a výdaje jsou v souladu s vnitrostátními pravidly a pravidly Společenství, všechny účetní doklady splnily požadavky na formální správnost v souladu s těmito pravidly</t>
  </si>
  <si>
    <t>►Dopppelfinanzierung mit anderen gemeinschaftlichen oder nationalen Regelungen oder mit anderen Programmzeiträumen kann ausgeschlossen werden / bylo zamezeno dvojímu financování výdajů z jiných režimů podpor Společenství nebo vnitrostátních režimů podpor a za jiná programová období</t>
  </si>
  <si>
    <t>►die durchgeführten Aktivitäten sind im Einklang mit den Regeln des Umweltschutzes, den Regeln der Gleichstellung, den Publizitätsregeln und den Regeln für die öffentliche Förderung / provedené aktivity jsou v souladu s pravidly o ochraně životního prostředí, pravidly rovnoprávného postavení, pravidly o publicitě a pravidly pro veřejnou podporu</t>
  </si>
  <si>
    <t>►die Regeln für das öffentliche Vergabewesen wurden berücksichtigt / byla zohledněna pravidla pro zadávání veřejných zakázek</t>
  </si>
  <si>
    <t>Für österreichische Kontrollstelle:</t>
  </si>
  <si>
    <r>
      <t>Interne Referenznummer der Kontrollstelle:</t>
    </r>
  </si>
  <si>
    <r>
      <t>Datum und Ort:</t>
    </r>
  </si>
  <si>
    <r>
      <t>Name des Prüfers:</t>
    </r>
  </si>
  <si>
    <t>Unterschrift und Stempel der Kontrollstelle:</t>
  </si>
  <si>
    <t>Pro český kontrolní subjekt:</t>
  </si>
  <si>
    <t>Podpis kontrolora:</t>
  </si>
  <si>
    <t>Schválil (Jméno a příjmení):</t>
  </si>
  <si>
    <t>na základě plné moci</t>
  </si>
  <si>
    <t>Název Vedoucího partnera:</t>
  </si>
  <si>
    <t>Zodpovědný kontrolor Vedoucího partnera:</t>
  </si>
  <si>
    <t>Zodpovědný kontrolor při kontrole na místě:</t>
  </si>
  <si>
    <t>Název kontrolovaného partnera:</t>
  </si>
  <si>
    <t>Kontakt partnera (tel./e-mail):</t>
  </si>
  <si>
    <t>Místo kontroly:</t>
  </si>
  <si>
    <t>Datum provedení kontroly:</t>
  </si>
  <si>
    <t>Celkové náklady projektu:</t>
  </si>
  <si>
    <t>Celkové náklady partnera:</t>
  </si>
  <si>
    <t>Trvání projektu:</t>
  </si>
  <si>
    <t>Začátek:</t>
  </si>
  <si>
    <t>Konec:</t>
  </si>
  <si>
    <t>Prostředky vyplacené partnerovi:</t>
  </si>
  <si>
    <t>Kontrola aktivity projektu byla provedena</t>
  </si>
  <si>
    <t>Komentáře</t>
  </si>
  <si>
    <t>100% kontrolou</t>
  </si>
  <si>
    <t>náhodnou namátkovou kontrolou na xxx % základě</t>
  </si>
  <si>
    <t>na základě originálních dokumentů</t>
  </si>
  <si>
    <t>Výsledek: 1) Dodání zboží a služeb</t>
  </si>
  <si>
    <t>žádné patrné problémy</t>
  </si>
  <si>
    <t xml:space="preserve">problémy, které je třeba vyřešit: </t>
  </si>
  <si>
    <t>do:</t>
  </si>
  <si>
    <t>ddmmrr</t>
  </si>
  <si>
    <t>Doporučení/dohoda o konkrétních opatřeních, postupy při odstraňování problému, je třeba vyřídit do:</t>
  </si>
  <si>
    <t>text</t>
  </si>
  <si>
    <t>zjištěné vážné nedostatky: (je třeba informovat JTS/ŘO/NO)</t>
  </si>
  <si>
    <t>Výsledek: 2) Dodržování legislativních požadavků (např. pravidla publicity)</t>
  </si>
  <si>
    <t>Výsledek: 3) Evidence pro provedení kontrol (účetnictví, originální dokumenty atd.)</t>
  </si>
  <si>
    <t>Výsledek kontroly</t>
  </si>
  <si>
    <t>vyhovující / nevyhovující</t>
  </si>
  <si>
    <t xml:space="preserve">Komentáře: </t>
  </si>
  <si>
    <t>Kontrolní místo a název kontrolora:</t>
  </si>
  <si>
    <t>Podpis</t>
  </si>
  <si>
    <t xml:space="preserve">Přílohy: </t>
  </si>
  <si>
    <r>
      <t xml:space="preserve">Zpráva o kontrole na místě                                </t>
    </r>
    <r>
      <rPr>
        <b/>
        <sz val="12"/>
        <color indexed="10"/>
        <rFont val="Arial"/>
        <family val="2"/>
      </rPr>
      <t>11.</t>
    </r>
  </si>
  <si>
    <t>EDM konkret</t>
  </si>
  <si>
    <t>M00227</t>
  </si>
  <si>
    <t>PP2</t>
  </si>
  <si>
    <t>Kraj Vysočina</t>
  </si>
  <si>
    <t>Žižkova 57, 587 33 Jihlava</t>
  </si>
  <si>
    <t>Ing. Dita Marešová</t>
  </si>
  <si>
    <t>564 602 531, maresova.d@kr-vysocina.cz</t>
  </si>
  <si>
    <t>Projektový partner</t>
  </si>
  <si>
    <t>Průběžná</t>
  </si>
  <si>
    <t xml:space="preserve">Ing. Dita Marešová </t>
  </si>
  <si>
    <t>manažer projektu</t>
  </si>
  <si>
    <t>MUDr. Jiří Běhounek</t>
  </si>
  <si>
    <t>Založení platforem znalostí</t>
  </si>
  <si>
    <t>X</t>
  </si>
  <si>
    <t>Publicita</t>
  </si>
  <si>
    <t>Ne</t>
  </si>
  <si>
    <t xml:space="preserve">8. Popis problémů, s nimiž byl partner během realizace projektu konfrontován, a řešení, která byla nalezena:
</t>
  </si>
  <si>
    <t>Workshopy znalostní platformy</t>
  </si>
  <si>
    <t>6-8</t>
  </si>
  <si>
    <t>Založení platforem znalostí (za Kraj Vysočina znalostní platforma Kvalifikované pracovní síly a pracovní trh)</t>
  </si>
  <si>
    <r>
      <t xml:space="preserve">3. Detailní popis aktivit partnera s ohledem na jednotlivé činnosti, k nimž se partner zavázal ve Smlouvě
</t>
    </r>
    <r>
      <rPr>
        <sz val="10"/>
        <rFont val="Arial"/>
        <family val="2"/>
      </rPr>
      <t xml:space="preserve">
</t>
    </r>
    <r>
      <rPr>
        <b/>
        <sz val="10"/>
        <rFont val="Arial"/>
        <family val="2"/>
      </rPr>
      <t xml:space="preserve">
</t>
    </r>
  </si>
  <si>
    <t xml:space="preserve">9. Odchylky od původně plánovaných aktivit (v rámci zprávy, která nepodléhá předešlému schválení ŘO či MV):
</t>
  </si>
  <si>
    <t xml:space="preserve">10. Prováděl jste v rámci projektu zadávací řízení? Pokud ano, doložíte přílohu č. 10 Zadávací řízení
</t>
  </si>
  <si>
    <t>průběžně</t>
  </si>
  <si>
    <t>Součinnost při implementaci strategie pro komunikaci a marketing</t>
  </si>
  <si>
    <t xml:space="preserve">Definování kritérií a zapracování informací k projektům do elektronického přehledu </t>
  </si>
  <si>
    <t>Součinnost při přípravě informačních materiálů a prezentačních akcí</t>
  </si>
  <si>
    <t>Definice kritérií a zapracování informací k projektům do elektronického přehledu</t>
  </si>
  <si>
    <r>
      <t xml:space="preserve">4. Jakým způsobem byly popsané aktivity realizovány společně s projektovými partnery?
</t>
    </r>
    <r>
      <rPr>
        <sz val="10"/>
        <rFont val="Arial"/>
        <family val="2"/>
      </rPr>
      <t>Příprava aktivit probíhala na společných setkáních za účasti všech partnerů, realizace probíhala v jednotlivých regionech. Mezi partnery probíhala průběžná komunikace.</t>
    </r>
  </si>
  <si>
    <t>Realizace workshopu znalostní platformy  (3-4 jednání za rok)</t>
  </si>
  <si>
    <t>1</t>
  </si>
  <si>
    <t>veřejný</t>
  </si>
  <si>
    <t>ano</t>
  </si>
  <si>
    <t>maresova.d@kr-vysocina.cz</t>
  </si>
  <si>
    <t>Sberbank CZ, a.s.</t>
  </si>
  <si>
    <t>Na Pankráci 1724/129, 140 00 Praha 4</t>
  </si>
  <si>
    <t>VBOE CZ 2X</t>
  </si>
  <si>
    <t>4 200 359 446/6800</t>
  </si>
  <si>
    <t>Ing. Richard Šedivý</t>
  </si>
  <si>
    <t>finanční manažer</t>
  </si>
  <si>
    <t>MUDr. Jiří Běhounek, hejtman</t>
  </si>
  <si>
    <t>1.2.1/1</t>
  </si>
  <si>
    <t>1.2.1/2</t>
  </si>
  <si>
    <t>Tlumočení</t>
  </si>
  <si>
    <t>HT International s.r.o.</t>
  </si>
  <si>
    <t>27526941</t>
  </si>
  <si>
    <t>Občerstvení</t>
  </si>
  <si>
    <t>Překlady</t>
  </si>
  <si>
    <t>Lucie Butcher</t>
  </si>
  <si>
    <t>72244933</t>
  </si>
  <si>
    <t>2.2.3/2</t>
  </si>
  <si>
    <t>2.2.3/1</t>
  </si>
  <si>
    <t>Překlad z češtiny do němčiny</t>
  </si>
  <si>
    <t>2.2.3/3</t>
  </si>
  <si>
    <t>Překlad z češtiny do němčiny a z němčiny do češtiny</t>
  </si>
  <si>
    <t>2.2.2/2</t>
  </si>
  <si>
    <t>2.2.2/1</t>
  </si>
  <si>
    <t>2.2.3/4</t>
  </si>
  <si>
    <t>2.2.3/5</t>
  </si>
  <si>
    <t>Cestovní náhrady za tuzemské pracovní cesty a za zahraniční pracovní cesty vyplacené v CZK</t>
  </si>
  <si>
    <t>Cestovní náhrady za zahraniční pracovní cesty vyplacené v EUR</t>
  </si>
  <si>
    <t>2.2.5</t>
  </si>
  <si>
    <t>Nájem prostor</t>
  </si>
  <si>
    <t xml:space="preserve">Projektový partner </t>
  </si>
  <si>
    <t>CZ3068000000004200359446</t>
  </si>
  <si>
    <t>Kap. 2 
Věcné a externí výdaje</t>
  </si>
  <si>
    <t>Podklady k aktivitám</t>
  </si>
  <si>
    <t>Závěrečná</t>
  </si>
  <si>
    <t xml:space="preserve">č. 4   1. 8. 2014 - 31. 12. 2014 </t>
  </si>
  <si>
    <t xml:space="preserve">11. Hlavní aktivity plánované pro příští období, za které bude podána další zpráva:
</t>
  </si>
  <si>
    <t>č. 4 od 01/08/2014 - 31/12/2014</t>
  </si>
  <si>
    <t>2.1.2</t>
  </si>
  <si>
    <t>Notebook</t>
  </si>
  <si>
    <t>Pořízení notebooku</t>
  </si>
  <si>
    <t>1401352</t>
  </si>
  <si>
    <t>Patrik Ritter</t>
  </si>
  <si>
    <t>49402854</t>
  </si>
  <si>
    <t>Tlumočení na 5. workshopu znalostní platformy "Kvalifikované pracovní síly a pracovní trh" 28. 5. 2014, Jihlava</t>
  </si>
  <si>
    <t>108929</t>
  </si>
  <si>
    <t>330-2014</t>
  </si>
  <si>
    <t>380-2014</t>
  </si>
  <si>
    <t>417-2014</t>
  </si>
  <si>
    <t>Nájem prostor na 5. workshopu ZP "Obnovitelná energie a energetická efektivita" 14. 11. 2014, Telč</t>
  </si>
  <si>
    <t>140100231</t>
  </si>
  <si>
    <t>U Hraběnky s.r.o.</t>
  </si>
  <si>
    <t>29021260</t>
  </si>
  <si>
    <t>2.2.6</t>
  </si>
  <si>
    <t>Občerstvení na 5. workshopu ZP "Obnovitelná energie a energetická efektivita" 14. 11. 2014, Telč</t>
  </si>
  <si>
    <t>460-2014</t>
  </si>
  <si>
    <t>463-2014</t>
  </si>
  <si>
    <t>Tlumočení na 5. workshopu ZP "Obnovitelná energie a energetická efektivita" 14. 11. 2014, Telč</t>
  </si>
  <si>
    <t>109921</t>
  </si>
  <si>
    <t>15.4.2013 (Jihlava); 20.6.2013 (Linz); 17.10.2013 (Chodová Planá); 16.1.2014 (České Budějovice); 28.5.2014 (Jihlava); 18.6.2014 (Telč); 14.11.2014 (Telč); 24.11.2014 (Gmünd)</t>
  </si>
  <si>
    <t xml:space="preserve">5.2 Komentář k plnění časového plánu: 
Na základě žádosti Řídící orgán rozhodl o prodloužení realizace projektu do 31.12.2014. </t>
  </si>
  <si>
    <t>201407189</t>
  </si>
  <si>
    <t xml:space="preserve">12.2 Finanční zabezpečení stálosti výstupů po ukončení podpory:
Pokračování výstupů projektu bude zabezpečeno vlastními finančními prostředky nebo prostředky z dotačních zdrojů. </t>
  </si>
  <si>
    <t xml:space="preserve">12.1 Opatření zajišťující udržitelnost aktivit v projektu a jeho výstupů za partnera:
Během realizace projektu došlo k založení znalostních platforem a orgánů ERDV, jejichž činnosti bude pokračovat i nadále.  
Byly vytvořeny webové stránky www.evropskyregion.cz/cs pro uveřejňování aktualit týkající se činnosti platforem a členských regionů, které budou dále průběžně aktualizovány.  
Pořízený majetek (notebook) zůstane ve vlastnictví partnera po dobu pěti let od ukončení realizace projektu.  
</t>
  </si>
  <si>
    <r>
      <t xml:space="preserve">2. Shrnutí aktivit realizovaných projektovým partnerem v období, za které je zpráva podávána
</t>
    </r>
    <r>
      <rPr>
        <sz val="10"/>
        <rFont val="Arial"/>
        <family val="2"/>
      </rPr>
      <t>- účast na jednání manažerů znalostních platforem (26.8.2014)</t>
    </r>
    <r>
      <rPr>
        <sz val="10"/>
        <color indexed="10"/>
        <rFont val="Arial"/>
        <family val="2"/>
      </rPr>
      <t xml:space="preserve">
</t>
    </r>
    <r>
      <rPr>
        <sz val="10"/>
        <rFont val="Arial"/>
        <family val="2"/>
      </rPr>
      <t>- účast na jednání pracovní skupiny Práce s veřejností (27.8.2014)</t>
    </r>
    <r>
      <rPr>
        <sz val="10"/>
        <color indexed="10"/>
        <rFont val="Arial"/>
        <family val="2"/>
      </rPr>
      <t xml:space="preserve">
</t>
    </r>
    <r>
      <rPr>
        <sz val="10"/>
        <rFont val="Arial"/>
        <family val="2"/>
      </rPr>
      <t>- organizace workshopů znalostních platforem (14.11.2014, 24.11.2014) 
- zpracování přehledu projektů</t>
    </r>
    <r>
      <rPr>
        <sz val="10"/>
        <color indexed="10"/>
        <rFont val="Arial"/>
        <family val="2"/>
      </rPr>
      <t xml:space="preserve">
</t>
    </r>
    <r>
      <rPr>
        <sz val="10"/>
        <rFont val="Arial"/>
        <family val="2"/>
      </rPr>
      <t>- uveřejňování aktualit na stránkách Kraje Vysočina www.kr-vysocina.cz a stránkách Evropského regionu Dunaj- Vltava (ERDV) www.evropskyregion.cz.</t>
    </r>
  </si>
  <si>
    <t>201406344</t>
  </si>
  <si>
    <t>201406342</t>
  </si>
  <si>
    <t>201405727</t>
  </si>
  <si>
    <t>201405973</t>
  </si>
  <si>
    <t>201405267</t>
  </si>
  <si>
    <t>201404336</t>
  </si>
  <si>
    <t>201403559</t>
  </si>
  <si>
    <t>201403630</t>
  </si>
  <si>
    <t>201409695</t>
  </si>
  <si>
    <t>201414968</t>
  </si>
  <si>
    <r>
      <t xml:space="preserve">a) Jednání manažerů znalostních platforem 
</t>
    </r>
    <r>
      <rPr>
        <sz val="10"/>
        <rFont val="Arial"/>
        <family val="2"/>
      </rPr>
      <t>26.8.2014, Sonnenwald - na pravidelném setkání manažerů platforem byly představeny výstupy proběhlých workshopů znalostních platforem v jednotlivých regionech; diskuze k organizaci následujících workshopů platforem, harmonogram do konce roku 2014, výhled do roku 2015; aktuální stav navrhovaných projektů; informace ze zasedání TRIKO a Prezidia.</t>
    </r>
  </si>
  <si>
    <r>
      <rPr>
        <b/>
        <sz val="10"/>
        <rFont val="Arial"/>
        <family val="2"/>
      </rPr>
      <t xml:space="preserve">b) Jednání pracovní skupiny Práce s veřejností </t>
    </r>
    <r>
      <rPr>
        <b/>
        <sz val="10"/>
        <color indexed="10"/>
        <rFont val="Arial"/>
        <family val="2"/>
      </rPr>
      <t xml:space="preserve">
</t>
    </r>
    <r>
      <rPr>
        <sz val="10"/>
        <rFont val="Arial"/>
        <family val="2"/>
      </rPr>
      <t>27.8.2014, Sonnenwald - představen přehled událostí a organizačních záležitostí v ERDV; byly předány informace o interních projektech ERDV, proběhla diskuze k tvorbě propagačních předmětů (kalendář, průvodce VŠ, pexeso) s výhledem do roku 2015, řešeno personální zajištění v regionech, příprava spuštění intranetu, informace o připravovaných akcích.</t>
    </r>
  </si>
  <si>
    <r>
      <t xml:space="preserve">e) Přehled projektů 
</t>
    </r>
    <r>
      <rPr>
        <sz val="10"/>
        <rFont val="Arial"/>
        <family val="2"/>
      </rPr>
      <t xml:space="preserve">Byl zpracován přehled projektů realizovaných nebo připravovaných v jednotlivých znalostních platformách, včetně základních informací.  </t>
    </r>
  </si>
  <si>
    <r>
      <t xml:space="preserve">f) Součinnnost při aktualizaci homepage 
</t>
    </r>
    <r>
      <rPr>
        <sz val="10"/>
        <rFont val="Arial"/>
        <family val="2"/>
      </rPr>
      <t>Projektový partner pravidelně zveřejňoval aktuality týkající se platformy Kvalifikované pracovní síly a pracovní trh na stránkách www.evropskyregion.cz/cs/, a to jak v české, tak německé verzi.</t>
    </r>
    <r>
      <rPr>
        <b/>
        <sz val="10"/>
        <rFont val="Arial"/>
        <family val="2"/>
      </rPr>
      <t xml:space="preserve">
</t>
    </r>
  </si>
  <si>
    <r>
      <rPr>
        <b/>
        <sz val="10"/>
        <rFont val="Arial"/>
        <family val="2"/>
      </rPr>
      <t xml:space="preserve">Workshopy znalostních platforem 
c) </t>
    </r>
    <r>
      <rPr>
        <sz val="10"/>
        <rFont val="Arial"/>
        <family val="2"/>
      </rPr>
      <t xml:space="preserve">14.11.2014, Telč - shrnutí dosavadní činnosti; informace o přípravě kompetenční mapy; informace k možnému financování projektů v období 2014-2020; prezentace příkladů dobré praxe a projektových záměrů, přehled projektových záměrů znalostní platformy  a diskuze k tématu;
</t>
    </r>
    <r>
      <rPr>
        <b/>
        <sz val="10"/>
        <rFont val="Arial"/>
        <family val="2"/>
      </rPr>
      <t>d)</t>
    </r>
    <r>
      <rPr>
        <sz val="10"/>
        <rFont val="Arial"/>
        <family val="2"/>
      </rPr>
      <t xml:space="preserve"> 24.11.2014, Gmünd - aktuální informace z ERDV; informace k Regionální inovační strategii; prezentace příkladů dobré praxe, plán činnosti na rok 2015, diskuze k vytvoření menších tematických skupin s přizváním externích odborníků, pozvánka na akci Mariánskolázeňské dialogy.</t>
    </r>
    <r>
      <rPr>
        <sz val="10"/>
        <color indexed="10"/>
        <rFont val="Arial"/>
        <family val="2"/>
      </rPr>
      <t xml:space="preserve">
</t>
    </r>
  </si>
  <si>
    <r>
      <rPr>
        <b/>
        <sz val="10"/>
        <rFont val="Arial"/>
        <family val="2"/>
      </rPr>
      <t xml:space="preserve"> 6. Popis informačních a propagačních aktivit partnera:</t>
    </r>
    <r>
      <rPr>
        <b/>
        <sz val="10"/>
        <color indexed="10"/>
        <rFont val="Arial"/>
        <family val="2"/>
      </rPr>
      <t xml:space="preserve">
</t>
    </r>
    <r>
      <rPr>
        <sz val="10"/>
        <rFont val="Arial"/>
        <family val="2"/>
      </rPr>
      <t>- pravidelně byly zveřejňovány aktuality na stránkách Kraje Vysočina www.kr-vysocina.cz a www.evropskyregion.cz</t>
    </r>
    <r>
      <rPr>
        <sz val="10"/>
        <color indexed="10"/>
        <rFont val="Arial"/>
        <family val="2"/>
      </rPr>
      <t xml:space="preserve">
</t>
    </r>
    <r>
      <rPr>
        <sz val="10"/>
        <rFont val="Arial"/>
        <family val="2"/>
      </rPr>
      <t>http://www.kr-vysocina.cz/vismo5/dokumenty2.asp?id=4061064&amp;n=pexeso-evropskeho-regionu-dunaj-vltava&amp;p1=70238</t>
    </r>
    <r>
      <rPr>
        <sz val="10"/>
        <color indexed="10"/>
        <rFont val="Arial"/>
        <family val="2"/>
      </rPr>
      <t xml:space="preserve">
</t>
    </r>
    <r>
      <rPr>
        <sz val="10"/>
        <rFont val="Arial"/>
        <family val="2"/>
      </rPr>
      <t>http://www.kr-vysocina.cz/evropsky-region-dunaj-vltava-6-setkani-odborniku-resicich-oblast-kvalifikovanych-pracovnich-sil-a-trhu-prace/d-4062399/p1=1013</t>
    </r>
    <r>
      <rPr>
        <sz val="10"/>
        <color indexed="10"/>
        <rFont val="Arial"/>
        <family val="2"/>
      </rPr>
      <t xml:space="preserve">
</t>
    </r>
    <r>
      <rPr>
        <sz val="10"/>
        <rFont val="Arial"/>
        <family val="2"/>
      </rPr>
      <t>http://www.kr-vysocina.cz/vysel-pruvodce-vysokymi-skolami-evropskeho-regionu-dunaj-vltava/d-4062715/p1=1013 
http://www.kr-vysocina.cz/evropsky-region-dunaj-vltava-5-setkani-expertu-resicich-oblast-kvalifikovanych-pracovnich-sil-a-trhu-prace/d-4059058/p1=1013</t>
    </r>
    <r>
      <rPr>
        <sz val="10"/>
        <color indexed="10"/>
        <rFont val="Arial"/>
        <family val="2"/>
      </rPr>
      <t xml:space="preserve"> 
</t>
    </r>
    <r>
      <rPr>
        <sz val="10"/>
        <rFont val="Arial"/>
        <family val="2"/>
      </rPr>
      <t>http://www.kr-vysocina.cz/v-soutezi-evropskeho-regionu-dunaj-vltava-se-nejlepe-umistili-vysocinsti-cukrari/d-4061881/p1=1013</t>
    </r>
    <r>
      <rPr>
        <sz val="10"/>
        <color indexed="10"/>
        <rFont val="Arial"/>
        <family val="2"/>
      </rPr>
      <t xml:space="preserve">
</t>
    </r>
    <r>
      <rPr>
        <sz val="10"/>
        <rFont val="Arial"/>
        <family val="2"/>
      </rPr>
      <t>Aktuality z regionu byly pravidelně uveřejňovány také na www stránkách Evropského regionu v české i německé verzi: http://www.evropskyregion.cz/cs/temata/trh-prace.html;  http://www.evropskyregion.cz/de/themen/arbeitsmarkt.html</t>
    </r>
    <r>
      <rPr>
        <sz val="10"/>
        <color indexed="10"/>
        <rFont val="Arial"/>
        <family val="2"/>
      </rPr>
      <t xml:space="preserve">
</t>
    </r>
    <r>
      <rPr>
        <sz val="10"/>
        <rFont val="Arial"/>
        <family val="2"/>
      </rPr>
      <t>- povinná publicita na akcích byla zajišťována prostřednictvím stolních vlaječek a informačního banneru
- povinná publicita je uveřejněna na veškerých tištěných a elektronických materiálech (prezenční listiny, zápisy, prezentace, pozvánky, psací bloky, desky, vizitky).
- propagace Evropského regionu probíhala také prostřednictvím distribuce pexesa, průvodce vysokými školami a uspořádáním soutěže Představ svůj region.</t>
    </r>
  </si>
  <si>
    <t>Poskytování informací pro zveřejnění na www</t>
  </si>
</sst>
</file>

<file path=xl/styles.xml><?xml version="1.0" encoding="utf-8"?>
<styleSheet xmlns="http://schemas.openxmlformats.org/spreadsheetml/2006/main">
  <numFmts count="5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in&quot;"/>
    <numFmt numFmtId="185" formatCode="&quot;Wahr&quot;;&quot;Wahr&quot;;&quot;Falsch&quot;"/>
    <numFmt numFmtId="186" formatCode="&quot;Ein&quot;;&quot;Ein&quot;;&quot;Aus&quot;"/>
    <numFmt numFmtId="187" formatCode="000\ 00"/>
    <numFmt numFmtId="188" formatCode="dd/mm/yy;@"/>
    <numFmt numFmtId="189" formatCode="#,##0.00\ _K_č"/>
    <numFmt numFmtId="190" formatCode="#,##0.00\ &quot;Kč&quot;"/>
    <numFmt numFmtId="191" formatCode="[$-405]d\.\ mmmm\ yyyy"/>
    <numFmt numFmtId="192" formatCode="\(0\)"/>
    <numFmt numFmtId="193" formatCode="0.000"/>
    <numFmt numFmtId="194" formatCode="\(\ #\)"/>
    <numFmt numFmtId="195" formatCode="#,##0.00\ [$EUR]"/>
    <numFmt numFmtId="196" formatCode="0.0"/>
    <numFmt numFmtId="197" formatCode="d/m/yy;@"/>
    <numFmt numFmtId="198" formatCode="[$€-2]\ #,##0.00"/>
    <numFmt numFmtId="199" formatCode="mmm/yyyy"/>
    <numFmt numFmtId="200" formatCode="[$€-2]\ #,##0"/>
    <numFmt numFmtId="201" formatCode="#,##0.00\ [$€-1]"/>
    <numFmt numFmtId="202" formatCode="#,##0\ [$€-1]"/>
    <numFmt numFmtId="203" formatCode="0.00_ ;[Red]\-0.00\ "/>
    <numFmt numFmtId="204" formatCode="&quot;€&quot;\ #,##0.00"/>
    <numFmt numFmtId="205" formatCode="0.0000000%"/>
    <numFmt numFmtId="206" formatCode="#,##0.00_ ;[Red]\-#,##0.00\ "/>
    <numFmt numFmtId="207" formatCode="&quot;€&quot;\ #,##0.0000000"/>
    <numFmt numFmtId="208" formatCode="[$¥€-2]\ #\ ##,000_);[Red]\([$€-2]\ #\ ##,000\)"/>
  </numFmts>
  <fonts count="109">
    <font>
      <sz val="10"/>
      <name val="Arial"/>
      <family val="0"/>
    </font>
    <font>
      <b/>
      <sz val="10"/>
      <name val="Arial"/>
      <family val="2"/>
    </font>
    <font>
      <b/>
      <sz val="11"/>
      <name val="Arial"/>
      <family val="2"/>
    </font>
    <font>
      <b/>
      <sz val="14"/>
      <name val="Arial"/>
      <family val="2"/>
    </font>
    <font>
      <b/>
      <sz val="12"/>
      <name val="Arial"/>
      <family val="2"/>
    </font>
    <font>
      <sz val="12"/>
      <name val="Arial"/>
      <family val="2"/>
    </font>
    <font>
      <sz val="7.5"/>
      <name val="Arial"/>
      <family val="2"/>
    </font>
    <font>
      <sz val="10"/>
      <color indexed="55"/>
      <name val="Webdings"/>
      <family val="1"/>
    </font>
    <font>
      <sz val="14"/>
      <name val="Arial"/>
      <family val="2"/>
    </font>
    <font>
      <b/>
      <sz val="10"/>
      <color indexed="10"/>
      <name val="Arial"/>
      <family val="2"/>
    </font>
    <font>
      <sz val="10"/>
      <color indexed="10"/>
      <name val="Arial"/>
      <family val="2"/>
    </font>
    <font>
      <sz val="8"/>
      <name val="Arial"/>
      <family val="2"/>
    </font>
    <font>
      <b/>
      <sz val="9"/>
      <name val="Arial"/>
      <family val="2"/>
    </font>
    <font>
      <b/>
      <sz val="8"/>
      <name val="Arial"/>
      <family val="2"/>
    </font>
    <font>
      <sz val="10"/>
      <color indexed="55"/>
      <name val="Arial"/>
      <family val="2"/>
    </font>
    <font>
      <u val="single"/>
      <sz val="10"/>
      <color indexed="12"/>
      <name val="Arial"/>
      <family val="2"/>
    </font>
    <font>
      <u val="single"/>
      <sz val="10"/>
      <color indexed="36"/>
      <name val="Arial"/>
      <family val="2"/>
    </font>
    <font>
      <b/>
      <sz val="14"/>
      <color indexed="10"/>
      <name val="Arial"/>
      <family val="2"/>
    </font>
    <font>
      <b/>
      <sz val="22"/>
      <color indexed="10"/>
      <name val="Arial"/>
      <family val="2"/>
    </font>
    <font>
      <b/>
      <sz val="10"/>
      <color indexed="8"/>
      <name val="Arial"/>
      <family val="2"/>
    </font>
    <font>
      <sz val="10"/>
      <color indexed="8"/>
      <name val="Arial"/>
      <family val="2"/>
    </font>
    <font>
      <b/>
      <sz val="14"/>
      <name val="Arial CE"/>
      <family val="2"/>
    </font>
    <font>
      <sz val="10"/>
      <name val="Arial CE"/>
      <family val="0"/>
    </font>
    <font>
      <b/>
      <sz val="11"/>
      <name val="Arial CE"/>
      <family val="0"/>
    </font>
    <font>
      <b/>
      <sz val="10"/>
      <name val="Arial CE"/>
      <family val="0"/>
    </font>
    <font>
      <sz val="11"/>
      <name val="Arial CE"/>
      <family val="0"/>
    </font>
    <font>
      <sz val="10"/>
      <color indexed="10"/>
      <name val="Arial CE"/>
      <family val="0"/>
    </font>
    <font>
      <b/>
      <i/>
      <sz val="10"/>
      <name val="Arial CE"/>
      <family val="0"/>
    </font>
    <font>
      <b/>
      <u val="single"/>
      <sz val="11"/>
      <name val="Arial"/>
      <family val="2"/>
    </font>
    <font>
      <sz val="8"/>
      <name val="Tahoma"/>
      <family val="2"/>
    </font>
    <font>
      <b/>
      <sz val="8"/>
      <name val="Tahoma"/>
      <family val="2"/>
    </font>
    <font>
      <b/>
      <sz val="10"/>
      <color indexed="60"/>
      <name val="Arial CE"/>
      <family val="0"/>
    </font>
    <font>
      <sz val="10"/>
      <color indexed="60"/>
      <name val="Arial"/>
      <family val="2"/>
    </font>
    <font>
      <sz val="10"/>
      <color indexed="8"/>
      <name val="Arial CE"/>
      <family val="0"/>
    </font>
    <font>
      <sz val="10"/>
      <name val="Cambria"/>
      <family val="1"/>
    </font>
    <font>
      <b/>
      <sz val="10"/>
      <name val="Cambria"/>
      <family val="1"/>
    </font>
    <font>
      <b/>
      <u val="single"/>
      <sz val="10"/>
      <name val="Arial"/>
      <family val="2"/>
    </font>
    <font>
      <sz val="11"/>
      <name val="Arial"/>
      <family val="2"/>
    </font>
    <font>
      <b/>
      <sz val="12"/>
      <color indexed="10"/>
      <name val="Arial"/>
      <family val="2"/>
    </font>
    <font>
      <sz val="10"/>
      <name val="Tahoma"/>
      <family val="2"/>
    </font>
    <font>
      <sz val="11"/>
      <color indexed="8"/>
      <name val="Arial CE"/>
      <family val="0"/>
    </font>
    <font>
      <i/>
      <sz val="9"/>
      <name val="Arial"/>
      <family val="2"/>
    </font>
    <font>
      <b/>
      <sz val="11"/>
      <color indexed="10"/>
      <name val="Arial"/>
      <family val="2"/>
    </font>
    <font>
      <sz val="10"/>
      <name val="Webdings"/>
      <family val="1"/>
    </font>
    <font>
      <sz val="12"/>
      <color indexed="55"/>
      <name val="Webdings"/>
      <family val="1"/>
    </font>
    <font>
      <sz val="8.5"/>
      <name val="Arial"/>
      <family val="2"/>
    </font>
    <font>
      <sz val="12"/>
      <name val="Times New Roman"/>
      <family val="1"/>
    </font>
    <font>
      <b/>
      <sz val="10"/>
      <name val="Tahoma"/>
      <family val="2"/>
    </font>
    <font>
      <b/>
      <sz val="16"/>
      <name val="Arial"/>
      <family val="2"/>
    </font>
    <font>
      <b/>
      <sz val="9.5"/>
      <name val="Arial"/>
      <family val="2"/>
    </font>
    <font>
      <b/>
      <sz val="5"/>
      <name val="Arial"/>
      <family val="2"/>
    </font>
    <font>
      <b/>
      <sz val="7.5"/>
      <name val="Arial"/>
      <family val="2"/>
    </font>
    <font>
      <sz val="6.5"/>
      <name val="Arial"/>
      <family val="2"/>
    </font>
    <font>
      <b/>
      <sz val="6.5"/>
      <name val="Arial"/>
      <family val="2"/>
    </font>
    <font>
      <i/>
      <sz val="10"/>
      <color indexed="8"/>
      <name val="Arial"/>
      <family val="2"/>
    </font>
    <font>
      <sz val="9"/>
      <name val="Arial"/>
      <family val="2"/>
    </font>
    <font>
      <sz val="9"/>
      <name val="Times New Roman"/>
      <family val="1"/>
    </font>
    <font>
      <sz val="9"/>
      <color indexed="10"/>
      <name val="Arial"/>
      <family val="2"/>
    </font>
    <font>
      <sz val="11"/>
      <name val="Cambria"/>
      <family val="1"/>
    </font>
    <font>
      <b/>
      <sz val="11"/>
      <name val="Cambria"/>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20"/>
      <color indexed="10"/>
      <name val="Arial"/>
      <family val="2"/>
    </font>
    <font>
      <b/>
      <sz val="11"/>
      <color indexed="10"/>
      <name val="Calibri"/>
      <family val="2"/>
    </font>
    <font>
      <sz val="8"/>
      <color indexed="8"/>
      <name val="Calibri"/>
      <family val="2"/>
    </font>
    <font>
      <i/>
      <sz val="9"/>
      <color indexed="8"/>
      <name val="Calibri"/>
      <family val="2"/>
    </font>
    <font>
      <b/>
      <sz val="24"/>
      <color indexed="10"/>
      <name val="Arial"/>
      <family val="2"/>
    </font>
    <font>
      <b/>
      <sz val="9"/>
      <color indexed="8"/>
      <name val="Tahoma"/>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20"/>
      <color rgb="FFFF0000"/>
      <name val="Arial"/>
      <family val="2"/>
    </font>
    <font>
      <b/>
      <sz val="11"/>
      <color rgb="FFFF0000"/>
      <name val="Calibri"/>
      <family val="2"/>
    </font>
    <font>
      <sz val="8"/>
      <color theme="1"/>
      <name val="Calibri"/>
      <family val="2"/>
    </font>
    <font>
      <b/>
      <sz val="10"/>
      <color rgb="FFFF0000"/>
      <name val="Arial"/>
      <family val="2"/>
    </font>
    <font>
      <sz val="10"/>
      <color rgb="FFFF0000"/>
      <name val="Arial"/>
      <family val="2"/>
    </font>
    <font>
      <sz val="10"/>
      <color theme="1"/>
      <name val="Arial"/>
      <family val="2"/>
    </font>
    <font>
      <i/>
      <sz val="9"/>
      <color theme="1"/>
      <name val="Calibri"/>
      <family val="2"/>
    </font>
    <font>
      <b/>
      <sz val="24"/>
      <color rgb="FFFF0000"/>
      <name val="Arial"/>
      <family val="2"/>
    </font>
    <font>
      <b/>
      <sz val="12"/>
      <color rgb="FFFF000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27"/>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indexed="42"/>
        <bgColor indexed="64"/>
      </patternFill>
    </fill>
    <fill>
      <patternFill patternType="solid">
        <fgColor indexed="55"/>
        <bgColor indexed="64"/>
      </patternFill>
    </fill>
    <fill>
      <patternFill patternType="solid">
        <fgColor rgb="FFFFC000"/>
        <bgColor indexed="64"/>
      </patternFill>
    </fill>
    <fill>
      <patternFill patternType="solid">
        <fgColor theme="0" tint="-0.24997000396251678"/>
        <bgColor indexed="64"/>
      </patternFill>
    </fill>
    <fill>
      <patternFill patternType="solid">
        <fgColor theme="0"/>
        <bgColor indexed="64"/>
      </patternFill>
    </fill>
    <fill>
      <patternFill patternType="solid">
        <fgColor indexed="9"/>
        <bgColor indexed="64"/>
      </patternFill>
    </fill>
    <fill>
      <patternFill patternType="solid">
        <fgColor indexed="26"/>
        <bgColor indexed="64"/>
      </patternFill>
    </fill>
    <fill>
      <patternFill patternType="solid">
        <fgColor theme="0" tint="-0.1499900072813034"/>
        <bgColor indexed="64"/>
      </patternFill>
    </fill>
  </fills>
  <borders count="8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medium"/>
      <right style="medium"/>
      <top style="medium"/>
      <bottom style="medium"/>
    </border>
    <border>
      <left style="medium"/>
      <right style="thin"/>
      <top>
        <color indexed="63"/>
      </top>
      <bottom style="thin"/>
    </border>
    <border>
      <left style="medium"/>
      <right style="thin"/>
      <top style="thin"/>
      <bottom style="thin"/>
    </border>
    <border>
      <left style="medium"/>
      <right>
        <color indexed="63"/>
      </right>
      <top>
        <color indexed="63"/>
      </top>
      <bottom>
        <color indexed="63"/>
      </bottom>
    </border>
    <border>
      <left style="medium"/>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style="thin"/>
      <right style="thin"/>
      <top>
        <color indexed="63"/>
      </top>
      <bottom style="thin"/>
    </border>
    <border>
      <left>
        <color indexed="63"/>
      </left>
      <right style="thin"/>
      <top>
        <color indexed="63"/>
      </top>
      <bottom style="thin"/>
    </border>
    <border>
      <left style="thin"/>
      <right style="medium"/>
      <top>
        <color indexed="63"/>
      </top>
      <bottom style="thin"/>
    </border>
    <border>
      <left style="thin"/>
      <right style="medium"/>
      <top style="medium"/>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medium"/>
      <right style="thin"/>
      <top style="medium"/>
      <bottom style="thin"/>
    </border>
    <border>
      <left>
        <color indexed="63"/>
      </left>
      <right>
        <color indexed="63"/>
      </right>
      <top style="medium"/>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style="thin"/>
      <right style="medium"/>
      <top style="thin"/>
      <bottom style="mediu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style="medium"/>
      <bottom style="medium"/>
    </border>
    <border>
      <left style="medium"/>
      <right style="thin"/>
      <top style="medium"/>
      <bottom style="medium"/>
    </border>
    <border>
      <left>
        <color indexed="63"/>
      </left>
      <right style="medium"/>
      <top style="medium"/>
      <bottom style="medium"/>
    </border>
    <border>
      <left style="thin"/>
      <right style="medium"/>
      <top style="thin"/>
      <bottom style="thin"/>
    </border>
    <border>
      <left style="thin"/>
      <right>
        <color indexed="63"/>
      </right>
      <top style="medium"/>
      <bottom style="medium"/>
    </border>
    <border>
      <left style="thin"/>
      <right>
        <color indexed="63"/>
      </right>
      <top>
        <color indexed="63"/>
      </top>
      <bottom>
        <color indexed="63"/>
      </bottom>
    </border>
    <border>
      <left style="medium"/>
      <right style="medium"/>
      <top>
        <color indexed="63"/>
      </top>
      <bottom style="medium"/>
    </border>
    <border>
      <left>
        <color indexed="63"/>
      </left>
      <right style="medium"/>
      <top style="thin"/>
      <bottom style="thin"/>
    </border>
    <border>
      <left style="medium"/>
      <right style="medium"/>
      <top>
        <color indexed="63"/>
      </top>
      <bottom>
        <color indexed="63"/>
      </bottom>
    </border>
    <border>
      <left style="medium"/>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thin"/>
    </border>
    <border>
      <left>
        <color indexed="63"/>
      </left>
      <right style="medium"/>
      <top>
        <color indexed="63"/>
      </top>
      <bottom style="thin"/>
    </border>
    <border>
      <left style="medium"/>
      <right style="medium"/>
      <top/>
      <bottom style="thin"/>
    </border>
    <border>
      <left style="medium"/>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medium"/>
    </border>
    <border>
      <left style="thin"/>
      <right>
        <color indexed="63"/>
      </right>
      <top style="thin"/>
      <bottom style="medium"/>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medium"/>
      <top style="thin"/>
      <bottom>
        <color indexed="63"/>
      </bottom>
    </border>
    <border>
      <left style="thin"/>
      <right style="thin"/>
      <top style="thin"/>
      <bottom>
        <color indexed="63"/>
      </bottom>
    </border>
    <border>
      <left style="medium"/>
      <right>
        <color indexed="63"/>
      </right>
      <top>
        <color indexed="63"/>
      </top>
      <bottom style="thin"/>
    </border>
    <border>
      <left style="thin"/>
      <right style="medium"/>
      <top style="medium"/>
      <bottom>
        <color indexed="63"/>
      </bottom>
    </border>
    <border>
      <left style="thin"/>
      <right style="medium"/>
      <top>
        <color indexed="63"/>
      </top>
      <bottom>
        <color indexed="63"/>
      </bottom>
    </border>
    <border>
      <left>
        <color indexed="63"/>
      </left>
      <right style="thin"/>
      <top style="medium"/>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5" fillId="0" borderId="1" applyNumberFormat="0" applyFill="0" applyAlignment="0" applyProtection="0"/>
    <xf numFmtId="179" fontId="0" fillId="0" borderId="0" applyFont="0" applyFill="0" applyBorder="0" applyAlignment="0" applyProtection="0"/>
    <xf numFmtId="171" fontId="20" fillId="0" borderId="0" applyFont="0" applyFill="0" applyBorder="0" applyAlignment="0" applyProtection="0"/>
    <xf numFmtId="177" fontId="0" fillId="0" borderId="0" applyFont="0" applyFill="0" applyBorder="0" applyAlignment="0" applyProtection="0"/>
    <xf numFmtId="0" fontId="15" fillId="0" borderId="0" applyNumberFormat="0" applyFill="0" applyBorder="0" applyAlignment="0" applyProtection="0"/>
    <xf numFmtId="0" fontId="86" fillId="20" borderId="0" applyNumberFormat="0" applyBorder="0" applyAlignment="0" applyProtection="0"/>
    <xf numFmtId="0" fontId="87" fillId="21"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22" borderId="0" applyNumberFormat="0" applyBorder="0" applyAlignment="0" applyProtection="0"/>
    <xf numFmtId="0" fontId="0" fillId="0" borderId="0">
      <alignment/>
      <protection/>
    </xf>
    <xf numFmtId="0" fontId="83"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0" fillId="23" borderId="6" applyNumberFormat="0" applyFont="0" applyAlignment="0" applyProtection="0"/>
    <xf numFmtId="9" fontId="83"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0" fontId="93" fillId="0" borderId="7" applyNumberFormat="0" applyFill="0" applyAlignment="0" applyProtection="0"/>
    <xf numFmtId="0" fontId="94"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95" fillId="0" borderId="0" applyNumberFormat="0" applyFill="0" applyBorder="0" applyAlignment="0" applyProtection="0"/>
    <xf numFmtId="0" fontId="96" fillId="25" borderId="8" applyNumberFormat="0" applyAlignment="0" applyProtection="0"/>
    <xf numFmtId="0" fontId="97" fillId="26" borderId="8" applyNumberFormat="0" applyAlignment="0" applyProtection="0"/>
    <xf numFmtId="0" fontId="98" fillId="26" borderId="9" applyNumberFormat="0" applyAlignment="0" applyProtection="0"/>
    <xf numFmtId="0" fontId="99" fillId="0" borderId="0" applyNumberFormat="0" applyFill="0" applyBorder="0" applyAlignment="0" applyProtection="0"/>
    <xf numFmtId="0" fontId="84" fillId="27"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cellStyleXfs>
  <cellXfs count="1260">
    <xf numFmtId="0" fontId="0" fillId="0" borderId="0" xfId="0" applyAlignment="1">
      <alignment/>
    </xf>
    <xf numFmtId="0" fontId="0" fillId="0" borderId="0" xfId="0" applyBorder="1" applyAlignment="1">
      <alignment/>
    </xf>
    <xf numFmtId="0" fontId="2" fillId="0" borderId="0" xfId="0" applyFont="1" applyAlignment="1">
      <alignment/>
    </xf>
    <xf numFmtId="0" fontId="1" fillId="0" borderId="0" xfId="0" applyFont="1" applyBorder="1" applyAlignment="1">
      <alignment/>
    </xf>
    <xf numFmtId="0" fontId="2" fillId="0" borderId="0" xfId="0" applyFont="1" applyBorder="1" applyAlignment="1">
      <alignment/>
    </xf>
    <xf numFmtId="0" fontId="0" fillId="0" borderId="0" xfId="0" applyAlignment="1">
      <alignment/>
    </xf>
    <xf numFmtId="0" fontId="2" fillId="0" borderId="0" xfId="0" applyFont="1" applyAlignment="1">
      <alignment/>
    </xf>
    <xf numFmtId="0" fontId="2" fillId="0" borderId="0" xfId="0" applyFont="1" applyBorder="1" applyAlignment="1">
      <alignment/>
    </xf>
    <xf numFmtId="0" fontId="0" fillId="0" borderId="0" xfId="0" applyBorder="1" applyAlignment="1">
      <alignment/>
    </xf>
    <xf numFmtId="0" fontId="1" fillId="0" borderId="0" xfId="0" applyFont="1" applyAlignment="1">
      <alignment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Border="1" applyAlignment="1">
      <alignment horizontal="center"/>
    </xf>
    <xf numFmtId="0" fontId="0" fillId="0" borderId="0" xfId="0" applyFill="1" applyAlignment="1">
      <alignment horizontal="center"/>
    </xf>
    <xf numFmtId="0" fontId="1" fillId="0" borderId="0" xfId="0" applyFont="1" applyFill="1" applyBorder="1" applyAlignment="1">
      <alignment horizontal="left" vertical="center"/>
    </xf>
    <xf numFmtId="0" fontId="0" fillId="33" borderId="0" xfId="0" applyFill="1" applyAlignment="1">
      <alignment/>
    </xf>
    <xf numFmtId="0" fontId="4" fillId="0" borderId="0" xfId="0" applyFont="1" applyAlignment="1">
      <alignment/>
    </xf>
    <xf numFmtId="0" fontId="0" fillId="0" borderId="0" xfId="0" applyFont="1" applyAlignment="1">
      <alignment/>
    </xf>
    <xf numFmtId="0" fontId="0" fillId="0" borderId="0" xfId="0" applyFill="1" applyBorder="1" applyAlignment="1">
      <alignment/>
    </xf>
    <xf numFmtId="0" fontId="0" fillId="0" borderId="0" xfId="0" applyFill="1" applyBorder="1" applyAlignment="1">
      <alignment/>
    </xf>
    <xf numFmtId="0" fontId="4" fillId="0" borderId="0" xfId="0" applyFont="1" applyAlignment="1">
      <alignment horizontal="center"/>
    </xf>
    <xf numFmtId="0" fontId="6" fillId="0" borderId="0" xfId="0" applyFont="1" applyAlignment="1">
      <alignment/>
    </xf>
    <xf numFmtId="0" fontId="0" fillId="0" borderId="0" xfId="0" applyFont="1" applyBorder="1" applyAlignment="1">
      <alignment wrapText="1"/>
    </xf>
    <xf numFmtId="0" fontId="0" fillId="0" borderId="0" xfId="0" applyFont="1" applyBorder="1" applyAlignment="1">
      <alignment/>
    </xf>
    <xf numFmtId="0" fontId="1" fillId="0" borderId="0" xfId="0" applyFont="1" applyFill="1" applyBorder="1" applyAlignment="1">
      <alignment horizontal="right" vertical="center" wrapText="1"/>
    </xf>
    <xf numFmtId="0" fontId="2" fillId="34" borderId="0" xfId="0" applyFont="1" applyFill="1" applyAlignment="1">
      <alignment/>
    </xf>
    <xf numFmtId="0" fontId="1" fillId="34" borderId="10" xfId="0" applyFont="1" applyFill="1" applyBorder="1" applyAlignment="1">
      <alignment horizontal="center" vertical="center"/>
    </xf>
    <xf numFmtId="0" fontId="1" fillId="34" borderId="11" xfId="0" applyFont="1" applyFill="1" applyBorder="1" applyAlignment="1">
      <alignment horizontal="center" vertical="center" wrapText="1"/>
    </xf>
    <xf numFmtId="0" fontId="0" fillId="34" borderId="12" xfId="0" applyFont="1" applyFill="1" applyBorder="1" applyAlignment="1">
      <alignment/>
    </xf>
    <xf numFmtId="16" fontId="0" fillId="34" borderId="13" xfId="0" applyNumberFormat="1" applyFont="1" applyFill="1" applyBorder="1" applyAlignment="1">
      <alignment/>
    </xf>
    <xf numFmtId="0" fontId="1" fillId="34" borderId="11" xfId="0" applyFont="1" applyFill="1" applyBorder="1" applyAlignment="1">
      <alignment horizontal="center"/>
    </xf>
    <xf numFmtId="0" fontId="1" fillId="34" borderId="10" xfId="0" applyFont="1" applyFill="1" applyBorder="1" applyAlignment="1">
      <alignment horizontal="center" vertical="center" wrapText="1"/>
    </xf>
    <xf numFmtId="0" fontId="1" fillId="34" borderId="0" xfId="0" applyFont="1" applyFill="1" applyAlignment="1">
      <alignment/>
    </xf>
    <xf numFmtId="0" fontId="1" fillId="34" borderId="0" xfId="0" applyFont="1" applyFill="1" applyBorder="1" applyAlignment="1">
      <alignment horizontal="right"/>
    </xf>
    <xf numFmtId="0" fontId="1" fillId="34" borderId="11" xfId="0" applyFont="1" applyFill="1" applyBorder="1" applyAlignment="1">
      <alignment horizontal="center" vertical="center"/>
    </xf>
    <xf numFmtId="0" fontId="0" fillId="0" borderId="0" xfId="0" applyFill="1" applyAlignment="1">
      <alignment/>
    </xf>
    <xf numFmtId="0" fontId="0" fillId="0" borderId="0" xfId="0" applyFill="1" applyAlignment="1">
      <alignment/>
    </xf>
    <xf numFmtId="0" fontId="0" fillId="0" borderId="0" xfId="0" applyFont="1" applyAlignment="1">
      <alignment horizontal="left" vertical="top"/>
    </xf>
    <xf numFmtId="0" fontId="2" fillId="0" borderId="0" xfId="0" applyFont="1" applyFill="1" applyAlignment="1">
      <alignment/>
    </xf>
    <xf numFmtId="0" fontId="2" fillId="0" borderId="0" xfId="0" applyFont="1" applyFill="1" applyAlignment="1">
      <alignment/>
    </xf>
    <xf numFmtId="0" fontId="1"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9" fillId="0" borderId="0" xfId="0" applyFont="1" applyFill="1" applyAlignment="1">
      <alignment/>
    </xf>
    <xf numFmtId="0" fontId="0" fillId="0" borderId="0" xfId="0" applyFont="1" applyFill="1" applyBorder="1" applyAlignment="1">
      <alignment/>
    </xf>
    <xf numFmtId="0" fontId="0" fillId="0" borderId="0" xfId="0" applyFont="1" applyAlignment="1">
      <alignment/>
    </xf>
    <xf numFmtId="0" fontId="1" fillId="34" borderId="0" xfId="0" applyFont="1" applyFill="1" applyAlignment="1">
      <alignment wrapText="1"/>
    </xf>
    <xf numFmtId="0" fontId="0" fillId="0" borderId="0" xfId="0" applyFill="1" applyAlignment="1">
      <alignment horizontal="center" vertical="center"/>
    </xf>
    <xf numFmtId="0" fontId="1" fillId="0" borderId="0" xfId="0" applyFont="1" applyAlignment="1">
      <alignment/>
    </xf>
    <xf numFmtId="0" fontId="1" fillId="0" borderId="0" xfId="0" applyFont="1" applyFill="1" applyAlignment="1">
      <alignment/>
    </xf>
    <xf numFmtId="0" fontId="1" fillId="0" borderId="0" xfId="0" applyFont="1" applyAlignment="1">
      <alignment wrapText="1"/>
    </xf>
    <xf numFmtId="0" fontId="1" fillId="0" borderId="0" xfId="0" applyFont="1" applyAlignment="1">
      <alignment/>
    </xf>
    <xf numFmtId="0" fontId="0" fillId="0" borderId="0" xfId="0" applyFont="1" applyAlignment="1">
      <alignment/>
    </xf>
    <xf numFmtId="0" fontId="0" fillId="0" borderId="0" xfId="0" applyFont="1" applyBorder="1" applyAlignment="1">
      <alignment/>
    </xf>
    <xf numFmtId="0" fontId="3" fillId="0" borderId="0" xfId="0" applyFont="1" applyFill="1" applyBorder="1" applyAlignment="1">
      <alignment horizontal="center" vertical="center"/>
    </xf>
    <xf numFmtId="0" fontId="7" fillId="0" borderId="0" xfId="0" applyFont="1" applyAlignment="1">
      <alignment vertical="top" wrapText="1"/>
    </xf>
    <xf numFmtId="0" fontId="1" fillId="0" borderId="0" xfId="0" applyFont="1" applyAlignment="1">
      <alignment/>
    </xf>
    <xf numFmtId="0" fontId="10" fillId="0" borderId="0" xfId="0" applyFont="1" applyAlignment="1">
      <alignment/>
    </xf>
    <xf numFmtId="0" fontId="0" fillId="34" borderId="0" xfId="0" applyFont="1" applyFill="1" applyBorder="1" applyAlignment="1">
      <alignment/>
    </xf>
    <xf numFmtId="0" fontId="1" fillId="34" borderId="0" xfId="0" applyFont="1" applyFill="1" applyBorder="1" applyAlignment="1">
      <alignment/>
    </xf>
    <xf numFmtId="0" fontId="0" fillId="35" borderId="11" xfId="0" applyFill="1" applyBorder="1" applyAlignment="1">
      <alignment/>
    </xf>
    <xf numFmtId="0" fontId="1" fillId="34" borderId="0" xfId="0" applyFont="1" applyFill="1" applyAlignment="1">
      <alignment/>
    </xf>
    <xf numFmtId="0" fontId="1" fillId="34" borderId="0" xfId="0" applyFont="1" applyFill="1" applyAlignment="1">
      <alignment/>
    </xf>
    <xf numFmtId="0" fontId="1"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1" fillId="0" borderId="0" xfId="0" applyFont="1" applyFill="1" applyBorder="1" applyAlignment="1">
      <alignment horizontal="right"/>
    </xf>
    <xf numFmtId="0" fontId="0" fillId="35" borderId="11" xfId="0" applyFont="1" applyFill="1" applyBorder="1" applyAlignment="1">
      <alignment horizontal="center"/>
    </xf>
    <xf numFmtId="0" fontId="1" fillId="34" borderId="0" xfId="0" applyFont="1" applyFill="1" applyBorder="1" applyAlignment="1">
      <alignment horizontal="center" vertical="center"/>
    </xf>
    <xf numFmtId="0" fontId="2" fillId="0" borderId="0" xfId="0" applyFont="1" applyFill="1" applyAlignment="1">
      <alignment horizontal="left" vertical="center"/>
    </xf>
    <xf numFmtId="0" fontId="0" fillId="0" borderId="0" xfId="0" applyFill="1" applyAlignment="1">
      <alignment horizontal="left" vertical="center"/>
    </xf>
    <xf numFmtId="0" fontId="12" fillId="34" borderId="0" xfId="0" applyFont="1" applyFill="1" applyAlignment="1">
      <alignment/>
    </xf>
    <xf numFmtId="0" fontId="0" fillId="34" borderId="14" xfId="0" applyFont="1" applyFill="1" applyBorder="1" applyAlignment="1">
      <alignment/>
    </xf>
    <xf numFmtId="0" fontId="13" fillId="34" borderId="11" xfId="0" applyFont="1" applyFill="1" applyBorder="1" applyAlignment="1">
      <alignment horizontal="center" vertical="center" wrapText="1"/>
    </xf>
    <xf numFmtId="0" fontId="0" fillId="0" borderId="0" xfId="0" applyFont="1" applyBorder="1" applyAlignment="1">
      <alignment/>
    </xf>
    <xf numFmtId="0" fontId="13" fillId="34" borderId="11" xfId="0" applyFont="1" applyFill="1" applyBorder="1" applyAlignment="1">
      <alignment horizontal="center" vertical="center" wrapText="1" shrinkToFit="1"/>
    </xf>
    <xf numFmtId="16" fontId="1" fillId="34" borderId="14" xfId="0" applyNumberFormat="1" applyFont="1" applyFill="1" applyBorder="1" applyAlignment="1">
      <alignment horizontal="left" vertical="center"/>
    </xf>
    <xf numFmtId="16" fontId="1" fillId="34" borderId="0" xfId="0" applyNumberFormat="1" applyFont="1" applyFill="1" applyBorder="1" applyAlignment="1">
      <alignment horizontal="left" vertical="center"/>
    </xf>
    <xf numFmtId="0" fontId="9" fillId="0" borderId="0" xfId="0" applyFont="1" applyFill="1" applyBorder="1" applyAlignment="1">
      <alignment horizontal="center"/>
    </xf>
    <xf numFmtId="0" fontId="0" fillId="35" borderId="15" xfId="0" applyFont="1" applyFill="1" applyBorder="1" applyAlignment="1">
      <alignment horizontal="center"/>
    </xf>
    <xf numFmtId="0" fontId="11" fillId="0" borderId="0" xfId="0" applyFont="1" applyAlignment="1">
      <alignment horizontal="center" wrapText="1"/>
    </xf>
    <xf numFmtId="0" fontId="0" fillId="0" borderId="0" xfId="0" applyFont="1" applyBorder="1" applyAlignment="1">
      <alignment/>
    </xf>
    <xf numFmtId="0" fontId="0" fillId="0" borderId="0" xfId="0" applyFont="1" applyAlignment="1">
      <alignment/>
    </xf>
    <xf numFmtId="0" fontId="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Alignment="1">
      <alignment vertical="top"/>
    </xf>
    <xf numFmtId="0" fontId="0" fillId="0" borderId="0" xfId="0" applyFont="1" applyFill="1" applyAlignment="1">
      <alignment vertical="top"/>
    </xf>
    <xf numFmtId="0" fontId="1" fillId="34" borderId="14" xfId="0" applyFont="1" applyFill="1" applyBorder="1" applyAlignment="1">
      <alignment/>
    </xf>
    <xf numFmtId="0" fontId="0" fillId="34" borderId="16" xfId="0" applyFont="1" applyFill="1" applyBorder="1" applyAlignment="1">
      <alignment/>
    </xf>
    <xf numFmtId="0" fontId="1" fillId="34" borderId="17" xfId="0" applyFont="1" applyFill="1" applyBorder="1" applyAlignment="1">
      <alignment/>
    </xf>
    <xf numFmtId="0" fontId="1" fillId="34" borderId="18" xfId="0" applyFont="1" applyFill="1" applyBorder="1" applyAlignment="1">
      <alignment/>
    </xf>
    <xf numFmtId="0" fontId="1" fillId="34" borderId="19" xfId="0" applyFont="1" applyFill="1" applyBorder="1" applyAlignment="1">
      <alignment/>
    </xf>
    <xf numFmtId="0" fontId="1" fillId="34" borderId="20" xfId="0" applyFont="1" applyFill="1" applyBorder="1" applyAlignment="1">
      <alignment/>
    </xf>
    <xf numFmtId="0" fontId="1" fillId="34" borderId="21" xfId="0" applyFont="1" applyFill="1" applyBorder="1" applyAlignment="1">
      <alignment/>
    </xf>
    <xf numFmtId="0" fontId="8" fillId="34" borderId="0" xfId="0" applyFont="1" applyFill="1" applyAlignment="1">
      <alignment horizontal="left"/>
    </xf>
    <xf numFmtId="0" fontId="4" fillId="0" borderId="0" xfId="0" applyFont="1" applyFill="1" applyAlignment="1">
      <alignment horizontal="center" vertical="center"/>
    </xf>
    <xf numFmtId="0" fontId="5" fillId="0" borderId="0" xfId="0" applyFont="1" applyFill="1" applyAlignment="1">
      <alignment horizontal="center" vertical="center"/>
    </xf>
    <xf numFmtId="0" fontId="8" fillId="0" borderId="0" xfId="0" applyFont="1" applyFill="1" applyAlignment="1">
      <alignment horizontal="left"/>
    </xf>
    <xf numFmtId="0" fontId="0" fillId="0" borderId="0" xfId="0" applyFont="1" applyFill="1" applyBorder="1" applyAlignment="1">
      <alignment horizontal="left" vertical="top" wrapText="1"/>
    </xf>
    <xf numFmtId="0" fontId="1" fillId="34" borderId="14" xfId="0" applyFont="1" applyFill="1" applyBorder="1" applyAlignment="1">
      <alignment horizontal="center" vertical="center"/>
    </xf>
    <xf numFmtId="0" fontId="1" fillId="34" borderId="22" xfId="0" applyFont="1" applyFill="1" applyBorder="1" applyAlignment="1">
      <alignment horizontal="center" vertical="center"/>
    </xf>
    <xf numFmtId="0" fontId="1" fillId="34" borderId="19" xfId="0" applyFont="1" applyFill="1" applyBorder="1" applyAlignment="1">
      <alignment horizontal="center" vertical="center" wrapText="1"/>
    </xf>
    <xf numFmtId="0" fontId="1" fillId="34" borderId="20" xfId="0" applyFont="1" applyFill="1" applyBorder="1" applyAlignment="1">
      <alignment horizontal="center" vertical="center" wrapText="1"/>
    </xf>
    <xf numFmtId="0" fontId="13" fillId="34" borderId="23" xfId="0" applyFont="1" applyFill="1" applyBorder="1" applyAlignment="1">
      <alignment horizontal="center" vertical="center" wrapText="1"/>
    </xf>
    <xf numFmtId="0" fontId="13" fillId="34" borderId="11" xfId="0" applyFont="1" applyFill="1" applyBorder="1" applyAlignment="1">
      <alignment horizontal="center" vertical="center" wrapText="1"/>
    </xf>
    <xf numFmtId="49" fontId="1" fillId="34" borderId="11" xfId="0" applyNumberFormat="1" applyFont="1" applyFill="1" applyBorder="1" applyAlignment="1">
      <alignment horizontal="center" vertical="center" wrapText="1"/>
    </xf>
    <xf numFmtId="0" fontId="21" fillId="0" borderId="0" xfId="0" applyFont="1" applyAlignment="1" applyProtection="1">
      <alignment horizontal="left"/>
      <protection hidden="1" locked="0"/>
    </xf>
    <xf numFmtId="0" fontId="21" fillId="0" borderId="0" xfId="0" applyFont="1" applyAlignment="1" applyProtection="1">
      <alignment/>
      <protection hidden="1" locked="0"/>
    </xf>
    <xf numFmtId="0" fontId="22" fillId="0" borderId="0" xfId="0" applyFont="1" applyFill="1" applyBorder="1" applyAlignment="1" applyProtection="1">
      <alignment horizontal="left"/>
      <protection hidden="1" locked="0"/>
    </xf>
    <xf numFmtId="0" fontId="1" fillId="0" borderId="0" xfId="0" applyFont="1" applyFill="1" applyBorder="1" applyAlignment="1" applyProtection="1">
      <alignment horizontal="center"/>
      <protection locked="0"/>
    </xf>
    <xf numFmtId="3" fontId="23" fillId="0" borderId="0" xfId="0" applyNumberFormat="1" applyFont="1" applyFill="1" applyBorder="1" applyAlignment="1" applyProtection="1">
      <alignment horizontal="center"/>
      <protection hidden="1" locked="0"/>
    </xf>
    <xf numFmtId="0" fontId="22" fillId="0" borderId="0" xfId="0" applyFont="1" applyFill="1" applyBorder="1" applyAlignment="1" applyProtection="1">
      <alignment/>
      <protection hidden="1" locked="0"/>
    </xf>
    <xf numFmtId="0" fontId="25" fillId="0" borderId="0" xfId="0" applyFont="1" applyFill="1" applyBorder="1" applyAlignment="1" applyProtection="1">
      <alignment horizontal="right"/>
      <protection hidden="1" locked="0"/>
    </xf>
    <xf numFmtId="0" fontId="25" fillId="0" borderId="0" xfId="0" applyFont="1" applyFill="1" applyBorder="1" applyAlignment="1" applyProtection="1">
      <alignment horizontal="center"/>
      <protection hidden="1" locked="0"/>
    </xf>
    <xf numFmtId="3" fontId="25" fillId="0" borderId="0" xfId="0" applyNumberFormat="1" applyFont="1" applyFill="1" applyBorder="1" applyAlignment="1" applyProtection="1">
      <alignment/>
      <protection hidden="1" locked="0"/>
    </xf>
    <xf numFmtId="0" fontId="25" fillId="0" borderId="0" xfId="0" applyFont="1" applyFill="1" applyBorder="1" applyAlignment="1" applyProtection="1">
      <alignment/>
      <protection hidden="1" locked="0"/>
    </xf>
    <xf numFmtId="4" fontId="25" fillId="0" borderId="0" xfId="0" applyNumberFormat="1" applyFont="1" applyFill="1" applyBorder="1" applyAlignment="1" applyProtection="1">
      <alignment/>
      <protection hidden="1" locked="0"/>
    </xf>
    <xf numFmtId="49" fontId="22" fillId="0" borderId="24" xfId="0" applyNumberFormat="1" applyFont="1" applyBorder="1" applyAlignment="1" applyProtection="1">
      <alignment horizontal="center" vertical="center"/>
      <protection hidden="1" locked="0"/>
    </xf>
    <xf numFmtId="49" fontId="22" fillId="0" borderId="25" xfId="0" applyNumberFormat="1" applyFont="1" applyBorder="1" applyAlignment="1" applyProtection="1">
      <alignment vertical="center"/>
      <protection hidden="1" locked="0"/>
    </xf>
    <xf numFmtId="49" fontId="22" fillId="0" borderId="24" xfId="0" applyNumberFormat="1" applyFont="1" applyBorder="1" applyAlignment="1" applyProtection="1">
      <alignment vertical="center"/>
      <protection hidden="1" locked="0"/>
    </xf>
    <xf numFmtId="0" fontId="22" fillId="33" borderId="26" xfId="0" applyNumberFormat="1" applyFont="1" applyFill="1" applyBorder="1" applyAlignment="1" applyProtection="1">
      <alignment horizontal="center" vertical="top" wrapText="1"/>
      <protection hidden="1" locked="0"/>
    </xf>
    <xf numFmtId="3" fontId="22" fillId="0" borderId="0" xfId="0" applyNumberFormat="1" applyFont="1" applyFill="1" applyBorder="1" applyAlignment="1" applyProtection="1">
      <alignment vertical="center"/>
      <protection hidden="1" locked="0"/>
    </xf>
    <xf numFmtId="3" fontId="26" fillId="0" borderId="0" xfId="0" applyNumberFormat="1" applyFont="1" applyFill="1" applyBorder="1" applyAlignment="1" applyProtection="1">
      <alignment vertical="center"/>
      <protection hidden="1" locked="0"/>
    </xf>
    <xf numFmtId="3" fontId="22" fillId="0" borderId="0" xfId="0" applyNumberFormat="1" applyFont="1" applyBorder="1" applyAlignment="1" applyProtection="1">
      <alignment vertical="center"/>
      <protection hidden="1" locked="0"/>
    </xf>
    <xf numFmtId="189" fontId="22" fillId="0" borderId="0" xfId="0" applyNumberFormat="1" applyFont="1" applyFill="1" applyBorder="1" applyAlignment="1" applyProtection="1">
      <alignment horizontal="center" vertical="top" wrapText="1"/>
      <protection hidden="1" locked="0"/>
    </xf>
    <xf numFmtId="0" fontId="11" fillId="0" borderId="0" xfId="0" applyFont="1" applyFill="1" applyBorder="1" applyAlignment="1" applyProtection="1">
      <alignment horizontal="center" vertical="center" wrapText="1"/>
      <protection locked="0"/>
    </xf>
    <xf numFmtId="189" fontId="24" fillId="0" borderId="0" xfId="0" applyNumberFormat="1" applyFont="1" applyFill="1" applyBorder="1" applyAlignment="1" applyProtection="1">
      <alignment vertical="center"/>
      <protection hidden="1" locked="0"/>
    </xf>
    <xf numFmtId="0" fontId="28" fillId="0" borderId="0" xfId="0" applyFont="1" applyBorder="1" applyAlignment="1" applyProtection="1">
      <alignment/>
      <protection locked="0"/>
    </xf>
    <xf numFmtId="0" fontId="22" fillId="0" borderId="0" xfId="0" applyFont="1" applyFill="1" applyBorder="1" applyAlignment="1" applyProtection="1">
      <alignment horizontal="center" vertical="center"/>
      <protection hidden="1" locked="0"/>
    </xf>
    <xf numFmtId="0" fontId="22" fillId="0" borderId="0" xfId="0" applyFont="1" applyFill="1" applyBorder="1" applyAlignment="1" applyProtection="1">
      <alignment vertical="center"/>
      <protection hidden="1" locked="0"/>
    </xf>
    <xf numFmtId="0" fontId="22" fillId="0" borderId="0" xfId="0" applyFont="1" applyBorder="1" applyAlignment="1" applyProtection="1">
      <alignment horizontal="center" vertical="center"/>
      <protection hidden="1" locked="0"/>
    </xf>
    <xf numFmtId="0" fontId="22" fillId="0" borderId="0" xfId="0" applyFont="1" applyFill="1" applyBorder="1" applyAlignment="1" applyProtection="1">
      <alignment wrapText="1"/>
      <protection hidden="1"/>
    </xf>
    <xf numFmtId="0" fontId="22" fillId="0" borderId="0" xfId="0" applyFont="1" applyFill="1" applyBorder="1" applyAlignment="1" applyProtection="1">
      <alignment/>
      <protection hidden="1"/>
    </xf>
    <xf numFmtId="0" fontId="22" fillId="0" borderId="0" xfId="0" applyFont="1" applyFill="1" applyBorder="1" applyAlignment="1" applyProtection="1">
      <alignment vertical="center"/>
      <protection hidden="1"/>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33" borderId="0" xfId="0" applyFill="1" applyAlignment="1">
      <alignment/>
    </xf>
    <xf numFmtId="0" fontId="0" fillId="0" borderId="20" xfId="0" applyBorder="1" applyAlignment="1">
      <alignment/>
    </xf>
    <xf numFmtId="0" fontId="0" fillId="0" borderId="21" xfId="0" applyBorder="1" applyAlignment="1">
      <alignment/>
    </xf>
    <xf numFmtId="0" fontId="1" fillId="0" borderId="14" xfId="0" applyFont="1" applyFill="1" applyBorder="1" applyAlignment="1">
      <alignment horizontal="center" vertical="center" wrapText="1"/>
    </xf>
    <xf numFmtId="0" fontId="1" fillId="0" borderId="14" xfId="0" applyFont="1" applyFill="1" applyBorder="1" applyAlignment="1">
      <alignment horizontal="right" vertical="center" wrapText="1"/>
    </xf>
    <xf numFmtId="0" fontId="1" fillId="34" borderId="17" xfId="0" applyFont="1" applyFill="1" applyBorder="1" applyAlignment="1">
      <alignment horizontal="right"/>
    </xf>
    <xf numFmtId="0" fontId="7" fillId="0" borderId="0" xfId="0" applyFont="1" applyAlignment="1">
      <alignment wrapText="1"/>
    </xf>
    <xf numFmtId="0" fontId="0" fillId="0" borderId="0" xfId="0" applyAlignment="1">
      <alignment wrapText="1"/>
    </xf>
    <xf numFmtId="0" fontId="0" fillId="0" borderId="0" xfId="0" applyFont="1" applyBorder="1" applyAlignment="1">
      <alignment/>
    </xf>
    <xf numFmtId="0" fontId="5" fillId="0" borderId="0" xfId="0" applyFont="1" applyAlignment="1">
      <alignment/>
    </xf>
    <xf numFmtId="0" fontId="0" fillId="0" borderId="27" xfId="0" applyFill="1" applyBorder="1" applyAlignment="1">
      <alignment/>
    </xf>
    <xf numFmtId="49" fontId="25" fillId="0" borderId="24" xfId="0" applyNumberFormat="1" applyFont="1" applyBorder="1" applyAlignment="1" applyProtection="1">
      <alignment vertical="center"/>
      <protection hidden="1" locked="0"/>
    </xf>
    <xf numFmtId="49" fontId="23" fillId="0" borderId="24" xfId="0" applyNumberFormat="1" applyFont="1" applyFill="1" applyBorder="1" applyAlignment="1" applyProtection="1">
      <alignment horizontal="left" vertical="center"/>
      <protection hidden="1" locked="0"/>
    </xf>
    <xf numFmtId="49" fontId="2" fillId="0" borderId="25" xfId="0" applyNumberFormat="1" applyFont="1" applyFill="1" applyBorder="1" applyAlignment="1" applyProtection="1">
      <alignment/>
      <protection locked="0"/>
    </xf>
    <xf numFmtId="49" fontId="23" fillId="0" borderId="25" xfId="0" applyNumberFormat="1" applyFont="1" applyFill="1" applyBorder="1" applyAlignment="1" applyProtection="1">
      <alignment vertical="center"/>
      <protection hidden="1" locked="0"/>
    </xf>
    <xf numFmtId="1" fontId="23" fillId="0" borderId="24" xfId="0" applyNumberFormat="1" applyFont="1" applyFill="1" applyBorder="1" applyAlignment="1" applyProtection="1">
      <alignment horizontal="left" vertical="center"/>
      <protection hidden="1" locked="0"/>
    </xf>
    <xf numFmtId="49" fontId="23" fillId="0" borderId="28" xfId="0" applyNumberFormat="1" applyFont="1" applyFill="1" applyBorder="1" applyAlignment="1" applyProtection="1">
      <alignment horizontal="left" vertical="center"/>
      <protection hidden="1" locked="0"/>
    </xf>
    <xf numFmtId="4" fontId="22" fillId="0" borderId="12" xfId="0" applyNumberFormat="1" applyFont="1" applyFill="1" applyBorder="1" applyAlignment="1" applyProtection="1">
      <alignment horizontal="right" vertical="center" wrapText="1"/>
      <protection hidden="1" locked="0"/>
    </xf>
    <xf numFmtId="4" fontId="22" fillId="0" borderId="24" xfId="0" applyNumberFormat="1" applyFont="1" applyFill="1" applyBorder="1" applyAlignment="1" applyProtection="1">
      <alignment horizontal="right" vertical="center" wrapText="1"/>
      <protection hidden="1" locked="0"/>
    </xf>
    <xf numFmtId="3" fontId="35" fillId="0" borderId="29" xfId="0" applyNumberFormat="1" applyFont="1" applyBorder="1" applyAlignment="1" applyProtection="1">
      <alignment horizontal="center" vertical="center"/>
      <protection hidden="1" locked="0"/>
    </xf>
    <xf numFmtId="4" fontId="22" fillId="33" borderId="12" xfId="0" applyNumberFormat="1" applyFont="1" applyFill="1" applyBorder="1" applyAlignment="1" applyProtection="1">
      <alignment horizontal="right" vertical="center" wrapText="1"/>
      <protection hidden="1" locked="0"/>
    </xf>
    <xf numFmtId="197" fontId="34" fillId="0" borderId="30" xfId="0" applyNumberFormat="1" applyFont="1" applyFill="1" applyBorder="1" applyAlignment="1" applyProtection="1">
      <alignment vertical="center"/>
      <protection hidden="1" locked="0"/>
    </xf>
    <xf numFmtId="49" fontId="1" fillId="0" borderId="12" xfId="0" applyNumberFormat="1" applyFont="1" applyBorder="1" applyAlignment="1" applyProtection="1">
      <alignment/>
      <protection locked="0"/>
    </xf>
    <xf numFmtId="0" fontId="36" fillId="0" borderId="0" xfId="0" applyFont="1" applyFill="1" applyBorder="1" applyAlignment="1" applyProtection="1">
      <alignment/>
      <protection locked="0"/>
    </xf>
    <xf numFmtId="189" fontId="24" fillId="0" borderId="0" xfId="0" applyNumberFormat="1" applyFont="1" applyFill="1" applyBorder="1" applyAlignment="1" applyProtection="1">
      <alignment horizontal="center" vertical="center"/>
      <protection hidden="1" locked="0"/>
    </xf>
    <xf numFmtId="49" fontId="22" fillId="0" borderId="31" xfId="0" applyNumberFormat="1" applyFont="1" applyBorder="1" applyAlignment="1" applyProtection="1">
      <alignment horizontal="center" vertical="center"/>
      <protection hidden="1" locked="0"/>
    </xf>
    <xf numFmtId="49" fontId="25" fillId="0" borderId="31" xfId="0" applyNumberFormat="1" applyFont="1" applyBorder="1" applyAlignment="1" applyProtection="1">
      <alignment vertical="center"/>
      <protection hidden="1" locked="0"/>
    </xf>
    <xf numFmtId="49" fontId="22" fillId="0" borderId="32" xfId="0" applyNumberFormat="1" applyFont="1" applyBorder="1" applyAlignment="1" applyProtection="1">
      <alignment vertical="center"/>
      <protection hidden="1" locked="0"/>
    </xf>
    <xf numFmtId="49" fontId="23" fillId="0" borderId="31" xfId="0" applyNumberFormat="1" applyFont="1" applyFill="1" applyBorder="1" applyAlignment="1" applyProtection="1">
      <alignment horizontal="left" vertical="center"/>
      <protection hidden="1" locked="0"/>
    </xf>
    <xf numFmtId="49" fontId="22" fillId="0" borderId="31" xfId="0" applyNumberFormat="1" applyFont="1" applyBorder="1" applyAlignment="1" applyProtection="1">
      <alignment vertical="center"/>
      <protection hidden="1" locked="0"/>
    </xf>
    <xf numFmtId="197" fontId="34" fillId="0" borderId="31" xfId="0" applyNumberFormat="1" applyFont="1" applyFill="1" applyBorder="1" applyAlignment="1" applyProtection="1">
      <alignment vertical="center"/>
      <protection hidden="1" locked="0"/>
    </xf>
    <xf numFmtId="49" fontId="23" fillId="0" borderId="33" xfId="0" applyNumberFormat="1" applyFont="1" applyFill="1" applyBorder="1" applyAlignment="1" applyProtection="1">
      <alignment horizontal="left" vertical="center"/>
      <protection hidden="1" locked="0"/>
    </xf>
    <xf numFmtId="4" fontId="22" fillId="0" borderId="34" xfId="0" applyNumberFormat="1" applyFont="1" applyFill="1" applyBorder="1" applyAlignment="1" applyProtection="1">
      <alignment horizontal="right" vertical="center" wrapText="1"/>
      <protection hidden="1" locked="0"/>
    </xf>
    <xf numFmtId="4" fontId="22" fillId="0" borderId="31" xfId="0" applyNumberFormat="1" applyFont="1" applyFill="1" applyBorder="1" applyAlignment="1" applyProtection="1">
      <alignment horizontal="right" vertical="center" wrapText="1"/>
      <protection hidden="1" locked="0"/>
    </xf>
    <xf numFmtId="3" fontId="35" fillId="0" borderId="35" xfId="0" applyNumberFormat="1" applyFont="1" applyBorder="1" applyAlignment="1" applyProtection="1">
      <alignment horizontal="center" vertical="center"/>
      <protection hidden="1" locked="0"/>
    </xf>
    <xf numFmtId="4" fontId="22" fillId="33" borderId="34" xfId="0" applyNumberFormat="1" applyFont="1" applyFill="1" applyBorder="1" applyAlignment="1" applyProtection="1">
      <alignment horizontal="right" vertical="center" wrapText="1"/>
      <protection hidden="1" locked="0"/>
    </xf>
    <xf numFmtId="0" fontId="22" fillId="33" borderId="27" xfId="0" applyNumberFormat="1" applyFont="1" applyFill="1" applyBorder="1" applyAlignment="1" applyProtection="1">
      <alignment horizontal="center" vertical="top" wrapText="1"/>
      <protection hidden="1" locked="0"/>
    </xf>
    <xf numFmtId="195" fontId="23" fillId="36" borderId="10" xfId="0" applyNumberFormat="1" applyFont="1" applyFill="1" applyBorder="1" applyAlignment="1" applyProtection="1">
      <alignment/>
      <protection hidden="1"/>
    </xf>
    <xf numFmtId="0" fontId="36" fillId="0" borderId="19" xfId="0" applyFont="1" applyBorder="1" applyAlignment="1">
      <alignment/>
    </xf>
    <xf numFmtId="0" fontId="0" fillId="0" borderId="20" xfId="0" applyBorder="1" applyAlignment="1" applyProtection="1">
      <alignment/>
      <protection locked="0"/>
    </xf>
    <xf numFmtId="0" fontId="22" fillId="0" borderId="20" xfId="0" applyFont="1" applyFill="1" applyBorder="1" applyAlignment="1" applyProtection="1">
      <alignment horizontal="center" vertical="center"/>
      <protection hidden="1" locked="0"/>
    </xf>
    <xf numFmtId="0" fontId="22" fillId="0" borderId="20" xfId="0" applyFont="1" applyFill="1" applyBorder="1" applyAlignment="1" applyProtection="1">
      <alignment vertical="center"/>
      <protection hidden="1" locked="0"/>
    </xf>
    <xf numFmtId="3" fontId="22" fillId="0" borderId="20" xfId="0" applyNumberFormat="1" applyFont="1" applyFill="1" applyBorder="1" applyAlignment="1" applyProtection="1">
      <alignment vertical="center"/>
      <protection hidden="1" locked="0"/>
    </xf>
    <xf numFmtId="0" fontId="0" fillId="0" borderId="14" xfId="0" applyFont="1" applyFill="1" applyBorder="1" applyAlignment="1" applyProtection="1">
      <alignment/>
      <protection locked="0"/>
    </xf>
    <xf numFmtId="0" fontId="0" fillId="0" borderId="22" xfId="0" applyBorder="1" applyAlignment="1">
      <alignment/>
    </xf>
    <xf numFmtId="195" fontId="23" fillId="37" borderId="10" xfId="0" applyNumberFormat="1" applyFont="1" applyFill="1" applyBorder="1" applyAlignment="1" applyProtection="1">
      <alignment/>
      <protection hidden="1"/>
    </xf>
    <xf numFmtId="0" fontId="0" fillId="0" borderId="22" xfId="0" applyFill="1" applyBorder="1" applyAlignment="1">
      <alignment/>
    </xf>
    <xf numFmtId="189" fontId="22" fillId="38" borderId="30" xfId="0" applyNumberFormat="1" applyFont="1" applyFill="1" applyBorder="1" applyAlignment="1" applyProtection="1">
      <alignment horizontal="left" vertical="top" wrapText="1"/>
      <protection hidden="1" locked="0"/>
    </xf>
    <xf numFmtId="9" fontId="24" fillId="0" borderId="30" xfId="0" applyNumberFormat="1" applyFont="1" applyFill="1" applyBorder="1" applyAlignment="1" applyProtection="1">
      <alignment horizontal="right" vertical="center"/>
      <protection hidden="1" locked="0"/>
    </xf>
    <xf numFmtId="0" fontId="0" fillId="0" borderId="14"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wrapText="1"/>
    </xf>
    <xf numFmtId="0" fontId="13" fillId="0" borderId="0" xfId="0" applyFont="1" applyFill="1" applyBorder="1" applyAlignment="1">
      <alignment horizontal="center" vertical="center" wrapText="1"/>
    </xf>
    <xf numFmtId="201" fontId="0" fillId="35" borderId="34" xfId="0" applyNumberFormat="1" applyFont="1" applyFill="1" applyBorder="1" applyAlignment="1">
      <alignment/>
    </xf>
    <xf numFmtId="201" fontId="0" fillId="35" borderId="31" xfId="0" applyNumberFormat="1" applyFont="1" applyFill="1" applyBorder="1" applyAlignment="1">
      <alignment/>
    </xf>
    <xf numFmtId="201" fontId="0" fillId="35" borderId="13" xfId="0" applyNumberFormat="1" applyFont="1" applyFill="1" applyBorder="1" applyAlignment="1">
      <alignment/>
    </xf>
    <xf numFmtId="201" fontId="0" fillId="35" borderId="30" xfId="0" applyNumberFormat="1" applyFont="1" applyFill="1" applyBorder="1" applyAlignment="1">
      <alignment/>
    </xf>
    <xf numFmtId="201" fontId="0" fillId="35" borderId="36" xfId="0" applyNumberFormat="1" applyFont="1" applyFill="1" applyBorder="1" applyAlignment="1">
      <alignment/>
    </xf>
    <xf numFmtId="201" fontId="0" fillId="35" borderId="37" xfId="0" applyNumberFormat="1" applyFont="1" applyFill="1" applyBorder="1" applyAlignment="1">
      <alignment/>
    </xf>
    <xf numFmtId="0" fontId="0" fillId="0" borderId="0" xfId="0" applyFont="1" applyAlignment="1">
      <alignment/>
    </xf>
    <xf numFmtId="0" fontId="1" fillId="0" borderId="0" xfId="0" applyFont="1" applyFill="1" applyBorder="1" applyAlignment="1">
      <alignment/>
    </xf>
    <xf numFmtId="202" fontId="0" fillId="0" borderId="0" xfId="0" applyNumberFormat="1" applyFont="1" applyFill="1" applyBorder="1" applyAlignment="1">
      <alignment/>
    </xf>
    <xf numFmtId="202" fontId="0" fillId="0" borderId="0" xfId="0" applyNumberFormat="1" applyFont="1" applyFill="1" applyBorder="1" applyAlignment="1">
      <alignment/>
    </xf>
    <xf numFmtId="0" fontId="0" fillId="0" borderId="0" xfId="0" applyFont="1" applyAlignment="1" applyProtection="1">
      <alignment/>
      <protection locked="0"/>
    </xf>
    <xf numFmtId="0" fontId="0" fillId="0" borderId="0" xfId="0" applyFont="1" applyAlignment="1" applyProtection="1">
      <alignment/>
      <protection hidden="1" locked="0"/>
    </xf>
    <xf numFmtId="4" fontId="0" fillId="0" borderId="0" xfId="0" applyNumberFormat="1" applyFont="1" applyAlignment="1" applyProtection="1">
      <alignment/>
      <protection hidden="1" locked="0"/>
    </xf>
    <xf numFmtId="0" fontId="37" fillId="0" borderId="0" xfId="0" applyFont="1" applyFill="1" applyAlignment="1">
      <alignment/>
    </xf>
    <xf numFmtId="4" fontId="37" fillId="0" borderId="0" xfId="0" applyNumberFormat="1" applyFont="1" applyFill="1" applyAlignment="1">
      <alignment/>
    </xf>
    <xf numFmtId="0" fontId="0" fillId="38" borderId="34" xfId="0" applyFont="1" applyFill="1" applyBorder="1" applyAlignment="1">
      <alignment/>
    </xf>
    <xf numFmtId="0" fontId="0" fillId="38" borderId="36" xfId="0" applyFont="1" applyFill="1" applyBorder="1" applyAlignment="1">
      <alignment/>
    </xf>
    <xf numFmtId="0" fontId="37" fillId="0" borderId="0" xfId="0" applyFont="1" applyAlignment="1" applyProtection="1">
      <alignment/>
      <protection locked="0"/>
    </xf>
    <xf numFmtId="0" fontId="37" fillId="0" borderId="0" xfId="0" applyFont="1" applyAlignment="1">
      <alignment/>
    </xf>
    <xf numFmtId="0" fontId="0" fillId="0" borderId="38" xfId="0" applyFont="1" applyBorder="1" applyAlignment="1" applyProtection="1">
      <alignment/>
      <protection locked="0"/>
    </xf>
    <xf numFmtId="4" fontId="22" fillId="39" borderId="30" xfId="0" applyNumberFormat="1" applyFont="1" applyFill="1" applyBorder="1" applyAlignment="1" applyProtection="1">
      <alignment horizontal="center" vertical="center" wrapText="1"/>
      <protection hidden="1"/>
    </xf>
    <xf numFmtId="0" fontId="22" fillId="38" borderId="36" xfId="0" applyFont="1" applyFill="1" applyBorder="1" applyAlignment="1" applyProtection="1">
      <alignment horizontal="center" vertical="center" wrapText="1"/>
      <protection hidden="1" locked="0"/>
    </xf>
    <xf numFmtId="0" fontId="22" fillId="38" borderId="37" xfId="0" applyFont="1" applyFill="1" applyBorder="1" applyAlignment="1" applyProtection="1">
      <alignment horizontal="center" vertical="center" wrapText="1"/>
      <protection hidden="1" locked="0"/>
    </xf>
    <xf numFmtId="0" fontId="22" fillId="38" borderId="39" xfId="0" applyFont="1" applyFill="1" applyBorder="1" applyAlignment="1" applyProtection="1">
      <alignment horizontal="center" vertical="center" wrapText="1"/>
      <protection hidden="1" locked="0"/>
    </xf>
    <xf numFmtId="0" fontId="0" fillId="0" borderId="40" xfId="0" applyFont="1" applyBorder="1" applyAlignment="1" applyProtection="1">
      <alignment horizontal="center"/>
      <protection locked="0"/>
    </xf>
    <xf numFmtId="194" fontId="0" fillId="40" borderId="41" xfId="0" applyNumberFormat="1" applyFont="1" applyFill="1" applyBorder="1" applyAlignment="1" applyProtection="1">
      <alignment horizontal="center" vertical="center"/>
      <protection locked="0"/>
    </xf>
    <xf numFmtId="194" fontId="0" fillId="40" borderId="42" xfId="0" applyNumberFormat="1" applyFont="1" applyFill="1" applyBorder="1" applyAlignment="1" applyProtection="1">
      <alignment horizontal="center" vertical="center"/>
      <protection locked="0"/>
    </xf>
    <xf numFmtId="194" fontId="0" fillId="40" borderId="43" xfId="0" applyNumberFormat="1" applyFont="1" applyFill="1" applyBorder="1" applyAlignment="1" applyProtection="1">
      <alignment horizontal="center" vertical="center"/>
      <protection locked="0"/>
    </xf>
    <xf numFmtId="194" fontId="0" fillId="40" borderId="18" xfId="0" applyNumberFormat="1" applyFont="1" applyFill="1" applyBorder="1" applyAlignment="1" applyProtection="1">
      <alignment horizontal="center" vertical="center"/>
      <protection locked="0"/>
    </xf>
    <xf numFmtId="194" fontId="0" fillId="40" borderId="40" xfId="0" applyNumberFormat="1" applyFont="1" applyFill="1" applyBorder="1" applyAlignment="1" applyProtection="1">
      <alignment horizontal="center" vertical="center"/>
      <protection locked="0"/>
    </xf>
    <xf numFmtId="4" fontId="23" fillId="33" borderId="26" xfId="0" applyNumberFormat="1" applyFont="1" applyFill="1" applyBorder="1" applyAlignment="1" applyProtection="1">
      <alignment horizontal="right" vertical="center"/>
      <protection hidden="1" locked="0"/>
    </xf>
    <xf numFmtId="4" fontId="24" fillId="38" borderId="24" xfId="0" applyNumberFormat="1" applyFont="1" applyFill="1" applyBorder="1" applyAlignment="1" applyProtection="1">
      <alignment horizontal="right" vertical="center"/>
      <protection hidden="1" locked="0"/>
    </xf>
    <xf numFmtId="4" fontId="27" fillId="40" borderId="44" xfId="0" applyNumberFormat="1" applyFont="1" applyFill="1" applyBorder="1" applyAlignment="1" applyProtection="1">
      <alignment horizontal="right" vertical="center"/>
      <protection hidden="1" locked="0"/>
    </xf>
    <xf numFmtId="4" fontId="27" fillId="40" borderId="45" xfId="0" applyNumberFormat="1" applyFont="1" applyFill="1" applyBorder="1" applyAlignment="1" applyProtection="1">
      <alignment horizontal="right" vertical="center"/>
      <protection hidden="1" locked="0"/>
    </xf>
    <xf numFmtId="3" fontId="35" fillId="40" borderId="46" xfId="0" applyNumberFormat="1" applyFont="1" applyFill="1" applyBorder="1" applyAlignment="1" applyProtection="1">
      <alignment horizontal="center" vertical="center"/>
      <protection hidden="1" locked="0"/>
    </xf>
    <xf numFmtId="0" fontId="22" fillId="40" borderId="44" xfId="0" applyNumberFormat="1" applyFont="1" applyFill="1" applyBorder="1" applyAlignment="1" applyProtection="1">
      <alignment horizontal="center" vertical="center"/>
      <protection hidden="1" locked="0"/>
    </xf>
    <xf numFmtId="0" fontId="0" fillId="0" borderId="0" xfId="0" applyFont="1" applyFill="1" applyAlignment="1">
      <alignment/>
    </xf>
    <xf numFmtId="0" fontId="0" fillId="0" borderId="10" xfId="0" applyFont="1" applyBorder="1" applyAlignment="1" applyProtection="1">
      <alignment/>
      <protection locked="0"/>
    </xf>
    <xf numFmtId="189" fontId="23" fillId="40" borderId="11" xfId="0" applyNumberFormat="1" applyFont="1" applyFill="1" applyBorder="1" applyAlignment="1" applyProtection="1">
      <alignment vertical="center"/>
      <protection hidden="1" locked="0"/>
    </xf>
    <xf numFmtId="3" fontId="35" fillId="40" borderId="19" xfId="0" applyNumberFormat="1" applyFont="1" applyFill="1" applyBorder="1" applyAlignment="1" applyProtection="1">
      <alignment horizontal="center" vertical="center"/>
      <protection hidden="1" locked="0"/>
    </xf>
    <xf numFmtId="189" fontId="24" fillId="40" borderId="11" xfId="0" applyNumberFormat="1" applyFont="1" applyFill="1" applyBorder="1" applyAlignment="1" applyProtection="1">
      <alignment vertical="center"/>
      <protection hidden="1" locked="0"/>
    </xf>
    <xf numFmtId="0" fontId="0" fillId="0" borderId="0" xfId="0" applyFont="1" applyFill="1" applyBorder="1" applyAlignment="1" applyProtection="1">
      <alignment/>
      <protection locked="0"/>
    </xf>
    <xf numFmtId="49" fontId="0" fillId="0" borderId="34" xfId="0" applyNumberFormat="1" applyFont="1" applyBorder="1" applyAlignment="1" applyProtection="1">
      <alignment/>
      <protection locked="0"/>
    </xf>
    <xf numFmtId="4" fontId="22" fillId="38" borderId="31" xfId="0" applyNumberFormat="1" applyFont="1" applyFill="1" applyBorder="1" applyAlignment="1" applyProtection="1">
      <alignment horizontal="right" vertical="center"/>
      <protection hidden="1" locked="0"/>
    </xf>
    <xf numFmtId="0" fontId="0" fillId="0" borderId="0" xfId="0" applyFont="1" applyBorder="1" applyAlignment="1" applyProtection="1">
      <alignment/>
      <protection locked="0"/>
    </xf>
    <xf numFmtId="0" fontId="1" fillId="41" borderId="47" xfId="0" applyFont="1" applyFill="1" applyBorder="1" applyAlignment="1">
      <alignment horizontal="right"/>
    </xf>
    <xf numFmtId="0" fontId="1" fillId="41" borderId="39" xfId="0" applyFont="1" applyFill="1" applyBorder="1" applyAlignment="1">
      <alignment horizontal="right"/>
    </xf>
    <xf numFmtId="0" fontId="0" fillId="0" borderId="0" xfId="0" applyFont="1" applyFill="1" applyBorder="1" applyAlignment="1" applyProtection="1">
      <alignment horizontal="center"/>
      <protection hidden="1"/>
    </xf>
    <xf numFmtId="4" fontId="0" fillId="0" borderId="0" xfId="0" applyNumberFormat="1" applyFont="1" applyAlignment="1" applyProtection="1">
      <alignment/>
      <protection hidden="1"/>
    </xf>
    <xf numFmtId="0" fontId="0" fillId="38" borderId="47" xfId="0" applyFont="1" applyFill="1" applyBorder="1" applyAlignment="1">
      <alignment horizontal="left"/>
    </xf>
    <xf numFmtId="195" fontId="24" fillId="38" borderId="47" xfId="0" applyNumberFormat="1" applyFont="1" applyFill="1" applyBorder="1" applyAlignment="1" applyProtection="1">
      <alignment horizontal="right" vertical="center"/>
      <protection hidden="1" locked="0"/>
    </xf>
    <xf numFmtId="4" fontId="0" fillId="0" borderId="0" xfId="0" applyNumberFormat="1" applyFont="1" applyBorder="1" applyAlignment="1" applyProtection="1">
      <alignment/>
      <protection hidden="1"/>
    </xf>
    <xf numFmtId="9" fontId="24" fillId="0" borderId="30" xfId="0" applyNumberFormat="1" applyFont="1" applyFill="1" applyBorder="1" applyAlignment="1" applyProtection="1">
      <alignment horizontal="right"/>
      <protection hidden="1" locked="0"/>
    </xf>
    <xf numFmtId="0" fontId="0" fillId="0" borderId="0" xfId="0" applyFont="1" applyBorder="1" applyAlignment="1" applyProtection="1">
      <alignment/>
      <protection hidden="1"/>
    </xf>
    <xf numFmtId="9" fontId="22" fillId="38" borderId="37" xfId="0" applyNumberFormat="1" applyFont="1" applyFill="1" applyBorder="1" applyAlignment="1" applyProtection="1">
      <alignment horizontal="right" vertical="center"/>
      <protection hidden="1" locked="0"/>
    </xf>
    <xf numFmtId="195" fontId="24" fillId="38" borderId="39" xfId="0" applyNumberFormat="1" applyFont="1" applyFill="1" applyBorder="1" applyAlignment="1" applyProtection="1">
      <alignment horizontal="right" vertical="center"/>
      <protection hidden="1" locked="0"/>
    </xf>
    <xf numFmtId="0" fontId="0" fillId="0" borderId="0" xfId="0" applyFont="1" applyBorder="1" applyAlignment="1" applyProtection="1">
      <alignment wrapText="1"/>
      <protection hidden="1"/>
    </xf>
    <xf numFmtId="0" fontId="0" fillId="0" borderId="48" xfId="0" applyFont="1" applyBorder="1" applyAlignment="1">
      <alignment wrapText="1"/>
    </xf>
    <xf numFmtId="3" fontId="24" fillId="0" borderId="0" xfId="0" applyNumberFormat="1" applyFont="1" applyFill="1" applyBorder="1" applyAlignment="1" applyProtection="1">
      <alignment vertical="center"/>
      <protection hidden="1" locked="0"/>
    </xf>
    <xf numFmtId="0" fontId="1" fillId="0" borderId="11" xfId="0" applyFont="1" applyBorder="1" applyAlignment="1" applyProtection="1">
      <alignment horizontal="left"/>
      <protection locked="0"/>
    </xf>
    <xf numFmtId="189" fontId="24" fillId="0" borderId="11" xfId="0" applyNumberFormat="1" applyFont="1" applyFill="1" applyBorder="1" applyAlignment="1" applyProtection="1">
      <alignment vertical="center"/>
      <protection hidden="1" locked="0"/>
    </xf>
    <xf numFmtId="189" fontId="24" fillId="0" borderId="49" xfId="0" applyNumberFormat="1" applyFont="1" applyFill="1" applyBorder="1" applyAlignment="1" applyProtection="1">
      <alignment vertical="center"/>
      <protection hidden="1" locked="0"/>
    </xf>
    <xf numFmtId="4" fontId="23" fillId="33" borderId="27" xfId="0" applyNumberFormat="1" applyFont="1" applyFill="1" applyBorder="1" applyAlignment="1" applyProtection="1">
      <alignment horizontal="right" vertical="center"/>
      <protection hidden="1" locked="0"/>
    </xf>
    <xf numFmtId="0" fontId="0" fillId="0" borderId="30" xfId="0" applyFont="1" applyBorder="1" applyAlignment="1">
      <alignment horizontal="center"/>
    </xf>
    <xf numFmtId="0" fontId="0" fillId="0" borderId="30" xfId="0" applyFont="1" applyBorder="1" applyAlignment="1">
      <alignment horizontal="right"/>
    </xf>
    <xf numFmtId="10" fontId="22" fillId="0" borderId="30" xfId="0" applyNumberFormat="1" applyFont="1" applyFill="1" applyBorder="1" applyAlignment="1" applyProtection="1">
      <alignment vertical="center"/>
      <protection hidden="1" locked="0"/>
    </xf>
    <xf numFmtId="10" fontId="0" fillId="0" borderId="30" xfId="0" applyNumberFormat="1" applyFont="1" applyFill="1" applyBorder="1" applyAlignment="1">
      <alignment/>
    </xf>
    <xf numFmtId="0" fontId="1" fillId="34" borderId="0" xfId="0" applyFont="1" applyFill="1" applyAlignment="1">
      <alignment wrapText="1"/>
    </xf>
    <xf numFmtId="0" fontId="38" fillId="0" borderId="0" xfId="0" applyFont="1" applyAlignment="1">
      <alignment/>
    </xf>
    <xf numFmtId="0" fontId="0" fillId="0" borderId="0" xfId="0" applyFill="1" applyBorder="1" applyAlignment="1">
      <alignment wrapText="1"/>
    </xf>
    <xf numFmtId="0" fontId="9" fillId="0" borderId="0" xfId="0" applyFont="1" applyAlignment="1">
      <alignment/>
    </xf>
    <xf numFmtId="0" fontId="1" fillId="34" borderId="10" xfId="0" applyFont="1" applyFill="1" applyBorder="1" applyAlignment="1">
      <alignment horizontal="left" vertical="center"/>
    </xf>
    <xf numFmtId="0" fontId="0" fillId="34" borderId="23" xfId="0" applyFont="1" applyFill="1" applyBorder="1" applyAlignment="1">
      <alignment horizontal="left" vertical="center"/>
    </xf>
    <xf numFmtId="0" fontId="1" fillId="34" borderId="21" xfId="0" applyFont="1" applyFill="1" applyBorder="1" applyAlignment="1">
      <alignment horizontal="center" vertical="center" wrapText="1"/>
    </xf>
    <xf numFmtId="0" fontId="0" fillId="33" borderId="16" xfId="0" applyFont="1" applyFill="1" applyBorder="1" applyAlignment="1">
      <alignment/>
    </xf>
    <xf numFmtId="0" fontId="0" fillId="33" borderId="17" xfId="0" applyFont="1" applyFill="1" applyBorder="1" applyAlignment="1">
      <alignment/>
    </xf>
    <xf numFmtId="0" fontId="0" fillId="33" borderId="37" xfId="0" applyFont="1" applyFill="1" applyBorder="1" applyAlignment="1">
      <alignment wrapText="1"/>
    </xf>
    <xf numFmtId="0" fontId="0" fillId="33" borderId="17" xfId="0" applyFont="1" applyFill="1" applyBorder="1" applyAlignment="1">
      <alignment wrapText="1"/>
    </xf>
    <xf numFmtId="0" fontId="0" fillId="33" borderId="18" xfId="0" applyFont="1" applyFill="1" applyBorder="1" applyAlignment="1">
      <alignment wrapText="1"/>
    </xf>
    <xf numFmtId="0" fontId="0" fillId="40" borderId="0" xfId="0" applyFont="1" applyFill="1" applyAlignment="1">
      <alignment/>
    </xf>
    <xf numFmtId="0" fontId="1" fillId="34" borderId="0" xfId="0" applyFont="1" applyFill="1" applyBorder="1" applyAlignment="1">
      <alignment/>
    </xf>
    <xf numFmtId="0" fontId="1" fillId="0" borderId="0" xfId="0" applyFont="1" applyFill="1" applyBorder="1" applyAlignment="1">
      <alignment/>
    </xf>
    <xf numFmtId="0" fontId="0" fillId="0" borderId="0" xfId="0" applyFont="1" applyFill="1" applyBorder="1" applyAlignment="1">
      <alignment/>
    </xf>
    <xf numFmtId="201" fontId="1" fillId="33" borderId="11" xfId="0" applyNumberFormat="1" applyFont="1" applyFill="1" applyBorder="1" applyAlignment="1">
      <alignment horizontal="right"/>
    </xf>
    <xf numFmtId="201" fontId="0" fillId="33" borderId="24" xfId="0" applyNumberFormat="1" applyFont="1" applyFill="1" applyBorder="1" applyAlignment="1">
      <alignment horizontal="right"/>
    </xf>
    <xf numFmtId="202" fontId="1" fillId="33" borderId="11" xfId="0" applyNumberFormat="1" applyFont="1" applyFill="1" applyBorder="1" applyAlignment="1">
      <alignment horizontal="right" vertical="center" wrapText="1"/>
    </xf>
    <xf numFmtId="9" fontId="1" fillId="34" borderId="11" xfId="0" applyNumberFormat="1" applyFont="1" applyFill="1" applyBorder="1" applyAlignment="1">
      <alignment horizontal="right"/>
    </xf>
    <xf numFmtId="201" fontId="1" fillId="34" borderId="50" xfId="0" applyNumberFormat="1" applyFont="1" applyFill="1" applyBorder="1" applyAlignment="1">
      <alignment horizontal="right"/>
    </xf>
    <xf numFmtId="201" fontId="0" fillId="34" borderId="27" xfId="0" applyNumberFormat="1" applyFont="1" applyFill="1" applyBorder="1" applyAlignment="1">
      <alignment/>
    </xf>
    <xf numFmtId="201" fontId="0" fillId="34" borderId="47" xfId="0" applyNumberFormat="1" applyFont="1" applyFill="1" applyBorder="1" applyAlignment="1">
      <alignment/>
    </xf>
    <xf numFmtId="201" fontId="0" fillId="34" borderId="39" xfId="0" applyNumberFormat="1" applyFont="1" applyFill="1" applyBorder="1" applyAlignment="1">
      <alignment/>
    </xf>
    <xf numFmtId="10" fontId="1" fillId="34" borderId="10" xfId="0" applyNumberFormat="1" applyFont="1" applyFill="1" applyBorder="1" applyAlignment="1">
      <alignment horizontal="right"/>
    </xf>
    <xf numFmtId="202" fontId="1" fillId="34" borderId="11" xfId="0" applyNumberFormat="1" applyFont="1" applyFill="1" applyBorder="1" applyAlignment="1">
      <alignment horizontal="right"/>
    </xf>
    <xf numFmtId="9" fontId="1" fillId="34" borderId="11" xfId="0" applyNumberFormat="1" applyFont="1" applyFill="1" applyBorder="1" applyAlignment="1">
      <alignment horizontal="right" vertical="center" wrapText="1"/>
    </xf>
    <xf numFmtId="202" fontId="1" fillId="34" borderId="10" xfId="0" applyNumberFormat="1" applyFont="1" applyFill="1" applyBorder="1" applyAlignment="1">
      <alignment horizontal="right" vertical="center" wrapText="1"/>
    </xf>
    <xf numFmtId="201" fontId="1" fillId="34" borderId="11" xfId="0" applyNumberFormat="1" applyFont="1" applyFill="1" applyBorder="1" applyAlignment="1">
      <alignment horizontal="right"/>
    </xf>
    <xf numFmtId="9" fontId="0" fillId="34" borderId="28" xfId="0" applyNumberFormat="1" applyFont="1" applyFill="1" applyBorder="1" applyAlignment="1">
      <alignment/>
    </xf>
    <xf numFmtId="201" fontId="0" fillId="34" borderId="26" xfId="0" applyNumberFormat="1" applyFont="1" applyFill="1" applyBorder="1" applyAlignment="1">
      <alignment/>
    </xf>
    <xf numFmtId="9" fontId="1" fillId="34" borderId="11" xfId="0" applyNumberFormat="1" applyFont="1" applyFill="1" applyBorder="1" applyAlignment="1">
      <alignment horizontal="right"/>
    </xf>
    <xf numFmtId="3" fontId="26" fillId="0" borderId="0" xfId="0" applyNumberFormat="1" applyFont="1" applyBorder="1" applyAlignment="1" applyProtection="1">
      <alignment vertical="center"/>
      <protection hidden="1" locked="0"/>
    </xf>
    <xf numFmtId="198" fontId="1" fillId="36" borderId="13" xfId="0" applyNumberFormat="1" applyFont="1" applyFill="1" applyBorder="1" applyAlignment="1">
      <alignment horizontal="right"/>
    </xf>
    <xf numFmtId="195" fontId="40" fillId="38" borderId="10" xfId="0" applyNumberFormat="1" applyFont="1" applyFill="1" applyBorder="1" applyAlignment="1" applyProtection="1">
      <alignment/>
      <protection hidden="1"/>
    </xf>
    <xf numFmtId="198" fontId="1" fillId="36" borderId="36" xfId="0" applyNumberFormat="1" applyFont="1" applyFill="1" applyBorder="1" applyAlignment="1">
      <alignment horizontal="right"/>
    </xf>
    <xf numFmtId="0" fontId="10" fillId="0" borderId="0" xfId="0" applyFont="1" applyFill="1" applyAlignment="1">
      <alignment/>
    </xf>
    <xf numFmtId="198" fontId="10" fillId="0" borderId="0" xfId="0" applyNumberFormat="1" applyFont="1" applyFill="1" applyAlignment="1">
      <alignment/>
    </xf>
    <xf numFmtId="0" fontId="0" fillId="0" borderId="0" xfId="0" applyFont="1" applyBorder="1" applyAlignment="1">
      <alignment/>
    </xf>
    <xf numFmtId="0" fontId="0" fillId="0" borderId="0" xfId="0" applyFont="1" applyBorder="1" applyAlignment="1">
      <alignment/>
    </xf>
    <xf numFmtId="9" fontId="24" fillId="38" borderId="30" xfId="0" applyNumberFormat="1" applyFont="1" applyFill="1" applyBorder="1" applyAlignment="1" applyProtection="1">
      <alignment horizontal="right" vertical="center"/>
      <protection hidden="1" locked="0"/>
    </xf>
    <xf numFmtId="201" fontId="1" fillId="42" borderId="11" xfId="0" applyNumberFormat="1" applyFont="1" applyFill="1" applyBorder="1" applyAlignment="1">
      <alignment horizontal="right"/>
    </xf>
    <xf numFmtId="14" fontId="0" fillId="0" borderId="0" xfId="0" applyNumberFormat="1" applyFont="1" applyBorder="1" applyAlignment="1" applyProtection="1">
      <alignment/>
      <protection hidden="1" locked="0"/>
    </xf>
    <xf numFmtId="0" fontId="0" fillId="0" borderId="0" xfId="0" applyFont="1" applyBorder="1" applyAlignment="1" applyProtection="1">
      <alignment/>
      <protection hidden="1" locked="0"/>
    </xf>
    <xf numFmtId="4" fontId="9" fillId="35" borderId="11" xfId="0" applyNumberFormat="1" applyFont="1" applyFill="1" applyBorder="1" applyAlignment="1">
      <alignment horizontal="right"/>
    </xf>
    <xf numFmtId="202" fontId="1" fillId="34" borderId="11" xfId="0" applyNumberFormat="1" applyFont="1" applyFill="1" applyBorder="1" applyAlignment="1">
      <alignment horizontal="right" vertical="center" wrapText="1"/>
    </xf>
    <xf numFmtId="0" fontId="0" fillId="34" borderId="51" xfId="0" applyFont="1" applyFill="1" applyBorder="1" applyAlignment="1">
      <alignment/>
    </xf>
    <xf numFmtId="201" fontId="1" fillId="35" borderId="11" xfId="0" applyNumberFormat="1" applyFont="1" applyFill="1" applyBorder="1" applyAlignment="1">
      <alignment horizontal="right"/>
    </xf>
    <xf numFmtId="10" fontId="1" fillId="35" borderId="10" xfId="0" applyNumberFormat="1" applyFont="1" applyFill="1" applyBorder="1" applyAlignment="1">
      <alignment horizontal="right"/>
    </xf>
    <xf numFmtId="201" fontId="1" fillId="35" borderId="50" xfId="0" applyNumberFormat="1" applyFont="1" applyFill="1" applyBorder="1" applyAlignment="1">
      <alignment horizontal="right"/>
    </xf>
    <xf numFmtId="10" fontId="1" fillId="34" borderId="11" xfId="0" applyNumberFormat="1" applyFont="1" applyFill="1" applyBorder="1" applyAlignment="1">
      <alignment horizontal="right"/>
    </xf>
    <xf numFmtId="10" fontId="1" fillId="34" borderId="10" xfId="57" applyNumberFormat="1" applyFont="1" applyFill="1" applyBorder="1" applyAlignment="1">
      <alignment horizontal="right"/>
    </xf>
    <xf numFmtId="0" fontId="0" fillId="0" borderId="17" xfId="0" applyFont="1" applyFill="1" applyBorder="1" applyAlignment="1">
      <alignment horizontal="center" vertical="center"/>
    </xf>
    <xf numFmtId="0" fontId="1" fillId="0" borderId="17" xfId="0" applyFont="1" applyFill="1" applyBorder="1" applyAlignment="1">
      <alignment horizontal="right"/>
    </xf>
    <xf numFmtId="0" fontId="1" fillId="34" borderId="52" xfId="0" applyFont="1" applyFill="1" applyBorder="1" applyAlignment="1">
      <alignment/>
    </xf>
    <xf numFmtId="0" fontId="0" fillId="0" borderId="0" xfId="0" applyFont="1" applyFill="1" applyBorder="1" applyAlignment="1">
      <alignment horizontal="center"/>
    </xf>
    <xf numFmtId="0" fontId="0" fillId="0" borderId="0" xfId="0" applyFill="1" applyBorder="1" applyAlignment="1">
      <alignment horizontal="center"/>
    </xf>
    <xf numFmtId="0" fontId="1" fillId="34" borderId="0" xfId="0" applyFont="1" applyFill="1" applyAlignment="1">
      <alignment horizontal="center"/>
    </xf>
    <xf numFmtId="0" fontId="0" fillId="35" borderId="11" xfId="0" applyFont="1" applyFill="1" applyBorder="1"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xf>
    <xf numFmtId="0" fontId="1"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5" fillId="0" borderId="0" xfId="0" applyFont="1" applyFill="1" applyBorder="1" applyAlignment="1">
      <alignment horizontal="center"/>
    </xf>
    <xf numFmtId="0" fontId="5" fillId="0" borderId="0" xfId="0" applyFont="1" applyAlignment="1">
      <alignment horizontal="center"/>
    </xf>
    <xf numFmtId="0" fontId="83" fillId="0" borderId="0" xfId="49" applyAlignment="1">
      <alignment/>
      <protection/>
    </xf>
    <xf numFmtId="14" fontId="83" fillId="0" borderId="0" xfId="49" applyNumberFormat="1" applyAlignment="1">
      <alignment/>
      <protection/>
    </xf>
    <xf numFmtId="0" fontId="0" fillId="0" borderId="0" xfId="49" applyFont="1" applyAlignment="1">
      <alignment/>
      <protection/>
    </xf>
    <xf numFmtId="0" fontId="100" fillId="0" borderId="0" xfId="49" applyFont="1" applyAlignment="1">
      <alignment/>
      <protection/>
    </xf>
    <xf numFmtId="0" fontId="101" fillId="0" borderId="0" xfId="49" applyFont="1" applyAlignment="1">
      <alignment/>
      <protection/>
    </xf>
    <xf numFmtId="4" fontId="83" fillId="35" borderId="53" xfId="49" applyNumberFormat="1" applyFill="1" applyBorder="1" applyAlignment="1">
      <alignment horizontal="center"/>
      <protection/>
    </xf>
    <xf numFmtId="0" fontId="1" fillId="0" borderId="0" xfId="49" applyFont="1" applyAlignment="1">
      <alignment wrapText="1"/>
      <protection/>
    </xf>
    <xf numFmtId="0" fontId="0" fillId="0" borderId="0" xfId="49" applyFont="1" applyBorder="1" applyAlignment="1">
      <alignment wrapText="1"/>
      <protection/>
    </xf>
    <xf numFmtId="0" fontId="83" fillId="0" borderId="0" xfId="49" applyBorder="1" applyAlignment="1">
      <alignment/>
      <protection/>
    </xf>
    <xf numFmtId="0" fontId="1" fillId="0" borderId="0" xfId="49" applyFont="1">
      <alignment/>
      <protection/>
    </xf>
    <xf numFmtId="0" fontId="0" fillId="0" borderId="0" xfId="49" applyFont="1">
      <alignment/>
      <protection/>
    </xf>
    <xf numFmtId="0" fontId="1" fillId="0" borderId="0" xfId="49" applyFont="1" applyFill="1" applyAlignment="1">
      <alignment/>
      <protection/>
    </xf>
    <xf numFmtId="0" fontId="0" fillId="0" borderId="0" xfId="49" applyFont="1" applyFill="1" applyBorder="1" applyAlignment="1">
      <alignment/>
      <protection/>
    </xf>
    <xf numFmtId="0" fontId="83" fillId="0" borderId="0" xfId="49" applyFill="1" applyBorder="1" applyAlignment="1">
      <alignment horizontal="center"/>
      <protection/>
    </xf>
    <xf numFmtId="0" fontId="83" fillId="0" borderId="0" xfId="49">
      <alignment/>
      <protection/>
    </xf>
    <xf numFmtId="0" fontId="1" fillId="34" borderId="0" xfId="49" applyFont="1" applyFill="1">
      <alignment/>
      <protection/>
    </xf>
    <xf numFmtId="0" fontId="0" fillId="34" borderId="0" xfId="49" applyFont="1" applyFill="1" applyBorder="1">
      <alignment/>
      <protection/>
    </xf>
    <xf numFmtId="0" fontId="9" fillId="0" borderId="0" xfId="49" applyFont="1" applyFill="1">
      <alignment/>
      <protection/>
    </xf>
    <xf numFmtId="0" fontId="0" fillId="0" borderId="0" xfId="49" applyFont="1" applyFill="1" applyBorder="1">
      <alignment/>
      <protection/>
    </xf>
    <xf numFmtId="0" fontId="83" fillId="0" borderId="0" xfId="49" applyFill="1" applyBorder="1" applyAlignment="1">
      <alignment horizontal="left"/>
      <protection/>
    </xf>
    <xf numFmtId="0" fontId="83" fillId="0" borderId="0" xfId="49" applyFill="1" applyAlignment="1">
      <alignment horizontal="left"/>
      <protection/>
    </xf>
    <xf numFmtId="0" fontId="1" fillId="0" borderId="0" xfId="49" applyFont="1">
      <alignment/>
      <protection/>
    </xf>
    <xf numFmtId="0" fontId="0" fillId="0" borderId="0" xfId="49" applyFont="1" applyBorder="1">
      <alignment/>
      <protection/>
    </xf>
    <xf numFmtId="0" fontId="83" fillId="0" borderId="0" xfId="49" applyBorder="1" applyAlignment="1">
      <alignment horizontal="left"/>
      <protection/>
    </xf>
    <xf numFmtId="0" fontId="2" fillId="0" borderId="0" xfId="49" applyFont="1" applyFill="1" applyAlignment="1">
      <alignment/>
      <protection/>
    </xf>
    <xf numFmtId="0" fontId="83" fillId="0" borderId="0" xfId="49" applyFill="1" applyBorder="1" applyAlignment="1">
      <alignment/>
      <protection/>
    </xf>
    <xf numFmtId="0" fontId="0" fillId="35" borderId="10" xfId="49" applyFont="1" applyFill="1" applyBorder="1" applyAlignment="1">
      <alignment/>
      <protection/>
    </xf>
    <xf numFmtId="0" fontId="0" fillId="0" borderId="14" xfId="49" applyFont="1" applyFill="1" applyBorder="1" applyAlignment="1">
      <alignment/>
      <protection/>
    </xf>
    <xf numFmtId="0" fontId="0" fillId="0" borderId="0" xfId="49" applyFont="1" applyBorder="1" applyAlignment="1">
      <alignment horizontal="left"/>
      <protection/>
    </xf>
    <xf numFmtId="0" fontId="0" fillId="0" borderId="0" xfId="49" applyFont="1" applyBorder="1" applyAlignment="1">
      <alignment/>
      <protection/>
    </xf>
    <xf numFmtId="0" fontId="1" fillId="0" borderId="14" xfId="49" applyFont="1" applyFill="1" applyBorder="1" applyAlignment="1">
      <alignment/>
      <protection/>
    </xf>
    <xf numFmtId="4" fontId="83" fillId="0" borderId="0" xfId="49" applyNumberFormat="1" applyFill="1" applyBorder="1" applyAlignment="1">
      <alignment horizontal="center"/>
      <protection/>
    </xf>
    <xf numFmtId="0" fontId="4" fillId="0" borderId="0" xfId="49" applyFont="1" applyAlignment="1">
      <alignment horizontal="center"/>
      <protection/>
    </xf>
    <xf numFmtId="0" fontId="4" fillId="0" borderId="0" xfId="49" applyFont="1" applyAlignment="1">
      <alignment horizontal="left"/>
      <protection/>
    </xf>
    <xf numFmtId="0" fontId="83" fillId="35" borderId="10" xfId="49" applyFill="1" applyBorder="1" applyAlignment="1">
      <alignment horizontal="left"/>
      <protection/>
    </xf>
    <xf numFmtId="0" fontId="83" fillId="35" borderId="23" xfId="49" applyFill="1" applyBorder="1" applyAlignment="1">
      <alignment horizontal="left"/>
      <protection/>
    </xf>
    <xf numFmtId="0" fontId="83" fillId="0" borderId="14" xfId="49" applyFill="1" applyBorder="1" applyAlignment="1">
      <alignment/>
      <protection/>
    </xf>
    <xf numFmtId="0" fontId="1" fillId="34" borderId="11" xfId="49" applyFont="1" applyFill="1" applyBorder="1" applyAlignment="1">
      <alignment horizontal="center" vertical="center" wrapText="1"/>
      <protection/>
    </xf>
    <xf numFmtId="4" fontId="83" fillId="35" borderId="30" xfId="49" applyNumberFormat="1" applyFill="1" applyBorder="1" applyAlignment="1">
      <alignment horizontal="center"/>
      <protection/>
    </xf>
    <xf numFmtId="0" fontId="1" fillId="34" borderId="50" xfId="49" applyFont="1" applyFill="1" applyBorder="1" applyAlignment="1">
      <alignment horizontal="center" vertical="center" wrapText="1"/>
      <protection/>
    </xf>
    <xf numFmtId="0" fontId="1" fillId="0" borderId="0" xfId="49" applyFont="1" applyFill="1" applyBorder="1" applyAlignment="1">
      <alignment horizontal="center" vertical="center"/>
      <protection/>
    </xf>
    <xf numFmtId="0" fontId="1" fillId="0" borderId="0" xfId="49" applyFont="1" applyFill="1" applyBorder="1" applyAlignment="1">
      <alignment horizontal="center" vertical="center" wrapText="1"/>
      <protection/>
    </xf>
    <xf numFmtId="0" fontId="13" fillId="0" borderId="0" xfId="49" applyFont="1" applyFill="1" applyBorder="1" applyAlignment="1">
      <alignment horizontal="center" vertical="center" wrapText="1"/>
      <protection/>
    </xf>
    <xf numFmtId="0" fontId="1" fillId="34" borderId="14" xfId="49" applyFont="1" applyFill="1" applyBorder="1" applyAlignment="1">
      <alignment horizontal="center" vertical="center"/>
      <protection/>
    </xf>
    <xf numFmtId="0" fontId="1" fillId="34" borderId="0" xfId="49" applyFont="1" applyFill="1" applyBorder="1" applyAlignment="1">
      <alignment horizontal="center" vertical="center"/>
      <protection/>
    </xf>
    <xf numFmtId="0" fontId="1" fillId="34" borderId="32" xfId="49" applyFont="1" applyFill="1" applyBorder="1" applyAlignment="1">
      <alignment horizontal="center" vertical="center"/>
      <protection/>
    </xf>
    <xf numFmtId="0" fontId="0" fillId="34" borderId="21" xfId="49" applyFont="1" applyFill="1" applyBorder="1" applyAlignment="1">
      <alignment horizontal="center" vertical="center" wrapText="1"/>
      <protection/>
    </xf>
    <xf numFmtId="0" fontId="0" fillId="34" borderId="15" xfId="49" applyFont="1" applyFill="1" applyBorder="1" applyAlignment="1">
      <alignment horizontal="center" vertical="center" wrapText="1"/>
      <protection/>
    </xf>
    <xf numFmtId="0" fontId="0" fillId="34" borderId="15" xfId="49" applyFont="1" applyFill="1" applyBorder="1" applyAlignment="1">
      <alignment horizontal="center" vertical="center"/>
      <protection/>
    </xf>
    <xf numFmtId="0" fontId="0" fillId="34" borderId="54" xfId="49" applyFont="1" applyFill="1" applyBorder="1">
      <alignment/>
      <protection/>
    </xf>
    <xf numFmtId="0" fontId="0" fillId="34" borderId="55" xfId="49" applyFont="1" applyFill="1" applyBorder="1">
      <alignment/>
      <protection/>
    </xf>
    <xf numFmtId="0" fontId="0" fillId="34" borderId="56" xfId="49" applyFont="1" applyFill="1" applyBorder="1">
      <alignment/>
      <protection/>
    </xf>
    <xf numFmtId="4" fontId="0" fillId="35" borderId="57" xfId="49" applyNumberFormat="1" applyFont="1" applyFill="1" applyBorder="1" applyAlignment="1">
      <alignment/>
      <protection/>
    </xf>
    <xf numFmtId="4" fontId="83" fillId="35" borderId="53" xfId="49" applyNumberFormat="1" applyFill="1" applyBorder="1" applyAlignment="1">
      <alignment/>
      <protection/>
    </xf>
    <xf numFmtId="203" fontId="83" fillId="35" borderId="53" xfId="49" applyNumberFormat="1" applyFill="1" applyBorder="1" applyAlignment="1">
      <alignment/>
      <protection/>
    </xf>
    <xf numFmtId="4" fontId="83" fillId="34" borderId="53" xfId="49" applyNumberFormat="1" applyFill="1" applyBorder="1" applyAlignment="1">
      <alignment/>
      <protection/>
    </xf>
    <xf numFmtId="4" fontId="0" fillId="35" borderId="58" xfId="49" applyNumberFormat="1" applyFont="1" applyFill="1" applyBorder="1" applyAlignment="1">
      <alignment/>
      <protection/>
    </xf>
    <xf numFmtId="4" fontId="83" fillId="35" borderId="59" xfId="49" applyNumberFormat="1" applyFill="1" applyBorder="1" applyAlignment="1">
      <alignment/>
      <protection/>
    </xf>
    <xf numFmtId="203" fontId="83" fillId="35" borderId="60" xfId="49" applyNumberFormat="1" applyFill="1" applyBorder="1" applyAlignment="1">
      <alignment/>
      <protection/>
    </xf>
    <xf numFmtId="16" fontId="0" fillId="34" borderId="54" xfId="49" applyNumberFormat="1" applyFont="1" applyFill="1" applyBorder="1">
      <alignment/>
      <protection/>
    </xf>
    <xf numFmtId="16" fontId="0" fillId="34" borderId="55" xfId="49" applyNumberFormat="1" applyFont="1" applyFill="1" applyBorder="1">
      <alignment/>
      <protection/>
    </xf>
    <xf numFmtId="16" fontId="0" fillId="34" borderId="56" xfId="49" applyNumberFormat="1" applyFont="1" applyFill="1" applyBorder="1">
      <alignment/>
      <protection/>
    </xf>
    <xf numFmtId="0" fontId="0" fillId="43" borderId="61" xfId="49" applyFont="1" applyFill="1" applyBorder="1">
      <alignment/>
      <protection/>
    </xf>
    <xf numFmtId="0" fontId="0" fillId="43" borderId="62" xfId="49" applyFont="1" applyFill="1" applyBorder="1">
      <alignment/>
      <protection/>
    </xf>
    <xf numFmtId="0" fontId="0" fillId="43" borderId="63" xfId="49" applyFont="1" applyFill="1" applyBorder="1">
      <alignment/>
      <protection/>
    </xf>
    <xf numFmtId="4" fontId="0" fillId="43" borderId="58" xfId="49" applyNumberFormat="1" applyFont="1" applyFill="1" applyBorder="1" applyAlignment="1">
      <alignment/>
      <protection/>
    </xf>
    <xf numFmtId="4" fontId="83" fillId="43" borderId="59" xfId="49" applyNumberFormat="1" applyFill="1" applyBorder="1" applyAlignment="1">
      <alignment/>
      <protection/>
    </xf>
    <xf numFmtId="203" fontId="83" fillId="43" borderId="60" xfId="49" applyNumberFormat="1" applyFill="1" applyBorder="1" applyAlignment="1">
      <alignment/>
      <protection/>
    </xf>
    <xf numFmtId="4" fontId="83" fillId="43" borderId="53" xfId="49" applyNumberFormat="1" applyFill="1" applyBorder="1" applyAlignment="1">
      <alignment/>
      <protection/>
    </xf>
    <xf numFmtId="204" fontId="1" fillId="34" borderId="11" xfId="49" applyNumberFormat="1" applyFont="1" applyFill="1" applyBorder="1" applyAlignment="1">
      <alignment horizontal="right"/>
      <protection/>
    </xf>
    <xf numFmtId="203" fontId="1" fillId="34" borderId="11" xfId="49" applyNumberFormat="1" applyFont="1" applyFill="1" applyBorder="1" applyAlignment="1">
      <alignment horizontal="right"/>
      <protection/>
    </xf>
    <xf numFmtId="0" fontId="83" fillId="0" borderId="0" xfId="49" applyFill="1" applyBorder="1">
      <alignment/>
      <protection/>
    </xf>
    <xf numFmtId="0" fontId="1" fillId="0" borderId="0" xfId="49" applyFont="1" applyFill="1" applyBorder="1" applyAlignment="1">
      <alignment horizontal="right"/>
      <protection/>
    </xf>
    <xf numFmtId="4" fontId="1" fillId="35" borderId="11" xfId="49" applyNumberFormat="1" applyFont="1" applyFill="1" applyBorder="1" applyAlignment="1">
      <alignment horizontal="right"/>
      <protection/>
    </xf>
    <xf numFmtId="9" fontId="1" fillId="34" borderId="46" xfId="55" applyFont="1" applyFill="1" applyBorder="1" applyAlignment="1">
      <alignment horizontal="right"/>
    </xf>
    <xf numFmtId="0" fontId="1" fillId="0" borderId="0" xfId="49" applyFont="1" applyFill="1" applyBorder="1" applyAlignment="1">
      <alignment/>
      <protection/>
    </xf>
    <xf numFmtId="9" fontId="1" fillId="0" borderId="0" xfId="55" applyFont="1" applyFill="1" applyBorder="1" applyAlignment="1">
      <alignment horizontal="right"/>
    </xf>
    <xf numFmtId="0" fontId="1" fillId="0" borderId="0" xfId="49" applyFont="1" applyFill="1" applyAlignment="1">
      <alignment/>
      <protection/>
    </xf>
    <xf numFmtId="0" fontId="1" fillId="0" borderId="0" xfId="49" applyFont="1" applyFill="1" applyBorder="1" applyAlignment="1">
      <alignment horizontal="right"/>
      <protection/>
    </xf>
    <xf numFmtId="0" fontId="83" fillId="44" borderId="0" xfId="49" applyFill="1" applyBorder="1" applyAlignment="1">
      <alignment/>
      <protection/>
    </xf>
    <xf numFmtId="0" fontId="1" fillId="34" borderId="11" xfId="49" applyFont="1" applyFill="1" applyBorder="1" applyAlignment="1">
      <alignment horizontal="center" vertical="center" wrapText="1"/>
      <protection/>
    </xf>
    <xf numFmtId="0" fontId="1" fillId="34" borderId="10" xfId="49" applyFont="1" applyFill="1" applyBorder="1" applyAlignment="1">
      <alignment horizontal="center" vertical="center" wrapText="1"/>
      <protection/>
    </xf>
    <xf numFmtId="0" fontId="1" fillId="34" borderId="10" xfId="49" applyFont="1" applyFill="1" applyBorder="1" applyAlignment="1">
      <alignment horizontal="center" vertical="center" wrapText="1"/>
      <protection/>
    </xf>
    <xf numFmtId="205" fontId="1" fillId="35" borderId="11" xfId="49" applyNumberFormat="1" applyFont="1" applyFill="1" applyBorder="1" applyAlignment="1">
      <alignment horizontal="right" vertical="center"/>
      <protection/>
    </xf>
    <xf numFmtId="4" fontId="1" fillId="35" borderId="11" xfId="49" applyNumberFormat="1" applyFont="1" applyFill="1" applyBorder="1" applyAlignment="1">
      <alignment horizontal="right"/>
      <protection/>
    </xf>
    <xf numFmtId="206" fontId="1" fillId="35" borderId="11" xfId="49" applyNumberFormat="1" applyFont="1" applyFill="1" applyBorder="1" applyAlignment="1">
      <alignment horizontal="right"/>
      <protection/>
    </xf>
    <xf numFmtId="0" fontId="1" fillId="34" borderId="11" xfId="49" applyFont="1" applyFill="1" applyBorder="1" applyAlignment="1">
      <alignment horizontal="right"/>
      <protection/>
    </xf>
    <xf numFmtId="4" fontId="1" fillId="35" borderId="11" xfId="49" applyNumberFormat="1" applyFont="1" applyFill="1" applyBorder="1" applyAlignment="1">
      <alignment horizontal="center"/>
      <protection/>
    </xf>
    <xf numFmtId="0" fontId="83" fillId="0" borderId="0" xfId="49" applyFill="1" applyAlignment="1">
      <alignment/>
      <protection/>
    </xf>
    <xf numFmtId="205" fontId="1" fillId="35" borderId="15" xfId="49" applyNumberFormat="1" applyFont="1" applyFill="1" applyBorder="1" applyAlignment="1">
      <alignment horizontal="right" vertical="center"/>
      <protection/>
    </xf>
    <xf numFmtId="4" fontId="1" fillId="35" borderId="15" xfId="49" applyNumberFormat="1" applyFont="1" applyFill="1" applyBorder="1" applyAlignment="1">
      <alignment horizontal="right"/>
      <protection/>
    </xf>
    <xf numFmtId="206" fontId="1" fillId="35" borderId="15" xfId="49" applyNumberFormat="1" applyFont="1" applyFill="1" applyBorder="1" applyAlignment="1">
      <alignment horizontal="right"/>
      <protection/>
    </xf>
    <xf numFmtId="0" fontId="1" fillId="34" borderId="15" xfId="49" applyFont="1" applyFill="1" applyBorder="1" applyAlignment="1">
      <alignment horizontal="right"/>
      <protection/>
    </xf>
    <xf numFmtId="4" fontId="1" fillId="35" borderId="15" xfId="49" applyNumberFormat="1" applyFont="1" applyFill="1" applyBorder="1" applyAlignment="1">
      <alignment horizontal="right"/>
      <protection/>
    </xf>
    <xf numFmtId="4" fontId="1" fillId="35" borderId="15" xfId="49" applyNumberFormat="1" applyFont="1" applyFill="1" applyBorder="1" applyAlignment="1">
      <alignment horizontal="center"/>
      <protection/>
    </xf>
    <xf numFmtId="205" fontId="83" fillId="0" borderId="11" xfId="49" applyNumberFormat="1" applyFill="1" applyBorder="1" applyAlignment="1">
      <alignment horizontal="right" vertical="center" wrapText="1"/>
      <protection/>
    </xf>
    <xf numFmtId="4" fontId="1" fillId="45" borderId="11" xfId="49" applyNumberFormat="1" applyFont="1" applyFill="1" applyBorder="1" applyAlignment="1">
      <alignment horizontal="right"/>
      <protection/>
    </xf>
    <xf numFmtId="206" fontId="1" fillId="45" borderId="11" xfId="49" applyNumberFormat="1" applyFont="1" applyFill="1" applyBorder="1" applyAlignment="1">
      <alignment horizontal="right"/>
      <protection/>
    </xf>
    <xf numFmtId="0" fontId="1" fillId="45" borderId="11" xfId="49" applyFont="1" applyFill="1" applyBorder="1" applyAlignment="1">
      <alignment horizontal="right"/>
      <protection/>
    </xf>
    <xf numFmtId="4" fontId="1" fillId="45" borderId="11" xfId="49" applyNumberFormat="1" applyFont="1" applyFill="1" applyBorder="1" applyAlignment="1">
      <alignment horizontal="right"/>
      <protection/>
    </xf>
    <xf numFmtId="207" fontId="83" fillId="0" borderId="0" xfId="49" applyNumberFormat="1" applyAlignment="1">
      <alignment/>
      <protection/>
    </xf>
    <xf numFmtId="206" fontId="1" fillId="0" borderId="0" xfId="49" applyNumberFormat="1" applyFont="1" applyFill="1" applyBorder="1" applyAlignment="1">
      <alignment horizontal="right"/>
      <protection/>
    </xf>
    <xf numFmtId="0" fontId="102" fillId="0" borderId="0" xfId="49" applyFont="1" applyFill="1" applyBorder="1" applyAlignment="1">
      <alignment horizontal="left" wrapText="1"/>
      <protection/>
    </xf>
    <xf numFmtId="0" fontId="11" fillId="0" borderId="0" xfId="49" applyFont="1" applyFill="1" applyBorder="1" applyAlignment="1">
      <alignment horizontal="center" vertical="center" wrapText="1"/>
      <protection/>
    </xf>
    <xf numFmtId="0" fontId="0" fillId="0" borderId="10" xfId="49" applyFont="1" applyFill="1" applyBorder="1" applyAlignment="1">
      <alignment horizontal="left"/>
      <protection/>
    </xf>
    <xf numFmtId="0" fontId="0" fillId="0" borderId="23" xfId="49" applyFont="1" applyFill="1" applyBorder="1" applyAlignment="1">
      <alignment horizontal="left"/>
      <protection/>
    </xf>
    <xf numFmtId="0" fontId="83" fillId="0" borderId="46" xfId="49" applyBorder="1" applyAlignment="1">
      <alignment horizontal="left"/>
      <protection/>
    </xf>
    <xf numFmtId="0" fontId="0" fillId="0" borderId="0" xfId="49" applyFont="1" applyAlignment="1">
      <alignment horizontal="left" vertical="top"/>
      <protection/>
    </xf>
    <xf numFmtId="0" fontId="0" fillId="0" borderId="0" xfId="49" applyFont="1" applyBorder="1" applyAlignment="1">
      <alignment/>
      <protection/>
    </xf>
    <xf numFmtId="0" fontId="0" fillId="0" borderId="0" xfId="49" applyFont="1" applyBorder="1">
      <alignment/>
      <protection/>
    </xf>
    <xf numFmtId="0" fontId="7" fillId="0" borderId="0" xfId="49" applyFont="1" applyAlignment="1">
      <alignment vertical="top" wrapText="1"/>
      <protection/>
    </xf>
    <xf numFmtId="0" fontId="83" fillId="0" borderId="0" xfId="49" applyAlignment="1">
      <alignment vertical="top" wrapText="1"/>
      <protection/>
    </xf>
    <xf numFmtId="0" fontId="5" fillId="0" borderId="0" xfId="49" applyFont="1" applyAlignment="1">
      <alignment/>
      <protection/>
    </xf>
    <xf numFmtId="0" fontId="44" fillId="0" borderId="0" xfId="49" applyFont="1">
      <alignment/>
      <protection/>
    </xf>
    <xf numFmtId="0" fontId="6" fillId="0" borderId="0" xfId="49" applyFont="1">
      <alignment/>
      <protection/>
    </xf>
    <xf numFmtId="0" fontId="45" fillId="0" borderId="0" xfId="60" applyFont="1" applyAlignment="1">
      <alignment horizontal="left" vertical="center"/>
      <protection/>
    </xf>
    <xf numFmtId="0" fontId="46" fillId="0" borderId="0" xfId="60" applyFont="1" applyAlignment="1">
      <alignment vertical="top" wrapText="1"/>
      <protection/>
    </xf>
    <xf numFmtId="0" fontId="0" fillId="0" borderId="0" xfId="60" applyAlignment="1">
      <alignment vertical="center"/>
      <protection/>
    </xf>
    <xf numFmtId="0" fontId="47" fillId="0" borderId="0" xfId="60" applyFont="1" applyAlignment="1">
      <alignment/>
      <protection/>
    </xf>
    <xf numFmtId="0" fontId="47" fillId="0" borderId="0" xfId="60" applyFont="1" applyBorder="1" applyAlignment="1">
      <alignment/>
      <protection/>
    </xf>
    <xf numFmtId="0" fontId="47" fillId="0" borderId="0" xfId="60" applyFont="1" applyAlignment="1">
      <alignment vertical="center"/>
      <protection/>
    </xf>
    <xf numFmtId="0" fontId="0" fillId="0" borderId="0" xfId="60" applyBorder="1" applyAlignment="1">
      <alignment vertical="center"/>
      <protection/>
    </xf>
    <xf numFmtId="0" fontId="0" fillId="0" borderId="29" xfId="60" applyBorder="1" applyAlignment="1">
      <alignment vertical="center"/>
      <protection/>
    </xf>
    <xf numFmtId="0" fontId="49" fillId="0" borderId="0" xfId="60" applyFont="1" applyAlignment="1">
      <alignment horizontal="left" vertical="center"/>
      <protection/>
    </xf>
    <xf numFmtId="0" fontId="51" fillId="0" borderId="0" xfId="60" applyFont="1" applyAlignment="1">
      <alignment horizontal="left" vertical="center"/>
      <protection/>
    </xf>
    <xf numFmtId="0" fontId="52" fillId="0" borderId="0" xfId="60" applyFont="1" applyAlignment="1">
      <alignment horizontal="left" vertical="center"/>
      <protection/>
    </xf>
    <xf numFmtId="0" fontId="2" fillId="46" borderId="34" xfId="60" applyFont="1" applyFill="1" applyBorder="1" applyAlignment="1">
      <alignment horizontal="left" vertical="center" wrapText="1"/>
      <protection/>
    </xf>
    <xf numFmtId="0" fontId="53" fillId="0" borderId="0" xfId="60" applyFont="1" applyAlignment="1">
      <alignment horizontal="left" vertical="center"/>
      <protection/>
    </xf>
    <xf numFmtId="0" fontId="2" fillId="46" borderId="13" xfId="60" applyFont="1" applyFill="1" applyBorder="1" applyAlignment="1">
      <alignment horizontal="left" vertical="center" wrapText="1"/>
      <protection/>
    </xf>
    <xf numFmtId="0" fontId="37" fillId="0" borderId="0" xfId="60" applyFont="1" applyAlignment="1">
      <alignment vertical="center" wrapText="1"/>
      <protection/>
    </xf>
    <xf numFmtId="0" fontId="37" fillId="0" borderId="0" xfId="60" applyFont="1" applyAlignment="1">
      <alignment horizontal="left" vertical="center"/>
      <protection/>
    </xf>
    <xf numFmtId="0" fontId="0" fillId="0" borderId="0" xfId="60" applyAlignment="1">
      <alignment horizontal="left" vertical="center"/>
      <protection/>
    </xf>
    <xf numFmtId="0" fontId="2" fillId="46" borderId="36" xfId="60" applyFont="1" applyFill="1" applyBorder="1" applyAlignment="1">
      <alignment horizontal="left" vertical="center" wrapText="1"/>
      <protection/>
    </xf>
    <xf numFmtId="0" fontId="37" fillId="0" borderId="0" xfId="60" applyFont="1" applyAlignment="1">
      <alignment vertical="center"/>
      <protection/>
    </xf>
    <xf numFmtId="0" fontId="2" fillId="46" borderId="45" xfId="60" applyFont="1" applyFill="1" applyBorder="1" applyAlignment="1">
      <alignment horizontal="left" vertical="center" wrapText="1"/>
      <protection/>
    </xf>
    <xf numFmtId="0" fontId="20" fillId="0" borderId="0" xfId="50" applyAlignment="1">
      <alignment vertical="center" wrapText="1"/>
      <protection/>
    </xf>
    <xf numFmtId="0" fontId="1" fillId="10" borderId="48" xfId="50" applyFont="1" applyFill="1" applyBorder="1" applyAlignment="1">
      <alignment vertical="center" wrapText="1"/>
      <protection/>
    </xf>
    <xf numFmtId="0" fontId="1" fillId="33" borderId="36" xfId="50" applyFont="1" applyFill="1" applyBorder="1" applyAlignment="1">
      <alignment vertical="center" wrapText="1"/>
      <protection/>
    </xf>
    <xf numFmtId="0" fontId="1" fillId="33" borderId="37" xfId="50" applyFont="1" applyFill="1" applyBorder="1" applyAlignment="1">
      <alignment vertical="center" wrapText="1"/>
      <protection/>
    </xf>
    <xf numFmtId="0" fontId="1" fillId="33" borderId="39" xfId="50" applyFont="1" applyFill="1" applyBorder="1" applyAlignment="1">
      <alignment vertical="center" wrapText="1"/>
      <protection/>
    </xf>
    <xf numFmtId="0" fontId="1" fillId="33" borderId="64" xfId="50" applyFont="1" applyFill="1" applyBorder="1" applyAlignment="1">
      <alignment vertical="center" wrapText="1"/>
      <protection/>
    </xf>
    <xf numFmtId="0" fontId="1" fillId="33" borderId="65" xfId="50" applyFont="1" applyFill="1" applyBorder="1" applyAlignment="1">
      <alignment vertical="center" wrapText="1"/>
      <protection/>
    </xf>
    <xf numFmtId="4" fontId="1" fillId="35" borderId="36" xfId="50" applyNumberFormat="1" applyFont="1" applyFill="1" applyBorder="1" applyAlignment="1">
      <alignment vertical="center" wrapText="1"/>
      <protection/>
    </xf>
    <xf numFmtId="4" fontId="1" fillId="35" borderId="39" xfId="50" applyNumberFormat="1" applyFont="1" applyFill="1" applyBorder="1" applyAlignment="1">
      <alignment vertical="center" wrapText="1"/>
      <protection/>
    </xf>
    <xf numFmtId="0" fontId="54" fillId="0" borderId="34" xfId="50" applyFont="1" applyBorder="1" applyAlignment="1">
      <alignment horizontal="left" vertical="center" wrapText="1"/>
      <protection/>
    </xf>
    <xf numFmtId="171" fontId="0" fillId="0" borderId="12" xfId="35" applyFont="1" applyBorder="1" applyAlignment="1">
      <alignment horizontal="left" vertical="center" wrapText="1"/>
    </xf>
    <xf numFmtId="171" fontId="0" fillId="0" borderId="24" xfId="35" applyFont="1" applyBorder="1" applyAlignment="1">
      <alignment vertical="center" wrapText="1"/>
    </xf>
    <xf numFmtId="9" fontId="0" fillId="0" borderId="24" xfId="56" applyFont="1" applyBorder="1" applyAlignment="1">
      <alignment horizontal="right" vertical="center" wrapText="1"/>
    </xf>
    <xf numFmtId="171" fontId="0" fillId="0" borderId="24" xfId="35" applyFont="1" applyBorder="1" applyAlignment="1">
      <alignment horizontal="right" vertical="center" wrapText="1"/>
    </xf>
    <xf numFmtId="9" fontId="0" fillId="0" borderId="26" xfId="56" applyFont="1" applyBorder="1" applyAlignment="1">
      <alignment horizontal="right" vertical="center" wrapText="1"/>
    </xf>
    <xf numFmtId="4" fontId="20" fillId="0" borderId="12" xfId="50" applyNumberFormat="1" applyBorder="1" applyAlignment="1">
      <alignment horizontal="right" vertical="center" wrapText="1"/>
      <protection/>
    </xf>
    <xf numFmtId="4" fontId="20" fillId="0" borderId="24" xfId="50" applyNumberFormat="1" applyBorder="1" applyAlignment="1">
      <alignment horizontal="right" vertical="center" wrapText="1"/>
      <protection/>
    </xf>
    <xf numFmtId="9" fontId="0" fillId="0" borderId="28" xfId="56" applyFont="1" applyBorder="1" applyAlignment="1">
      <alignment horizontal="right" vertical="center" wrapText="1"/>
    </xf>
    <xf numFmtId="4" fontId="20" fillId="0" borderId="34" xfId="50" applyNumberFormat="1" applyFill="1" applyBorder="1" applyAlignment="1">
      <alignment vertical="center" wrapText="1"/>
      <protection/>
    </xf>
    <xf numFmtId="4" fontId="20" fillId="0" borderId="27" xfId="50" applyNumberFormat="1" applyFill="1" applyBorder="1" applyAlignment="1">
      <alignment vertical="center" wrapText="1"/>
      <protection/>
    </xf>
    <xf numFmtId="0" fontId="54" fillId="0" borderId="13" xfId="50" applyFont="1" applyBorder="1" applyAlignment="1">
      <alignment horizontal="left" vertical="center" wrapText="1"/>
      <protection/>
    </xf>
    <xf numFmtId="171" fontId="0" fillId="0" borderId="13" xfId="35" applyFont="1" applyBorder="1" applyAlignment="1">
      <alignment horizontal="left" vertical="center" wrapText="1"/>
    </xf>
    <xf numFmtId="171" fontId="0" fillId="0" borderId="30" xfId="35" applyFont="1" applyBorder="1" applyAlignment="1">
      <alignment vertical="center" wrapText="1"/>
    </xf>
    <xf numFmtId="9" fontId="0" fillId="0" borderId="30" xfId="56" applyFont="1" applyBorder="1" applyAlignment="1">
      <alignment horizontal="right" vertical="center" wrapText="1"/>
    </xf>
    <xf numFmtId="171" fontId="0" fillId="0" borderId="30" xfId="35" applyFont="1" applyBorder="1" applyAlignment="1">
      <alignment horizontal="right" vertical="center" wrapText="1"/>
    </xf>
    <xf numFmtId="9" fontId="0" fillId="0" borderId="47" xfId="56" applyFont="1" applyBorder="1" applyAlignment="1">
      <alignment horizontal="right" vertical="center" wrapText="1"/>
    </xf>
    <xf numFmtId="4" fontId="20" fillId="0" borderId="13" xfId="50" applyNumberFormat="1" applyBorder="1" applyAlignment="1">
      <alignment horizontal="right" vertical="center" wrapText="1"/>
      <protection/>
    </xf>
    <xf numFmtId="4" fontId="20" fillId="0" borderId="30" xfId="50" applyNumberFormat="1" applyBorder="1" applyAlignment="1">
      <alignment horizontal="right" vertical="center" wrapText="1"/>
      <protection/>
    </xf>
    <xf numFmtId="9" fontId="0" fillId="0" borderId="38" xfId="56" applyFont="1" applyBorder="1" applyAlignment="1">
      <alignment horizontal="right" vertical="center" wrapText="1"/>
    </xf>
    <xf numFmtId="0" fontId="54" fillId="0" borderId="36" xfId="50" applyFont="1" applyBorder="1" applyAlignment="1">
      <alignment horizontal="left" vertical="center" wrapText="1"/>
      <protection/>
    </xf>
    <xf numFmtId="171" fontId="0" fillId="0" borderId="36" xfId="35" applyFont="1" applyBorder="1" applyAlignment="1">
      <alignment horizontal="left" vertical="center" wrapText="1"/>
    </xf>
    <xf numFmtId="171" fontId="0" fillId="0" borderId="37" xfId="35" applyFont="1" applyBorder="1" applyAlignment="1">
      <alignment vertical="center" wrapText="1"/>
    </xf>
    <xf numFmtId="9" fontId="0" fillId="0" borderId="37" xfId="56" applyFont="1" applyBorder="1" applyAlignment="1">
      <alignment horizontal="right" vertical="center" wrapText="1"/>
    </xf>
    <xf numFmtId="171" fontId="0" fillId="0" borderId="37" xfId="35" applyFont="1" applyBorder="1" applyAlignment="1">
      <alignment horizontal="right" vertical="center" wrapText="1"/>
    </xf>
    <xf numFmtId="9" fontId="0" fillId="0" borderId="39" xfId="56" applyFont="1" applyBorder="1" applyAlignment="1">
      <alignment horizontal="right" vertical="center" wrapText="1"/>
    </xf>
    <xf numFmtId="4" fontId="20" fillId="0" borderId="36" xfId="50" applyNumberFormat="1" applyBorder="1" applyAlignment="1">
      <alignment horizontal="right" vertical="center" wrapText="1"/>
      <protection/>
    </xf>
    <xf numFmtId="4" fontId="20" fillId="0" borderId="37" xfId="50" applyNumberFormat="1" applyBorder="1" applyAlignment="1">
      <alignment horizontal="right" vertical="center" wrapText="1"/>
      <protection/>
    </xf>
    <xf numFmtId="9" fontId="0" fillId="0" borderId="65" xfId="56" applyFont="1" applyBorder="1" applyAlignment="1">
      <alignment horizontal="right" vertical="center" wrapText="1"/>
    </xf>
    <xf numFmtId="4" fontId="20" fillId="0" borderId="45" xfId="50" applyNumberFormat="1" applyFill="1" applyBorder="1" applyAlignment="1">
      <alignment vertical="center" wrapText="1"/>
      <protection/>
    </xf>
    <xf numFmtId="4" fontId="20" fillId="0" borderId="44" xfId="50" applyNumberFormat="1" applyFill="1" applyBorder="1" applyAlignment="1">
      <alignment vertical="center" wrapText="1"/>
      <protection/>
    </xf>
    <xf numFmtId="0" fontId="20" fillId="0" borderId="20" xfId="50" applyBorder="1" applyAlignment="1">
      <alignment horizontal="center" vertical="center" wrapText="1"/>
      <protection/>
    </xf>
    <xf numFmtId="0" fontId="20" fillId="0" borderId="0" xfId="50" applyAlignment="1">
      <alignment horizontal="center" vertical="center" wrapText="1"/>
      <protection/>
    </xf>
    <xf numFmtId="4" fontId="20" fillId="0" borderId="0" xfId="50" applyNumberFormat="1" applyFill="1" applyBorder="1" applyAlignment="1">
      <alignment horizontal="right" vertical="center" wrapText="1"/>
      <protection/>
    </xf>
    <xf numFmtId="4" fontId="20" fillId="0" borderId="0" xfId="50" applyNumberFormat="1" applyFill="1" applyBorder="1" applyAlignment="1">
      <alignment horizontal="center" vertical="center" wrapText="1"/>
      <protection/>
    </xf>
    <xf numFmtId="0" fontId="0" fillId="34" borderId="10" xfId="50" applyFont="1" applyFill="1" applyBorder="1" applyAlignment="1">
      <alignment vertical="center" wrapText="1"/>
      <protection/>
    </xf>
    <xf numFmtId="4" fontId="0" fillId="34" borderId="23" xfId="50" applyNumberFormat="1" applyFont="1" applyFill="1" applyBorder="1" applyAlignment="1">
      <alignment vertical="center" wrapText="1"/>
      <protection/>
    </xf>
    <xf numFmtId="4" fontId="1" fillId="0" borderId="0" xfId="50" applyNumberFormat="1" applyFont="1" applyFill="1" applyBorder="1" applyAlignment="1">
      <alignment horizontal="right" vertical="center" wrapText="1"/>
      <protection/>
    </xf>
    <xf numFmtId="9" fontId="5" fillId="0" borderId="0" xfId="56" applyFont="1" applyFill="1" applyBorder="1" applyAlignment="1">
      <alignment horizontal="right" vertical="center" wrapText="1"/>
    </xf>
    <xf numFmtId="4" fontId="0" fillId="0" borderId="0" xfId="50" applyNumberFormat="1" applyFont="1" applyFill="1" applyBorder="1" applyAlignment="1">
      <alignment horizontal="center" vertical="center" wrapText="1"/>
      <protection/>
    </xf>
    <xf numFmtId="0" fontId="0" fillId="0" borderId="0" xfId="50" applyFont="1" applyAlignment="1">
      <alignment vertical="center" wrapText="1"/>
      <protection/>
    </xf>
    <xf numFmtId="0" fontId="0" fillId="0" borderId="0" xfId="60" applyFont="1" applyAlignment="1">
      <alignment vertical="center"/>
      <protection/>
    </xf>
    <xf numFmtId="204" fontId="0" fillId="0" borderId="0" xfId="60" applyNumberFormat="1" applyFont="1" applyFill="1" applyAlignment="1">
      <alignment vertical="center"/>
      <protection/>
    </xf>
    <xf numFmtId="0" fontId="0" fillId="0" borderId="0" xfId="60" applyFont="1" applyFill="1" applyAlignment="1">
      <alignment vertical="center"/>
      <protection/>
    </xf>
    <xf numFmtId="0" fontId="20" fillId="0" borderId="0" xfId="50" applyAlignment="1">
      <alignment vertical="center"/>
      <protection/>
    </xf>
    <xf numFmtId="4" fontId="20" fillId="0" borderId="0" xfId="50" applyNumberFormat="1" applyAlignment="1">
      <alignment horizontal="right" vertical="center"/>
      <protection/>
    </xf>
    <xf numFmtId="0" fontId="20" fillId="0" borderId="0" xfId="50" applyAlignment="1">
      <alignment horizontal="right" vertical="center"/>
      <protection/>
    </xf>
    <xf numFmtId="0" fontId="0" fillId="37" borderId="19" xfId="60" applyFill="1" applyBorder="1" applyAlignment="1">
      <alignment vertical="center"/>
      <protection/>
    </xf>
    <xf numFmtId="0" fontId="0" fillId="37" borderId="20" xfId="60" applyFill="1" applyBorder="1" applyAlignment="1">
      <alignment vertical="center"/>
      <protection/>
    </xf>
    <xf numFmtId="0" fontId="0" fillId="37" borderId="21" xfId="60" applyFill="1" applyBorder="1" applyAlignment="1">
      <alignment vertical="center"/>
      <protection/>
    </xf>
    <xf numFmtId="0" fontId="0" fillId="37" borderId="14" xfId="60" applyFill="1" applyBorder="1" applyAlignment="1">
      <alignment vertical="center"/>
      <protection/>
    </xf>
    <xf numFmtId="0" fontId="0" fillId="37" borderId="0" xfId="60" applyFill="1" applyBorder="1" applyAlignment="1">
      <alignment vertical="center"/>
      <protection/>
    </xf>
    <xf numFmtId="0" fontId="0" fillId="37" borderId="22" xfId="60" applyFill="1" applyBorder="1" applyAlignment="1">
      <alignment vertical="center"/>
      <protection/>
    </xf>
    <xf numFmtId="0" fontId="0" fillId="45" borderId="17" xfId="60" applyFill="1" applyBorder="1" applyAlignment="1">
      <alignment vertical="center"/>
      <protection/>
    </xf>
    <xf numFmtId="0" fontId="20" fillId="0" borderId="0" xfId="50" applyBorder="1" applyAlignment="1">
      <alignment/>
      <protection/>
    </xf>
    <xf numFmtId="0" fontId="0" fillId="0" borderId="0" xfId="51">
      <alignment/>
      <protection/>
    </xf>
    <xf numFmtId="0" fontId="0" fillId="0" borderId="0" xfId="51" applyAlignment="1">
      <alignment/>
      <protection/>
    </xf>
    <xf numFmtId="0" fontId="0" fillId="0" borderId="0" xfId="51" applyFill="1" applyAlignment="1">
      <alignment wrapText="1"/>
      <protection/>
    </xf>
    <xf numFmtId="0" fontId="0" fillId="0" borderId="0" xfId="51" applyFill="1" applyBorder="1" applyAlignment="1">
      <alignment/>
      <protection/>
    </xf>
    <xf numFmtId="0" fontId="0" fillId="0" borderId="0" xfId="51" applyBorder="1" applyAlignment="1">
      <alignment/>
      <protection/>
    </xf>
    <xf numFmtId="0" fontId="4" fillId="0" borderId="0" xfId="51" applyFont="1" applyAlignment="1">
      <alignment/>
      <protection/>
    </xf>
    <xf numFmtId="0" fontId="4" fillId="0" borderId="0" xfId="51" applyFont="1">
      <alignment/>
      <protection/>
    </xf>
    <xf numFmtId="0" fontId="2" fillId="0" borderId="0" xfId="51" applyFont="1" applyFill="1" applyAlignment="1">
      <alignment horizontal="center"/>
      <protection/>
    </xf>
    <xf numFmtId="0" fontId="1" fillId="0" borderId="0" xfId="51" applyFont="1" applyFill="1" applyAlignment="1">
      <alignment horizontal="center"/>
      <protection/>
    </xf>
    <xf numFmtId="0" fontId="0" fillId="0" borderId="0" xfId="51" applyFill="1" applyAlignment="1">
      <alignment horizontal="center"/>
      <protection/>
    </xf>
    <xf numFmtId="0" fontId="1" fillId="34" borderId="0" xfId="51" applyFont="1" applyFill="1" applyAlignment="1">
      <alignment/>
      <protection/>
    </xf>
    <xf numFmtId="0" fontId="0" fillId="35" borderId="10" xfId="51" applyFill="1" applyBorder="1" applyAlignment="1">
      <alignment/>
      <protection/>
    </xf>
    <xf numFmtId="0" fontId="0" fillId="0" borderId="0" xfId="51" applyFill="1" applyAlignment="1">
      <alignment/>
      <protection/>
    </xf>
    <xf numFmtId="0" fontId="1" fillId="0" borderId="0" xfId="51" applyFont="1">
      <alignment/>
      <protection/>
    </xf>
    <xf numFmtId="0" fontId="0" fillId="0" borderId="0" xfId="51" applyFont="1">
      <alignment/>
      <protection/>
    </xf>
    <xf numFmtId="0" fontId="9" fillId="0" borderId="0" xfId="51" applyFont="1" applyFill="1">
      <alignment/>
      <protection/>
    </xf>
    <xf numFmtId="0" fontId="0" fillId="0" borderId="0" xfId="51" applyFont="1" applyFill="1" applyBorder="1">
      <alignment/>
      <protection/>
    </xf>
    <xf numFmtId="0" fontId="0" fillId="0" borderId="0" xfId="51" applyFill="1">
      <alignment/>
      <protection/>
    </xf>
    <xf numFmtId="0" fontId="1" fillId="0" borderId="0" xfId="51" applyFont="1">
      <alignment/>
      <protection/>
    </xf>
    <xf numFmtId="0" fontId="0" fillId="0" borderId="0" xfId="51" applyFont="1">
      <alignment/>
      <protection/>
    </xf>
    <xf numFmtId="0" fontId="10" fillId="0" borderId="0" xfId="51" applyFont="1" applyAlignment="1">
      <alignment/>
      <protection/>
    </xf>
    <xf numFmtId="0" fontId="2" fillId="0" borderId="0" xfId="51" applyFont="1">
      <alignment/>
      <protection/>
    </xf>
    <xf numFmtId="0" fontId="0" fillId="0" borderId="0" xfId="51" applyBorder="1">
      <alignment/>
      <protection/>
    </xf>
    <xf numFmtId="0" fontId="0" fillId="0" borderId="0" xfId="51" applyFont="1" applyFill="1" applyBorder="1" applyAlignment="1">
      <alignment/>
      <protection/>
    </xf>
    <xf numFmtId="0" fontId="1" fillId="0" borderId="0" xfId="51" applyFont="1" applyFill="1" applyAlignment="1">
      <alignment/>
      <protection/>
    </xf>
    <xf numFmtId="0" fontId="0" fillId="0" borderId="0" xfId="51" applyFont="1" applyFill="1" applyBorder="1" applyAlignment="1">
      <alignment/>
      <protection/>
    </xf>
    <xf numFmtId="0" fontId="0" fillId="0" borderId="0" xfId="51" applyFill="1" applyBorder="1">
      <alignment/>
      <protection/>
    </xf>
    <xf numFmtId="0" fontId="0" fillId="34" borderId="0" xfId="51" applyFont="1" applyFill="1" applyBorder="1" applyAlignment="1">
      <alignment/>
      <protection/>
    </xf>
    <xf numFmtId="0" fontId="0" fillId="0" borderId="0" xfId="51" applyFont="1" applyBorder="1">
      <alignment/>
      <protection/>
    </xf>
    <xf numFmtId="0" fontId="2" fillId="0" borderId="0" xfId="51" applyFont="1" applyFill="1" applyAlignment="1">
      <alignment/>
      <protection/>
    </xf>
    <xf numFmtId="0" fontId="1" fillId="0" borderId="0" xfId="51" applyFont="1" applyFill="1" applyBorder="1" applyAlignment="1">
      <alignment/>
      <protection/>
    </xf>
    <xf numFmtId="0" fontId="0" fillId="35" borderId="45" xfId="51" applyFill="1" applyBorder="1" applyAlignment="1">
      <alignment/>
      <protection/>
    </xf>
    <xf numFmtId="0" fontId="0" fillId="34" borderId="0" xfId="51" applyFill="1" applyAlignment="1">
      <alignment/>
      <protection/>
    </xf>
    <xf numFmtId="0" fontId="1" fillId="34" borderId="0" xfId="51" applyFont="1" applyFill="1" applyAlignment="1">
      <alignment horizontal="center"/>
      <protection/>
    </xf>
    <xf numFmtId="0" fontId="1" fillId="34" borderId="0" xfId="51" applyFont="1" applyFill="1" applyAlignment="1">
      <alignment horizontal="center"/>
      <protection/>
    </xf>
    <xf numFmtId="0" fontId="0" fillId="34" borderId="0" xfId="51" applyFill="1">
      <alignment/>
      <protection/>
    </xf>
    <xf numFmtId="0" fontId="1" fillId="0" borderId="0" xfId="51" applyFont="1" applyFill="1" applyAlignment="1">
      <alignment horizontal="left"/>
      <protection/>
    </xf>
    <xf numFmtId="0" fontId="55" fillId="0" borderId="0" xfId="51" applyFont="1">
      <alignment/>
      <protection/>
    </xf>
    <xf numFmtId="0" fontId="1" fillId="33" borderId="11" xfId="51" applyFont="1" applyFill="1" applyBorder="1" applyAlignment="1">
      <alignment horizontal="center" vertical="center"/>
      <protection/>
    </xf>
    <xf numFmtId="0" fontId="55" fillId="0" borderId="0" xfId="51" applyFont="1" applyAlignment="1">
      <alignment/>
      <protection/>
    </xf>
    <xf numFmtId="0" fontId="0" fillId="0" borderId="0" xfId="51" applyFont="1" applyAlignment="1">
      <alignment/>
      <protection/>
    </xf>
    <xf numFmtId="0" fontId="2" fillId="0" borderId="0" xfId="51" applyFont="1" applyAlignment="1">
      <alignment horizontal="center"/>
      <protection/>
    </xf>
    <xf numFmtId="0" fontId="1" fillId="0" borderId="0" xfId="51" applyFont="1" applyAlignment="1">
      <alignment horizontal="center"/>
      <protection/>
    </xf>
    <xf numFmtId="0" fontId="0" fillId="0" borderId="0" xfId="51" applyAlignment="1">
      <alignment horizontal="center"/>
      <protection/>
    </xf>
    <xf numFmtId="0" fontId="1" fillId="0" borderId="0" xfId="51" applyFont="1" applyFill="1" applyBorder="1" applyAlignment="1">
      <alignment horizontal="center" vertical="center"/>
      <protection/>
    </xf>
    <xf numFmtId="0" fontId="55" fillId="0" borderId="0" xfId="51" applyFont="1" applyAlignment="1">
      <alignment/>
      <protection/>
    </xf>
    <xf numFmtId="0" fontId="1" fillId="0" borderId="11" xfId="51" applyFont="1" applyFill="1" applyBorder="1" applyAlignment="1">
      <alignment horizontal="center" vertical="center"/>
      <protection/>
    </xf>
    <xf numFmtId="0" fontId="56" fillId="0" borderId="0" xfId="51" applyFont="1" applyAlignment="1">
      <alignment/>
      <protection/>
    </xf>
    <xf numFmtId="0" fontId="0" fillId="0" borderId="0" xfId="51" applyFill="1" applyBorder="1" applyAlignment="1">
      <alignment horizontal="left" vertical="center"/>
      <protection/>
    </xf>
    <xf numFmtId="16" fontId="1" fillId="0" borderId="0" xfId="51" applyNumberFormat="1" applyFont="1" applyFill="1" applyBorder="1" applyAlignment="1">
      <alignment horizontal="left" vertical="center"/>
      <protection/>
    </xf>
    <xf numFmtId="0" fontId="1" fillId="0" borderId="0" xfId="51" applyFont="1" applyFill="1" applyBorder="1" applyAlignment="1">
      <alignment horizontal="right"/>
      <protection/>
    </xf>
    <xf numFmtId="0" fontId="4" fillId="0" borderId="0" xfId="51" applyFont="1" applyFill="1" applyBorder="1" applyAlignment="1">
      <alignment horizontal="center" vertical="center"/>
      <protection/>
    </xf>
    <xf numFmtId="0" fontId="0" fillId="0" borderId="0" xfId="51" applyFont="1" applyFill="1" applyAlignment="1">
      <alignment horizontal="left"/>
      <protection/>
    </xf>
    <xf numFmtId="0" fontId="4" fillId="0" borderId="0" xfId="51" applyFont="1" applyFill="1" applyAlignment="1">
      <alignment horizontal="center"/>
      <protection/>
    </xf>
    <xf numFmtId="0" fontId="4" fillId="0" borderId="0" xfId="51" applyFont="1" applyAlignment="1">
      <alignment horizontal="center"/>
      <protection/>
    </xf>
    <xf numFmtId="0" fontId="1" fillId="0" borderId="0" xfId="51" applyFont="1" applyAlignment="1">
      <alignment/>
      <protection/>
    </xf>
    <xf numFmtId="0" fontId="0" fillId="0" borderId="0" xfId="51" applyFill="1" applyBorder="1" applyAlignment="1">
      <alignment horizontal="center"/>
      <protection/>
    </xf>
    <xf numFmtId="0" fontId="10" fillId="0" borderId="0" xfId="51" applyFont="1" applyBorder="1" applyAlignment="1">
      <alignment/>
      <protection/>
    </xf>
    <xf numFmtId="0" fontId="1" fillId="0" borderId="0" xfId="51" applyFont="1" applyFill="1" applyBorder="1" applyAlignment="1">
      <alignment horizontal="center"/>
      <protection/>
    </xf>
    <xf numFmtId="49" fontId="1" fillId="33" borderId="0" xfId="0" applyNumberFormat="1" applyFont="1" applyFill="1" applyBorder="1" applyAlignment="1">
      <alignment horizontal="left" vertical="top" wrapText="1"/>
    </xf>
    <xf numFmtId="49" fontId="25" fillId="0" borderId="24" xfId="0" applyNumberFormat="1" applyFont="1" applyBorder="1" applyAlignment="1" applyProtection="1">
      <alignment vertical="center" wrapText="1"/>
      <protection hidden="1" locked="0"/>
    </xf>
    <xf numFmtId="49" fontId="2" fillId="0" borderId="12" xfId="0" applyNumberFormat="1" applyFont="1" applyFill="1" applyBorder="1" applyAlignment="1" applyProtection="1">
      <alignment/>
      <protection locked="0"/>
    </xf>
    <xf numFmtId="49" fontId="25" fillId="0" borderId="24" xfId="0" applyNumberFormat="1" applyFont="1" applyFill="1" applyBorder="1" applyAlignment="1" applyProtection="1">
      <alignment vertical="center" wrapText="1"/>
      <protection hidden="1" locked="0"/>
    </xf>
    <xf numFmtId="49" fontId="23" fillId="0" borderId="24" xfId="0" applyNumberFormat="1" applyFont="1" applyFill="1" applyBorder="1" applyAlignment="1" applyProtection="1">
      <alignment vertical="center"/>
      <protection hidden="1" locked="0"/>
    </xf>
    <xf numFmtId="49" fontId="25" fillId="0" borderId="30" xfId="0" applyNumberFormat="1" applyFont="1" applyBorder="1" applyAlignment="1" applyProtection="1">
      <alignment horizontal="center" vertical="center"/>
      <protection hidden="1" locked="0"/>
    </xf>
    <xf numFmtId="197" fontId="58" fillId="0" borderId="24" xfId="0" applyNumberFormat="1" applyFont="1" applyFill="1" applyBorder="1" applyAlignment="1" applyProtection="1">
      <alignment horizontal="left" vertical="center"/>
      <protection hidden="1" locked="0"/>
    </xf>
    <xf numFmtId="197" fontId="58" fillId="0" borderId="30" xfId="0" applyNumberFormat="1" applyFont="1" applyFill="1" applyBorder="1" applyAlignment="1" applyProtection="1">
      <alignment vertical="center"/>
      <protection hidden="1" locked="0"/>
    </xf>
    <xf numFmtId="49" fontId="25" fillId="0" borderId="30" xfId="0" applyNumberFormat="1" applyFont="1" applyBorder="1" applyAlignment="1" applyProtection="1">
      <alignment vertical="center"/>
      <protection hidden="1" locked="0"/>
    </xf>
    <xf numFmtId="4" fontId="25" fillId="0" borderId="12" xfId="0" applyNumberFormat="1" applyFont="1" applyFill="1" applyBorder="1" applyAlignment="1" applyProtection="1">
      <alignment horizontal="right" vertical="center" wrapText="1"/>
      <protection hidden="1" locked="0"/>
    </xf>
    <xf numFmtId="4" fontId="25" fillId="0" borderId="24" xfId="0" applyNumberFormat="1" applyFont="1" applyFill="1" applyBorder="1" applyAlignment="1" applyProtection="1">
      <alignment horizontal="right" vertical="center" wrapText="1"/>
      <protection hidden="1" locked="0"/>
    </xf>
    <xf numFmtId="3" fontId="59" fillId="0" borderId="29" xfId="0" applyNumberFormat="1" applyFont="1" applyBorder="1" applyAlignment="1" applyProtection="1">
      <alignment horizontal="center" vertical="center"/>
      <protection hidden="1" locked="0"/>
    </xf>
    <xf numFmtId="4" fontId="25" fillId="33" borderId="12" xfId="0" applyNumberFormat="1" applyFont="1" applyFill="1" applyBorder="1" applyAlignment="1" applyProtection="1">
      <alignment horizontal="right" vertical="center" wrapText="1"/>
      <protection hidden="1" locked="0"/>
    </xf>
    <xf numFmtId="4" fontId="23" fillId="38" borderId="24" xfId="0" applyNumberFormat="1" applyFont="1" applyFill="1" applyBorder="1" applyAlignment="1" applyProtection="1">
      <alignment horizontal="right" vertical="center"/>
      <protection hidden="1" locked="0"/>
    </xf>
    <xf numFmtId="0" fontId="25" fillId="33" borderId="26" xfId="0" applyNumberFormat="1" applyFont="1" applyFill="1" applyBorder="1" applyAlignment="1" applyProtection="1">
      <alignment horizontal="center" vertical="top" wrapText="1"/>
      <protection hidden="1" locked="0"/>
    </xf>
    <xf numFmtId="0" fontId="25" fillId="33" borderId="47" xfId="0" applyNumberFormat="1" applyFont="1" applyFill="1" applyBorder="1" applyAlignment="1" applyProtection="1">
      <alignment horizontal="center" vertical="top" wrapText="1"/>
      <protection hidden="1" locked="0"/>
    </xf>
    <xf numFmtId="4" fontId="37" fillId="0" borderId="13" xfId="0" applyNumberFormat="1" applyFont="1" applyBorder="1" applyAlignment="1" applyProtection="1">
      <alignment horizontal="right" vertical="center"/>
      <protection locked="0"/>
    </xf>
    <xf numFmtId="4" fontId="37" fillId="0" borderId="56" xfId="0" applyNumberFormat="1" applyFont="1" applyBorder="1" applyAlignment="1" applyProtection="1">
      <alignment horizontal="right" vertical="center"/>
      <protection locked="0"/>
    </xf>
    <xf numFmtId="3" fontId="59" fillId="0" borderId="55" xfId="0" applyNumberFormat="1" applyFont="1" applyBorder="1" applyAlignment="1" applyProtection="1">
      <alignment horizontal="center" vertical="center"/>
      <protection hidden="1" locked="0"/>
    </xf>
    <xf numFmtId="49" fontId="25" fillId="0" borderId="56" xfId="0" applyNumberFormat="1" applyFont="1" applyBorder="1" applyAlignment="1" applyProtection="1">
      <alignment vertical="center" wrapText="1"/>
      <protection hidden="1" locked="0"/>
    </xf>
    <xf numFmtId="49" fontId="25" fillId="0" borderId="30" xfId="0" applyNumberFormat="1" applyFont="1" applyBorder="1" applyAlignment="1" applyProtection="1">
      <alignment horizontal="center" vertical="center" wrapText="1"/>
      <protection hidden="1" locked="0"/>
    </xf>
    <xf numFmtId="4" fontId="25" fillId="0" borderId="25" xfId="0" applyNumberFormat="1" applyFont="1" applyFill="1" applyBorder="1" applyAlignment="1" applyProtection="1">
      <alignment horizontal="right" vertical="center" wrapText="1"/>
      <protection hidden="1" locked="0"/>
    </xf>
    <xf numFmtId="14" fontId="0" fillId="33" borderId="0" xfId="0" applyNumberFormat="1" applyFill="1" applyBorder="1" applyAlignment="1">
      <alignment/>
    </xf>
    <xf numFmtId="0" fontId="1" fillId="35" borderId="19" xfId="0" applyFont="1" applyFill="1" applyBorder="1" applyAlignment="1">
      <alignment wrapText="1"/>
    </xf>
    <xf numFmtId="0" fontId="0" fillId="0" borderId="20" xfId="0" applyBorder="1" applyAlignment="1">
      <alignment wrapText="1"/>
    </xf>
    <xf numFmtId="0" fontId="0" fillId="0" borderId="21" xfId="0" applyBorder="1" applyAlignment="1">
      <alignment/>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xf>
    <xf numFmtId="0" fontId="1" fillId="34" borderId="0" xfId="0" applyFont="1" applyFill="1" applyBorder="1" applyAlignment="1">
      <alignment wrapText="1"/>
    </xf>
    <xf numFmtId="0" fontId="0" fillId="34" borderId="0" xfId="0" applyFont="1" applyFill="1" applyBorder="1" applyAlignment="1">
      <alignment wrapText="1"/>
    </xf>
    <xf numFmtId="0" fontId="0" fillId="35" borderId="19" xfId="0" applyFill="1" applyBorder="1" applyAlignment="1">
      <alignment horizontal="center" wrapText="1"/>
    </xf>
    <xf numFmtId="0" fontId="0" fillId="35" borderId="21" xfId="0" applyFill="1" applyBorder="1" applyAlignment="1">
      <alignment horizontal="center" wrapText="1"/>
    </xf>
    <xf numFmtId="0" fontId="0" fillId="35" borderId="16" xfId="0" applyFill="1" applyBorder="1" applyAlignment="1">
      <alignment horizontal="center" wrapText="1"/>
    </xf>
    <xf numFmtId="0" fontId="0" fillId="35" borderId="18" xfId="0" applyFill="1" applyBorder="1" applyAlignment="1">
      <alignment horizontal="center" wrapText="1"/>
    </xf>
    <xf numFmtId="0" fontId="1" fillId="35" borderId="19" xfId="0" applyFont="1" applyFill="1" applyBorder="1" applyAlignment="1">
      <alignment horizontal="left" wrapText="1"/>
    </xf>
    <xf numFmtId="0" fontId="0" fillId="0" borderId="20" xfId="0" applyBorder="1" applyAlignment="1">
      <alignment horizontal="left" wrapText="1"/>
    </xf>
    <xf numFmtId="0" fontId="0" fillId="0" borderId="14" xfId="0" applyBorder="1" applyAlignment="1">
      <alignment horizontal="left" wrapText="1"/>
    </xf>
    <xf numFmtId="0" fontId="0" fillId="0" borderId="0" xfId="0" applyBorder="1" applyAlignment="1">
      <alignment horizontal="left" wrapText="1"/>
    </xf>
    <xf numFmtId="0" fontId="0" fillId="0" borderId="22" xfId="0" applyBorder="1" applyAlignment="1">
      <alignment/>
    </xf>
    <xf numFmtId="0" fontId="0" fillId="0" borderId="16" xfId="0" applyBorder="1" applyAlignment="1">
      <alignment horizontal="left" wrapText="1"/>
    </xf>
    <xf numFmtId="0" fontId="0" fillId="0" borderId="17" xfId="0" applyBorder="1" applyAlignment="1">
      <alignment horizontal="left" wrapText="1"/>
    </xf>
    <xf numFmtId="0" fontId="0" fillId="0" borderId="0" xfId="0" applyFont="1" applyAlignment="1">
      <alignment horizontal="right"/>
    </xf>
    <xf numFmtId="0" fontId="0" fillId="0" borderId="0" xfId="0" applyAlignment="1">
      <alignment horizontal="right"/>
    </xf>
    <xf numFmtId="0" fontId="0" fillId="0" borderId="22" xfId="0" applyBorder="1" applyAlignment="1">
      <alignment horizontal="right"/>
    </xf>
    <xf numFmtId="0" fontId="0" fillId="35" borderId="10" xfId="0" applyFill="1" applyBorder="1" applyAlignment="1">
      <alignment wrapText="1"/>
    </xf>
    <xf numFmtId="0" fontId="0" fillId="35" borderId="46" xfId="0" applyFill="1" applyBorder="1" applyAlignment="1">
      <alignment wrapText="1"/>
    </xf>
    <xf numFmtId="0" fontId="1" fillId="34" borderId="0" xfId="0" applyFont="1" applyFill="1" applyAlignment="1">
      <alignment/>
    </xf>
    <xf numFmtId="0" fontId="0" fillId="34" borderId="0" xfId="0" applyFill="1" applyAlignment="1">
      <alignment/>
    </xf>
    <xf numFmtId="0" fontId="0" fillId="35" borderId="10" xfId="0" applyFill="1" applyBorder="1" applyAlignment="1">
      <alignment horizontal="center"/>
    </xf>
    <xf numFmtId="0" fontId="0" fillId="35" borderId="23" xfId="0" applyFill="1" applyBorder="1" applyAlignment="1">
      <alignment horizontal="center"/>
    </xf>
    <xf numFmtId="0" fontId="0" fillId="35" borderId="46" xfId="0" applyFill="1" applyBorder="1" applyAlignment="1">
      <alignment horizontal="center"/>
    </xf>
    <xf numFmtId="0" fontId="7" fillId="0" borderId="0" xfId="0" applyFont="1" applyAlignment="1">
      <alignment vertical="top" wrapText="1"/>
    </xf>
    <xf numFmtId="0" fontId="4" fillId="0" borderId="0" xfId="0" applyFont="1" applyBorder="1" applyAlignment="1">
      <alignment horizontal="center" vertical="center"/>
    </xf>
    <xf numFmtId="0" fontId="1" fillId="0" borderId="0" xfId="0" applyFont="1" applyBorder="1" applyAlignment="1">
      <alignment horizontal="center" vertical="center"/>
    </xf>
    <xf numFmtId="0" fontId="0" fillId="0" borderId="0" xfId="0" applyFont="1" applyFill="1" applyAlignment="1">
      <alignment horizontal="left" vertical="center" wrapText="1"/>
    </xf>
    <xf numFmtId="0" fontId="7" fillId="0" borderId="0" xfId="0" applyFont="1" applyAlignment="1">
      <alignment wrapText="1"/>
    </xf>
    <xf numFmtId="0" fontId="0" fillId="0" borderId="10" xfId="0" applyBorder="1" applyAlignment="1">
      <alignment horizontal="center"/>
    </xf>
    <xf numFmtId="0" fontId="0" fillId="0" borderId="23" xfId="0" applyBorder="1" applyAlignment="1">
      <alignment horizontal="center"/>
    </xf>
    <xf numFmtId="0" fontId="0" fillId="0" borderId="46" xfId="0" applyBorder="1" applyAlignment="1">
      <alignment horizontal="center"/>
    </xf>
    <xf numFmtId="0" fontId="41" fillId="0" borderId="20" xfId="0" applyFont="1" applyFill="1" applyBorder="1" applyAlignment="1">
      <alignment wrapText="1"/>
    </xf>
    <xf numFmtId="0" fontId="41" fillId="0" borderId="20" xfId="0" applyFont="1" applyBorder="1" applyAlignment="1">
      <alignment wrapText="1"/>
    </xf>
    <xf numFmtId="0" fontId="1" fillId="34" borderId="55" xfId="0" applyFont="1" applyFill="1" applyBorder="1" applyAlignment="1">
      <alignment horizontal="left" vertical="center" wrapText="1"/>
    </xf>
    <xf numFmtId="0" fontId="0" fillId="0" borderId="55" xfId="0" applyBorder="1" applyAlignment="1">
      <alignment wrapText="1"/>
    </xf>
    <xf numFmtId="0" fontId="0" fillId="0" borderId="51" xfId="0" applyBorder="1" applyAlignment="1">
      <alignment wrapText="1"/>
    </xf>
    <xf numFmtId="0" fontId="0" fillId="0" borderId="0" xfId="0" applyAlignment="1">
      <alignment wrapText="1"/>
    </xf>
    <xf numFmtId="0" fontId="1" fillId="0" borderId="0" xfId="0" applyFont="1" applyFill="1" applyAlignment="1">
      <alignment/>
    </xf>
    <xf numFmtId="0" fontId="0" fillId="0" borderId="0" xfId="0" applyFont="1" applyFill="1" applyAlignment="1">
      <alignment/>
    </xf>
    <xf numFmtId="0" fontId="1" fillId="34" borderId="0" xfId="0" applyFont="1" applyFill="1" applyAlignment="1">
      <alignment wrapText="1"/>
    </xf>
    <xf numFmtId="0" fontId="0" fillId="34" borderId="0" xfId="0" applyFont="1" applyFill="1" applyAlignment="1">
      <alignment wrapText="1"/>
    </xf>
    <xf numFmtId="0" fontId="0" fillId="34" borderId="22" xfId="0" applyFont="1" applyFill="1" applyBorder="1" applyAlignment="1">
      <alignment wrapText="1"/>
    </xf>
    <xf numFmtId="0" fontId="0" fillId="34" borderId="50" xfId="0" applyFont="1" applyFill="1" applyBorder="1" applyAlignment="1">
      <alignment horizontal="left" wrapText="1"/>
    </xf>
    <xf numFmtId="0" fontId="0" fillId="0" borderId="50" xfId="0" applyFont="1" applyBorder="1" applyAlignment="1">
      <alignment horizontal="left" wrapText="1"/>
    </xf>
    <xf numFmtId="0" fontId="1" fillId="34" borderId="29" xfId="0" applyFont="1" applyFill="1" applyBorder="1" applyAlignment="1">
      <alignment horizontal="left" vertical="center" wrapText="1"/>
    </xf>
    <xf numFmtId="0" fontId="0" fillId="34" borderId="29" xfId="0" applyFont="1" applyFill="1" applyBorder="1" applyAlignment="1">
      <alignment/>
    </xf>
    <xf numFmtId="0" fontId="0" fillId="0" borderId="58" xfId="0" applyFont="1" applyBorder="1" applyAlignment="1">
      <alignment/>
    </xf>
    <xf numFmtId="0" fontId="1" fillId="34" borderId="10" xfId="0" applyFont="1" applyFill="1" applyBorder="1" applyAlignment="1">
      <alignment wrapText="1"/>
    </xf>
    <xf numFmtId="0" fontId="0" fillId="0" borderId="23" xfId="0" applyBorder="1" applyAlignment="1">
      <alignment wrapText="1"/>
    </xf>
    <xf numFmtId="0" fontId="0" fillId="0" borderId="46" xfId="0" applyBorder="1" applyAlignment="1">
      <alignment wrapText="1"/>
    </xf>
    <xf numFmtId="0" fontId="1" fillId="34" borderId="62" xfId="0" applyFont="1" applyFill="1" applyBorder="1" applyAlignment="1">
      <alignment horizontal="left" vertical="center" wrapText="1"/>
    </xf>
    <xf numFmtId="0" fontId="1" fillId="34" borderId="0" xfId="0" applyFont="1" applyFill="1" applyAlignment="1">
      <alignment wrapText="1"/>
    </xf>
    <xf numFmtId="0" fontId="0" fillId="34" borderId="22" xfId="0" applyFont="1" applyFill="1" applyBorder="1" applyAlignment="1">
      <alignment wrapText="1"/>
    </xf>
    <xf numFmtId="0" fontId="1" fillId="35" borderId="10" xfId="0" applyFont="1" applyFill="1" applyBorder="1" applyAlignment="1">
      <alignment/>
    </xf>
    <xf numFmtId="0" fontId="1" fillId="35" borderId="23" xfId="0" applyFont="1" applyFill="1" applyBorder="1" applyAlignment="1">
      <alignment/>
    </xf>
    <xf numFmtId="0" fontId="1" fillId="35" borderId="46" xfId="0" applyFont="1" applyFill="1" applyBorder="1" applyAlignment="1">
      <alignment/>
    </xf>
    <xf numFmtId="0" fontId="0" fillId="34" borderId="16" xfId="0" applyFont="1" applyFill="1" applyBorder="1" applyAlignment="1">
      <alignment horizontal="left" wrapText="1"/>
    </xf>
    <xf numFmtId="0" fontId="0" fillId="0" borderId="17" xfId="0" applyFont="1" applyBorder="1" applyAlignment="1">
      <alignment horizontal="left" wrapText="1"/>
    </xf>
    <xf numFmtId="0" fontId="0" fillId="0" borderId="18" xfId="0" applyFont="1" applyBorder="1" applyAlignment="1">
      <alignment horizontal="left" wrapText="1"/>
    </xf>
    <xf numFmtId="0" fontId="3" fillId="34" borderId="0" xfId="0" applyFont="1" applyFill="1" applyAlignment="1">
      <alignment horizontal="center" vertical="center"/>
    </xf>
    <xf numFmtId="0" fontId="8" fillId="34" borderId="0" xfId="0" applyFont="1" applyFill="1" applyAlignment="1">
      <alignment horizontal="center" vertical="center"/>
    </xf>
    <xf numFmtId="0" fontId="1" fillId="34" borderId="10" xfId="0" applyFont="1" applyFill="1" applyBorder="1" applyAlignment="1">
      <alignment horizontal="center" vertical="center"/>
    </xf>
    <xf numFmtId="0" fontId="1" fillId="34" borderId="23" xfId="0" applyFont="1" applyFill="1" applyBorder="1" applyAlignment="1">
      <alignment horizontal="center" vertical="center"/>
    </xf>
    <xf numFmtId="0" fontId="1" fillId="34" borderId="46" xfId="0" applyFont="1" applyFill="1" applyBorder="1" applyAlignment="1">
      <alignment horizontal="center" vertical="center"/>
    </xf>
    <xf numFmtId="16" fontId="1" fillId="34" borderId="54" xfId="0" applyNumberFormat="1" applyFont="1" applyFill="1" applyBorder="1" applyAlignment="1">
      <alignment horizontal="left" vertical="center"/>
    </xf>
    <xf numFmtId="0" fontId="0" fillId="34" borderId="55" xfId="0" applyFont="1" applyFill="1" applyBorder="1" applyAlignment="1">
      <alignment horizontal="left" vertical="center"/>
    </xf>
    <xf numFmtId="0" fontId="0" fillId="34" borderId="23" xfId="0" applyFont="1" applyFill="1" applyBorder="1" applyAlignment="1">
      <alignment horizontal="center" vertical="center"/>
    </xf>
    <xf numFmtId="0" fontId="0" fillId="34" borderId="46" xfId="0" applyFont="1" applyFill="1" applyBorder="1" applyAlignment="1">
      <alignment horizontal="center" vertical="center"/>
    </xf>
    <xf numFmtId="16" fontId="1" fillId="34" borderId="55" xfId="0" applyNumberFormat="1" applyFont="1" applyFill="1" applyBorder="1" applyAlignment="1">
      <alignment horizontal="left" vertical="center"/>
    </xf>
    <xf numFmtId="0" fontId="1" fillId="34" borderId="19" xfId="0" applyFont="1" applyFill="1" applyBorder="1" applyAlignment="1">
      <alignment horizontal="left" wrapText="1"/>
    </xf>
    <xf numFmtId="0" fontId="0" fillId="34" borderId="20" xfId="0" applyFont="1" applyFill="1" applyBorder="1" applyAlignment="1">
      <alignment horizontal="left" wrapText="1"/>
    </xf>
    <xf numFmtId="0" fontId="0" fillId="34" borderId="21" xfId="0" applyFont="1" applyFill="1" applyBorder="1" applyAlignment="1">
      <alignment horizontal="left" wrapText="1"/>
    </xf>
    <xf numFmtId="0" fontId="1" fillId="34" borderId="15" xfId="0" applyFont="1" applyFill="1" applyBorder="1" applyAlignment="1">
      <alignment horizontal="left" wrapText="1"/>
    </xf>
    <xf numFmtId="0" fontId="0" fillId="34" borderId="15" xfId="0" applyFont="1" applyFill="1" applyBorder="1" applyAlignment="1">
      <alignment horizontal="left" wrapText="1"/>
    </xf>
    <xf numFmtId="0" fontId="41" fillId="0" borderId="20" xfId="0" applyFont="1" applyFill="1" applyBorder="1" applyAlignment="1">
      <alignment horizontal="left" vertical="center" wrapText="1"/>
    </xf>
    <xf numFmtId="0" fontId="41" fillId="0" borderId="20" xfId="0" applyFont="1" applyBorder="1" applyAlignment="1">
      <alignment horizontal="left" wrapText="1"/>
    </xf>
    <xf numFmtId="0" fontId="0" fillId="0" borderId="0" xfId="0" applyFont="1" applyBorder="1" applyAlignment="1">
      <alignment/>
    </xf>
    <xf numFmtId="0" fontId="0" fillId="0" borderId="22" xfId="0" applyFont="1" applyBorder="1" applyAlignment="1">
      <alignment/>
    </xf>
    <xf numFmtId="0" fontId="0" fillId="0" borderId="29" xfId="0" applyFont="1" applyBorder="1" applyAlignment="1">
      <alignment/>
    </xf>
    <xf numFmtId="0" fontId="0" fillId="0" borderId="29" xfId="0" applyBorder="1" applyAlignment="1">
      <alignment/>
    </xf>
    <xf numFmtId="0" fontId="2" fillId="34" borderId="0" xfId="0" applyFont="1" applyFill="1" applyAlignment="1">
      <alignment horizontal="center" vertical="center"/>
    </xf>
    <xf numFmtId="0" fontId="0" fillId="34" borderId="0" xfId="0" applyFill="1" applyAlignment="1">
      <alignment horizontal="center" vertical="center"/>
    </xf>
    <xf numFmtId="0" fontId="1" fillId="34" borderId="0" xfId="0" applyFont="1" applyFill="1" applyBorder="1" applyAlignment="1">
      <alignment/>
    </xf>
    <xf numFmtId="0" fontId="0" fillId="34" borderId="0" xfId="0" applyFont="1" applyFill="1" applyBorder="1" applyAlignment="1">
      <alignment/>
    </xf>
    <xf numFmtId="0" fontId="1" fillId="34" borderId="0" xfId="0" applyFont="1" applyFill="1" applyAlignment="1">
      <alignment/>
    </xf>
    <xf numFmtId="0" fontId="0" fillId="34" borderId="0" xfId="0" applyFont="1" applyFill="1" applyBorder="1" applyAlignment="1">
      <alignment/>
    </xf>
    <xf numFmtId="0" fontId="0" fillId="34" borderId="22" xfId="0" applyFont="1" applyFill="1" applyBorder="1" applyAlignment="1">
      <alignment/>
    </xf>
    <xf numFmtId="0" fontId="0" fillId="35" borderId="10" xfId="0" applyFont="1" applyFill="1" applyBorder="1" applyAlignment="1">
      <alignment horizontal="center"/>
    </xf>
    <xf numFmtId="0" fontId="0" fillId="35" borderId="23" xfId="0" applyFont="1" applyFill="1" applyBorder="1" applyAlignment="1">
      <alignment horizontal="center"/>
    </xf>
    <xf numFmtId="0" fontId="0" fillId="35" borderId="46" xfId="0" applyFont="1" applyFill="1" applyBorder="1" applyAlignment="1">
      <alignment horizontal="center"/>
    </xf>
    <xf numFmtId="49" fontId="1" fillId="33" borderId="10" xfId="0" applyNumberFormat="1" applyFont="1" applyFill="1" applyBorder="1" applyAlignment="1">
      <alignment horizontal="left" vertical="top" wrapText="1"/>
    </xf>
    <xf numFmtId="49" fontId="103" fillId="33" borderId="23" xfId="0" applyNumberFormat="1" applyFont="1" applyFill="1" applyBorder="1" applyAlignment="1">
      <alignment horizontal="left" vertical="top" wrapText="1"/>
    </xf>
    <xf numFmtId="49" fontId="103" fillId="33" borderId="46" xfId="0" applyNumberFormat="1" applyFont="1" applyFill="1" applyBorder="1" applyAlignment="1">
      <alignment horizontal="left" vertical="top" wrapText="1"/>
    </xf>
    <xf numFmtId="49" fontId="103" fillId="33" borderId="10" xfId="0" applyNumberFormat="1" applyFont="1" applyFill="1" applyBorder="1" applyAlignment="1">
      <alignment horizontal="left" vertical="top" wrapText="1"/>
    </xf>
    <xf numFmtId="14" fontId="0" fillId="33" borderId="30" xfId="0" applyNumberFormat="1" applyFont="1" applyFill="1" applyBorder="1" applyAlignment="1">
      <alignment horizontal="left" vertical="top" wrapText="1"/>
    </xf>
    <xf numFmtId="0" fontId="0" fillId="33" borderId="30" xfId="0" applyFont="1" applyFill="1" applyBorder="1" applyAlignment="1">
      <alignment horizontal="left" vertical="top" wrapText="1"/>
    </xf>
    <xf numFmtId="0" fontId="0" fillId="0" borderId="30" xfId="0" applyFont="1" applyBorder="1" applyAlignment="1">
      <alignment horizontal="left" vertical="top" wrapText="1"/>
    </xf>
    <xf numFmtId="0" fontId="0" fillId="33" borderId="36" xfId="0" applyFill="1" applyBorder="1" applyAlignment="1">
      <alignment/>
    </xf>
    <xf numFmtId="0" fontId="0" fillId="33" borderId="37" xfId="0" applyFill="1" applyBorder="1" applyAlignment="1">
      <alignment/>
    </xf>
    <xf numFmtId="0" fontId="0" fillId="33" borderId="37" xfId="0" applyFont="1" applyFill="1" applyBorder="1" applyAlignment="1">
      <alignment wrapText="1"/>
    </xf>
    <xf numFmtId="0" fontId="0" fillId="33" borderId="37" xfId="0" applyFill="1" applyBorder="1" applyAlignment="1">
      <alignment wrapText="1"/>
    </xf>
    <xf numFmtId="0" fontId="0" fillId="33" borderId="39" xfId="0" applyFill="1" applyBorder="1" applyAlignment="1">
      <alignment wrapText="1"/>
    </xf>
    <xf numFmtId="0" fontId="0" fillId="33" borderId="30" xfId="0" applyFill="1" applyBorder="1" applyAlignment="1">
      <alignment/>
    </xf>
    <xf numFmtId="0" fontId="0" fillId="33" borderId="47" xfId="0" applyFill="1" applyBorder="1" applyAlignment="1">
      <alignment/>
    </xf>
    <xf numFmtId="49" fontId="0" fillId="33" borderId="30" xfId="0" applyNumberFormat="1" applyFont="1" applyFill="1" applyBorder="1" applyAlignment="1">
      <alignment horizontal="left" vertical="top" wrapText="1"/>
    </xf>
    <xf numFmtId="0" fontId="0" fillId="33" borderId="13" xfId="0" applyFont="1" applyFill="1" applyBorder="1" applyAlignment="1">
      <alignment horizontal="left" vertical="top" wrapText="1"/>
    </xf>
    <xf numFmtId="0" fontId="0" fillId="33" borderId="47" xfId="0" applyFont="1" applyFill="1" applyBorder="1" applyAlignment="1">
      <alignment horizontal="left" vertical="top" wrapText="1"/>
    </xf>
    <xf numFmtId="0" fontId="0" fillId="33" borderId="30" xfId="0" applyFont="1" applyFill="1" applyBorder="1" applyAlignment="1">
      <alignment horizontal="center"/>
    </xf>
    <xf numFmtId="0" fontId="1" fillId="33" borderId="34" xfId="0" applyFont="1" applyFill="1" applyBorder="1" applyAlignment="1">
      <alignment horizontal="left" vertical="top" wrapText="1"/>
    </xf>
    <xf numFmtId="0" fontId="0" fillId="33" borderId="31" xfId="0" applyFont="1" applyFill="1" applyBorder="1" applyAlignment="1">
      <alignment horizontal="left" vertical="top" wrapText="1"/>
    </xf>
    <xf numFmtId="0" fontId="0" fillId="33" borderId="27" xfId="0" applyFont="1" applyFill="1" applyBorder="1" applyAlignment="1">
      <alignment horizontal="left" vertical="top" wrapText="1"/>
    </xf>
    <xf numFmtId="14" fontId="0" fillId="33" borderId="30" xfId="0" applyNumberFormat="1" applyFill="1" applyBorder="1" applyAlignment="1">
      <alignment horizontal="center"/>
    </xf>
    <xf numFmtId="0" fontId="0" fillId="33" borderId="30" xfId="0" applyFill="1" applyBorder="1" applyAlignment="1">
      <alignment horizontal="center"/>
    </xf>
    <xf numFmtId="49" fontId="1" fillId="33" borderId="23" xfId="0" applyNumberFormat="1" applyFont="1" applyFill="1" applyBorder="1" applyAlignment="1">
      <alignment horizontal="left" vertical="top" wrapText="1"/>
    </xf>
    <xf numFmtId="49" fontId="1" fillId="33" borderId="46" xfId="0" applyNumberFormat="1" applyFont="1" applyFill="1" applyBorder="1" applyAlignment="1">
      <alignment horizontal="left" vertical="top" wrapText="1"/>
    </xf>
    <xf numFmtId="0" fontId="1" fillId="33" borderId="10" xfId="0" applyFont="1" applyFill="1" applyBorder="1" applyAlignment="1">
      <alignment horizontal="left" vertical="top" wrapText="1"/>
    </xf>
    <xf numFmtId="0" fontId="1" fillId="33" borderId="23" xfId="0" applyFont="1" applyFill="1" applyBorder="1" applyAlignment="1">
      <alignment horizontal="left" vertical="top" wrapText="1"/>
    </xf>
    <xf numFmtId="0" fontId="1" fillId="33" borderId="46" xfId="0" applyFont="1" applyFill="1" applyBorder="1" applyAlignment="1">
      <alignment horizontal="left" vertical="top" wrapText="1"/>
    </xf>
    <xf numFmtId="0" fontId="0" fillId="33" borderId="0" xfId="0" applyFill="1" applyAlignment="1">
      <alignment/>
    </xf>
    <xf numFmtId="0" fontId="0" fillId="0" borderId="0" xfId="0" applyAlignment="1">
      <alignment/>
    </xf>
    <xf numFmtId="0" fontId="0" fillId="33" borderId="13" xfId="0" applyFont="1" applyFill="1" applyBorder="1" applyAlignment="1">
      <alignment horizontal="center" vertical="top" wrapText="1"/>
    </xf>
    <xf numFmtId="0" fontId="0" fillId="33" borderId="30" xfId="0" applyFont="1" applyFill="1" applyBorder="1" applyAlignment="1">
      <alignment horizontal="center" vertical="top" wrapText="1"/>
    </xf>
    <xf numFmtId="0" fontId="0" fillId="33" borderId="13" xfId="0" applyFill="1" applyBorder="1" applyAlignment="1">
      <alignment/>
    </xf>
    <xf numFmtId="0" fontId="1" fillId="33" borderId="66" xfId="0" applyFont="1" applyFill="1" applyBorder="1" applyAlignment="1">
      <alignment/>
    </xf>
    <xf numFmtId="0" fontId="0" fillId="0" borderId="35" xfId="0" applyFont="1" applyBorder="1" applyAlignment="1">
      <alignment/>
    </xf>
    <xf numFmtId="0" fontId="0" fillId="0" borderId="57" xfId="0" applyFont="1" applyBorder="1" applyAlignment="1">
      <alignment/>
    </xf>
    <xf numFmtId="0" fontId="0" fillId="33" borderId="67" xfId="0" applyFont="1" applyFill="1" applyBorder="1" applyAlignment="1">
      <alignment horizontal="left" vertical="top" wrapText="1"/>
    </xf>
    <xf numFmtId="0" fontId="0" fillId="0" borderId="68" xfId="0" applyFont="1" applyBorder="1" applyAlignment="1">
      <alignment horizontal="left" vertical="top" wrapText="1"/>
    </xf>
    <xf numFmtId="0" fontId="0" fillId="0" borderId="69" xfId="0" applyFont="1" applyBorder="1" applyAlignment="1">
      <alignment horizontal="left" vertical="top" wrapText="1"/>
    </xf>
    <xf numFmtId="0" fontId="0" fillId="33" borderId="36" xfId="0" applyFont="1" applyFill="1" applyBorder="1" applyAlignment="1">
      <alignment horizontal="left" vertical="top" wrapText="1"/>
    </xf>
    <xf numFmtId="0" fontId="0" fillId="33" borderId="37" xfId="0" applyFont="1" applyFill="1" applyBorder="1" applyAlignment="1">
      <alignment horizontal="left" vertical="top" wrapText="1"/>
    </xf>
    <xf numFmtId="0" fontId="0" fillId="33" borderId="39" xfId="0" applyFont="1" applyFill="1" applyBorder="1" applyAlignment="1">
      <alignment horizontal="left" vertical="top" wrapText="1"/>
    </xf>
    <xf numFmtId="0" fontId="1" fillId="34" borderId="22" xfId="0" applyFont="1" applyFill="1" applyBorder="1" applyAlignment="1">
      <alignment/>
    </xf>
    <xf numFmtId="0" fontId="0" fillId="0" borderId="22" xfId="0" applyFont="1" applyBorder="1" applyAlignment="1">
      <alignment/>
    </xf>
    <xf numFmtId="0" fontId="0" fillId="33" borderId="10" xfId="0" applyFill="1" applyBorder="1" applyAlignment="1">
      <alignment/>
    </xf>
    <xf numFmtId="0" fontId="0" fillId="33" borderId="23" xfId="0" applyFill="1" applyBorder="1" applyAlignment="1">
      <alignment/>
    </xf>
    <xf numFmtId="0" fontId="0" fillId="33" borderId="46" xfId="0" applyFill="1" applyBorder="1" applyAlignment="1">
      <alignment/>
    </xf>
    <xf numFmtId="0" fontId="0" fillId="33" borderId="10" xfId="0" applyFont="1" applyFill="1" applyBorder="1" applyAlignment="1">
      <alignment/>
    </xf>
    <xf numFmtId="0" fontId="0" fillId="33" borderId="23" xfId="0" applyFont="1" applyFill="1" applyBorder="1" applyAlignment="1">
      <alignment/>
    </xf>
    <xf numFmtId="0" fontId="0" fillId="33" borderId="46" xfId="0" applyFont="1" applyFill="1" applyBorder="1" applyAlignment="1">
      <alignment/>
    </xf>
    <xf numFmtId="0" fontId="1" fillId="33" borderId="30" xfId="0" applyFont="1" applyFill="1" applyBorder="1" applyAlignment="1">
      <alignment/>
    </xf>
    <xf numFmtId="0" fontId="0" fillId="0" borderId="22" xfId="0" applyFont="1" applyBorder="1" applyAlignment="1">
      <alignment/>
    </xf>
    <xf numFmtId="0" fontId="0" fillId="33" borderId="30" xfId="0" applyFont="1" applyFill="1" applyBorder="1" applyAlignment="1">
      <alignment wrapText="1"/>
    </xf>
    <xf numFmtId="0" fontId="0" fillId="33" borderId="30" xfId="0" applyFill="1" applyBorder="1" applyAlignment="1">
      <alignment wrapText="1"/>
    </xf>
    <xf numFmtId="0" fontId="0" fillId="33" borderId="47" xfId="0" applyFill="1" applyBorder="1" applyAlignment="1">
      <alignment wrapText="1"/>
    </xf>
    <xf numFmtId="0" fontId="1" fillId="33" borderId="10" xfId="0" applyFont="1" applyFill="1" applyBorder="1" applyAlignment="1">
      <alignment horizontal="left" vertical="top" wrapText="1"/>
    </xf>
    <xf numFmtId="0" fontId="0" fillId="33" borderId="23" xfId="0" applyFont="1" applyFill="1" applyBorder="1" applyAlignment="1">
      <alignment horizontal="left" vertical="top" wrapText="1"/>
    </xf>
    <xf numFmtId="0" fontId="0" fillId="33" borderId="46" xfId="0" applyFont="1" applyFill="1" applyBorder="1" applyAlignment="1">
      <alignment horizontal="left" vertical="top" wrapText="1"/>
    </xf>
    <xf numFmtId="0" fontId="0" fillId="0" borderId="46" xfId="0" applyBorder="1" applyAlignment="1">
      <alignment/>
    </xf>
    <xf numFmtId="0" fontId="0" fillId="33" borderId="47" xfId="0" applyFont="1" applyFill="1" applyBorder="1" applyAlignment="1">
      <alignment horizontal="center" vertical="top" wrapText="1"/>
    </xf>
    <xf numFmtId="0" fontId="3" fillId="34" borderId="0" xfId="0" applyFont="1" applyFill="1" applyAlignment="1">
      <alignment horizontal="center" vertical="center"/>
    </xf>
    <xf numFmtId="0" fontId="8" fillId="34" borderId="0" xfId="0" applyFont="1" applyFill="1" applyAlignment="1">
      <alignment horizontal="center" vertical="center"/>
    </xf>
    <xf numFmtId="0" fontId="0" fillId="0" borderId="22" xfId="0" applyFont="1" applyBorder="1" applyAlignment="1">
      <alignment wrapText="1"/>
    </xf>
    <xf numFmtId="0" fontId="1" fillId="33" borderId="30" xfId="0" applyFont="1" applyFill="1" applyBorder="1" applyAlignment="1">
      <alignment wrapText="1"/>
    </xf>
    <xf numFmtId="0" fontId="1" fillId="33" borderId="38" xfId="0" applyFont="1" applyFill="1" applyBorder="1" applyAlignment="1">
      <alignment horizontal="left" vertical="top" wrapText="1"/>
    </xf>
    <xf numFmtId="0" fontId="0" fillId="0" borderId="55" xfId="0" applyFont="1" applyBorder="1" applyAlignment="1">
      <alignment horizontal="left" vertical="top" wrapText="1"/>
    </xf>
    <xf numFmtId="0" fontId="0" fillId="0" borderId="56" xfId="0" applyFont="1" applyBorder="1" applyAlignment="1">
      <alignment horizontal="left" vertical="top" wrapText="1"/>
    </xf>
    <xf numFmtId="0" fontId="0" fillId="33" borderId="23" xfId="0" applyFill="1" applyBorder="1" applyAlignment="1">
      <alignment horizontal="left" vertical="top" wrapText="1"/>
    </xf>
    <xf numFmtId="0" fontId="0" fillId="33" borderId="46" xfId="0" applyFill="1" applyBorder="1" applyAlignment="1">
      <alignment horizontal="left" vertical="top" wrapText="1"/>
    </xf>
    <xf numFmtId="0" fontId="0" fillId="33" borderId="38" xfId="0" applyFont="1" applyFill="1" applyBorder="1" applyAlignment="1">
      <alignment horizontal="left" vertical="top" wrapText="1"/>
    </xf>
    <xf numFmtId="0" fontId="1" fillId="33" borderId="34" xfId="0" applyFont="1" applyFill="1" applyBorder="1" applyAlignment="1">
      <alignment horizontal="left" vertical="top" wrapText="1"/>
    </xf>
    <xf numFmtId="0" fontId="0" fillId="33" borderId="31" xfId="0" applyFill="1" applyBorder="1" applyAlignment="1">
      <alignment horizontal="left" vertical="top" wrapText="1"/>
    </xf>
    <xf numFmtId="0" fontId="0" fillId="33" borderId="27" xfId="0" applyFill="1" applyBorder="1" applyAlignment="1">
      <alignment horizontal="left" vertical="top" wrapText="1"/>
    </xf>
    <xf numFmtId="0" fontId="0" fillId="33" borderId="54" xfId="0" applyFont="1" applyFill="1" applyBorder="1" applyAlignment="1">
      <alignment horizontal="left" vertical="top" wrapText="1"/>
    </xf>
    <xf numFmtId="0" fontId="0" fillId="0" borderId="51" xfId="0" applyFont="1" applyBorder="1" applyAlignment="1">
      <alignment horizontal="left" vertical="top" wrapText="1"/>
    </xf>
    <xf numFmtId="0" fontId="1" fillId="33" borderId="10" xfId="0" applyFont="1" applyFill="1" applyBorder="1" applyAlignment="1">
      <alignment/>
    </xf>
    <xf numFmtId="0" fontId="1" fillId="0" borderId="23" xfId="0" applyFont="1" applyBorder="1" applyAlignment="1">
      <alignment/>
    </xf>
    <xf numFmtId="0" fontId="1" fillId="0" borderId="46" xfId="0" applyFont="1" applyBorder="1" applyAlignment="1">
      <alignment/>
    </xf>
    <xf numFmtId="0" fontId="2" fillId="34" borderId="0" xfId="0" applyFont="1" applyFill="1" applyAlignment="1">
      <alignment/>
    </xf>
    <xf numFmtId="0" fontId="0" fillId="0" borderId="0" xfId="0" applyBorder="1" applyAlignment="1">
      <alignment/>
    </xf>
    <xf numFmtId="0" fontId="0" fillId="33" borderId="30" xfId="0" applyFont="1" applyFill="1" applyBorder="1" applyAlignment="1">
      <alignment/>
    </xf>
    <xf numFmtId="0" fontId="0" fillId="33" borderId="38" xfId="0" applyFont="1" applyFill="1" applyBorder="1" applyAlignment="1">
      <alignment horizontal="left" vertical="top"/>
    </xf>
    <xf numFmtId="0" fontId="0" fillId="0" borderId="56" xfId="0" applyFont="1" applyBorder="1" applyAlignment="1">
      <alignment horizontal="left" vertical="top"/>
    </xf>
    <xf numFmtId="0" fontId="1" fillId="33" borderId="34" xfId="0" applyFont="1" applyFill="1" applyBorder="1" applyAlignment="1">
      <alignment/>
    </xf>
    <xf numFmtId="0" fontId="0" fillId="33" borderId="31" xfId="0" applyFill="1" applyBorder="1" applyAlignment="1">
      <alignment/>
    </xf>
    <xf numFmtId="0" fontId="0" fillId="33" borderId="27" xfId="0" applyFill="1" applyBorder="1" applyAlignment="1">
      <alignment/>
    </xf>
    <xf numFmtId="0" fontId="103" fillId="33" borderId="10" xfId="0" applyFont="1" applyFill="1" applyBorder="1" applyAlignment="1">
      <alignment horizontal="left" vertical="top" wrapText="1"/>
    </xf>
    <xf numFmtId="0" fontId="104" fillId="33" borderId="23" xfId="0" applyFont="1" applyFill="1" applyBorder="1" applyAlignment="1">
      <alignment horizontal="left" vertical="top" wrapText="1"/>
    </xf>
    <xf numFmtId="0" fontId="104" fillId="33" borderId="46" xfId="0" applyFont="1" applyFill="1" applyBorder="1" applyAlignment="1">
      <alignment horizontal="left" vertical="top" wrapText="1"/>
    </xf>
    <xf numFmtId="0" fontId="3" fillId="34" borderId="0" xfId="0" applyFont="1" applyFill="1" applyAlignment="1">
      <alignment horizontal="center"/>
    </xf>
    <xf numFmtId="0" fontId="0" fillId="33" borderId="10" xfId="0" applyFont="1" applyFill="1" applyBorder="1" applyAlignment="1">
      <alignment horizontal="center"/>
    </xf>
    <xf numFmtId="0" fontId="0" fillId="33" borderId="46" xfId="0" applyFont="1" applyFill="1" applyBorder="1" applyAlignment="1">
      <alignment horizontal="center"/>
    </xf>
    <xf numFmtId="0" fontId="0" fillId="33" borderId="23" xfId="0" applyFont="1" applyFill="1" applyBorder="1" applyAlignment="1">
      <alignment horizontal="center"/>
    </xf>
    <xf numFmtId="0" fontId="0" fillId="33" borderId="46" xfId="0" applyFont="1" applyFill="1" applyBorder="1" applyAlignment="1">
      <alignment/>
    </xf>
    <xf numFmtId="3" fontId="0" fillId="33" borderId="10" xfId="0" applyNumberFormat="1" applyFont="1" applyFill="1" applyBorder="1" applyAlignment="1">
      <alignment horizontal="center"/>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14" xfId="0" applyFill="1" applyBorder="1" applyAlignment="1">
      <alignment/>
    </xf>
    <xf numFmtId="0" fontId="0" fillId="33" borderId="0" xfId="0" applyFill="1" applyBorder="1" applyAlignment="1">
      <alignment/>
    </xf>
    <xf numFmtId="0" fontId="0" fillId="33" borderId="22"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15" fillId="33" borderId="10" xfId="37" applyFill="1" applyBorder="1" applyAlignment="1" applyProtection="1">
      <alignment horizontal="center"/>
      <protection/>
    </xf>
    <xf numFmtId="0" fontId="1" fillId="34" borderId="0" xfId="0" applyFont="1" applyFill="1" applyBorder="1" applyAlignment="1">
      <alignment horizontal="left" vertical="center"/>
    </xf>
    <xf numFmtId="0" fontId="41" fillId="0" borderId="20" xfId="0" applyFont="1" applyFill="1" applyBorder="1" applyAlignment="1">
      <alignment horizontal="left" wrapText="1"/>
    </xf>
    <xf numFmtId="202" fontId="41" fillId="0" borderId="20" xfId="0" applyNumberFormat="1" applyFont="1" applyFill="1" applyBorder="1" applyAlignment="1">
      <alignment horizontal="left" vertical="center" wrapText="1"/>
    </xf>
    <xf numFmtId="0" fontId="41" fillId="0" borderId="20" xfId="0" applyFont="1" applyBorder="1" applyAlignment="1">
      <alignment horizontal="left" vertical="center" wrapText="1"/>
    </xf>
    <xf numFmtId="0" fontId="2" fillId="0" borderId="0" xfId="0" applyFont="1" applyFill="1" applyAlignment="1">
      <alignment horizontal="center" vertical="center"/>
    </xf>
    <xf numFmtId="0" fontId="0" fillId="0" borderId="0" xfId="0" applyFill="1" applyAlignment="1">
      <alignment horizontal="center" vertical="center"/>
    </xf>
    <xf numFmtId="0" fontId="0" fillId="33" borderId="10" xfId="0" applyFont="1" applyFill="1" applyBorder="1" applyAlignment="1" applyProtection="1">
      <alignment horizontal="center"/>
      <protection hidden="1" locked="0"/>
    </xf>
    <xf numFmtId="0" fontId="0" fillId="33" borderId="23" xfId="0" applyFont="1" applyFill="1" applyBorder="1" applyAlignment="1" applyProtection="1">
      <alignment horizontal="center"/>
      <protection hidden="1" locked="0"/>
    </xf>
    <xf numFmtId="0" fontId="0" fillId="33" borderId="46" xfId="0" applyFont="1" applyFill="1" applyBorder="1" applyAlignment="1" applyProtection="1">
      <alignment horizontal="center"/>
      <protection hidden="1" locked="0"/>
    </xf>
    <xf numFmtId="0" fontId="10" fillId="0" borderId="0" xfId="0" applyFont="1" applyFill="1" applyBorder="1" applyAlignment="1">
      <alignment horizontal="center"/>
    </xf>
    <xf numFmtId="0" fontId="2" fillId="0" borderId="0" xfId="0" applyFont="1" applyBorder="1" applyAlignment="1">
      <alignment horizontal="right"/>
    </xf>
    <xf numFmtId="0" fontId="1" fillId="33" borderId="23" xfId="0" applyFont="1" applyFill="1" applyBorder="1" applyAlignment="1">
      <alignment/>
    </xf>
    <xf numFmtId="0" fontId="1" fillId="33" borderId="46" xfId="0" applyFont="1" applyFill="1" applyBorder="1" applyAlignment="1">
      <alignment/>
    </xf>
    <xf numFmtId="0" fontId="4" fillId="34" borderId="0" xfId="0" applyFont="1" applyFill="1" applyAlignment="1">
      <alignment horizontal="center"/>
    </xf>
    <xf numFmtId="0" fontId="13" fillId="34" borderId="19" xfId="0" applyFont="1" applyFill="1" applyBorder="1" applyAlignment="1">
      <alignment/>
    </xf>
    <xf numFmtId="0" fontId="13" fillId="34" borderId="20" xfId="0" applyFont="1" applyFill="1" applyBorder="1" applyAlignment="1">
      <alignment/>
    </xf>
    <xf numFmtId="0" fontId="13" fillId="34" borderId="21" xfId="0" applyFont="1" applyFill="1" applyBorder="1" applyAlignment="1">
      <alignment/>
    </xf>
    <xf numFmtId="0" fontId="0" fillId="38" borderId="70" xfId="0" applyFont="1" applyFill="1" applyBorder="1" applyAlignment="1" applyProtection="1">
      <alignment horizontal="center" vertical="center" wrapText="1"/>
      <protection locked="0"/>
    </xf>
    <xf numFmtId="0" fontId="0" fillId="38" borderId="71" xfId="0" applyFont="1" applyFill="1" applyBorder="1" applyAlignment="1" applyProtection="1">
      <alignment horizontal="center" vertical="center" wrapText="1"/>
      <protection locked="0"/>
    </xf>
    <xf numFmtId="0" fontId="0" fillId="38" borderId="42" xfId="0" applyFont="1" applyFill="1" applyBorder="1" applyAlignment="1" applyProtection="1">
      <alignment horizontal="center" vertical="center" wrapText="1"/>
      <protection locked="0"/>
    </xf>
    <xf numFmtId="0" fontId="22" fillId="38" borderId="34" xfId="0" applyFont="1" applyFill="1" applyBorder="1" applyAlignment="1" applyProtection="1">
      <alignment horizontal="left"/>
      <protection hidden="1" locked="0"/>
    </xf>
    <xf numFmtId="0" fontId="22" fillId="38" borderId="31" xfId="0" applyFont="1" applyFill="1" applyBorder="1" applyAlignment="1" applyProtection="1">
      <alignment horizontal="left"/>
      <protection hidden="1" locked="0"/>
    </xf>
    <xf numFmtId="0" fontId="1" fillId="47" borderId="33" xfId="0" applyFont="1" applyFill="1" applyBorder="1" applyAlignment="1" applyProtection="1">
      <alignment horizontal="left"/>
      <protection locked="0"/>
    </xf>
    <xf numFmtId="0" fontId="1" fillId="47" borderId="57" xfId="0" applyFont="1" applyFill="1" applyBorder="1" applyAlignment="1" applyProtection="1">
      <alignment horizontal="left"/>
      <protection locked="0"/>
    </xf>
    <xf numFmtId="0" fontId="24" fillId="38" borderId="66" xfId="0" applyFont="1" applyFill="1" applyBorder="1" applyAlignment="1" applyProtection="1">
      <alignment horizontal="center"/>
      <protection hidden="1" locked="0"/>
    </xf>
    <xf numFmtId="0" fontId="24" fillId="38" borderId="57" xfId="0" applyFont="1" applyFill="1" applyBorder="1" applyAlignment="1" applyProtection="1">
      <alignment horizontal="center"/>
      <protection hidden="1" locked="0"/>
    </xf>
    <xf numFmtId="0" fontId="0" fillId="47" borderId="66" xfId="0" applyFont="1" applyFill="1" applyBorder="1" applyAlignment="1">
      <alignment horizontal="left"/>
    </xf>
    <xf numFmtId="0" fontId="0" fillId="47" borderId="35" xfId="0" applyFont="1" applyFill="1" applyBorder="1" applyAlignment="1">
      <alignment horizontal="left"/>
    </xf>
    <xf numFmtId="0" fontId="0" fillId="47" borderId="57" xfId="0" applyFont="1" applyFill="1" applyBorder="1" applyAlignment="1">
      <alignment horizontal="left"/>
    </xf>
    <xf numFmtId="0" fontId="22" fillId="38" borderId="36" xfId="0" applyFont="1" applyFill="1" applyBorder="1" applyAlignment="1" applyProtection="1">
      <alignment horizontal="left"/>
      <protection hidden="1" locked="0"/>
    </xf>
    <xf numFmtId="0" fontId="22" fillId="38" borderId="37" xfId="0" applyFont="1" applyFill="1" applyBorder="1" applyAlignment="1" applyProtection="1">
      <alignment horizontal="left"/>
      <protection hidden="1" locked="0"/>
    </xf>
    <xf numFmtId="0" fontId="1" fillId="47" borderId="65" xfId="0" applyFont="1" applyFill="1" applyBorder="1" applyAlignment="1" applyProtection="1">
      <alignment horizontal="left"/>
      <protection locked="0"/>
    </xf>
    <xf numFmtId="0" fontId="1" fillId="47" borderId="69" xfId="0" applyFont="1" applyFill="1" applyBorder="1" applyAlignment="1" applyProtection="1">
      <alignment horizontal="left"/>
      <protection locked="0"/>
    </xf>
    <xf numFmtId="0" fontId="24" fillId="38" borderId="67" xfId="0" applyFont="1" applyFill="1" applyBorder="1" applyAlignment="1" applyProtection="1">
      <alignment horizontal="center"/>
      <protection hidden="1" locked="0"/>
    </xf>
    <xf numFmtId="0" fontId="24" fillId="38" borderId="69" xfId="0" applyFont="1" applyFill="1" applyBorder="1" applyAlignment="1" applyProtection="1">
      <alignment horizontal="center"/>
      <protection hidden="1" locked="0"/>
    </xf>
    <xf numFmtId="0" fontId="0" fillId="47" borderId="67" xfId="0" applyFont="1" applyFill="1" applyBorder="1" applyAlignment="1">
      <alignment horizontal="left"/>
    </xf>
    <xf numFmtId="0" fontId="0" fillId="47" borderId="68" xfId="0" applyFont="1" applyFill="1" applyBorder="1" applyAlignment="1">
      <alignment horizontal="left"/>
    </xf>
    <xf numFmtId="0" fontId="0" fillId="47" borderId="69" xfId="0" applyFont="1" applyFill="1" applyBorder="1" applyAlignment="1">
      <alignment horizontal="left"/>
    </xf>
    <xf numFmtId="0" fontId="22" fillId="38" borderId="72" xfId="0" applyFont="1" applyFill="1" applyBorder="1" applyAlignment="1" applyProtection="1">
      <alignment horizontal="center" vertical="center" wrapText="1"/>
      <protection hidden="1" locked="0"/>
    </xf>
    <xf numFmtId="0" fontId="22" fillId="38" borderId="49" xfId="0" applyFont="1" applyFill="1" applyBorder="1" applyAlignment="1" applyProtection="1">
      <alignment horizontal="center" vertical="center" wrapText="1"/>
      <protection hidden="1" locked="0"/>
    </xf>
    <xf numFmtId="0" fontId="22" fillId="38" borderId="43" xfId="0" applyFont="1" applyFill="1" applyBorder="1" applyAlignment="1" applyProtection="1">
      <alignment horizontal="center" vertical="center" wrapText="1"/>
      <protection hidden="1" locked="0"/>
    </xf>
    <xf numFmtId="0" fontId="1" fillId="38" borderId="66" xfId="0" applyFont="1" applyFill="1" applyBorder="1" applyAlignment="1">
      <alignment horizontal="left"/>
    </xf>
    <xf numFmtId="0" fontId="1" fillId="38" borderId="32" xfId="0" applyFont="1" applyFill="1" applyBorder="1" applyAlignment="1">
      <alignment horizontal="left"/>
    </xf>
    <xf numFmtId="0" fontId="0" fillId="38" borderId="61" xfId="0" applyFont="1" applyFill="1" applyBorder="1" applyAlignment="1">
      <alignment horizontal="left" wrapText="1"/>
    </xf>
    <xf numFmtId="0" fontId="0" fillId="38" borderId="63" xfId="0" applyFont="1" applyFill="1" applyBorder="1" applyAlignment="1">
      <alignment horizontal="left" wrapText="1"/>
    </xf>
    <xf numFmtId="0" fontId="0" fillId="38" borderId="14" xfId="0" applyFont="1" applyFill="1" applyBorder="1" applyAlignment="1">
      <alignment horizontal="left" wrapText="1"/>
    </xf>
    <xf numFmtId="0" fontId="0" fillId="38" borderId="73" xfId="0" applyFont="1" applyFill="1" applyBorder="1" applyAlignment="1">
      <alignment horizontal="left" wrapText="1"/>
    </xf>
    <xf numFmtId="0" fontId="0" fillId="38" borderId="16" xfId="0" applyFont="1" applyFill="1" applyBorder="1" applyAlignment="1">
      <alignment horizontal="left" wrapText="1"/>
    </xf>
    <xf numFmtId="0" fontId="0" fillId="38" borderId="74" xfId="0" applyFont="1" applyFill="1" applyBorder="1" applyAlignment="1">
      <alignment horizontal="left" wrapText="1"/>
    </xf>
    <xf numFmtId="0" fontId="0" fillId="0" borderId="75" xfId="0" applyFill="1" applyBorder="1" applyAlignment="1">
      <alignment horizontal="left"/>
    </xf>
    <xf numFmtId="0" fontId="0" fillId="0" borderId="22" xfId="0" applyFill="1" applyBorder="1" applyAlignment="1">
      <alignment horizontal="left"/>
    </xf>
    <xf numFmtId="0" fontId="0" fillId="0" borderId="18" xfId="0" applyFill="1" applyBorder="1" applyAlignment="1">
      <alignment horizontal="left"/>
    </xf>
    <xf numFmtId="0" fontId="0" fillId="0" borderId="33" xfId="0" applyFont="1" applyFill="1" applyBorder="1" applyAlignment="1">
      <alignment horizontal="center"/>
    </xf>
    <xf numFmtId="0" fontId="0" fillId="0" borderId="35" xfId="0" applyFont="1" applyFill="1" applyBorder="1" applyAlignment="1">
      <alignment horizontal="center"/>
    </xf>
    <xf numFmtId="0" fontId="0" fillId="0" borderId="57" xfId="0" applyFont="1" applyFill="1" applyBorder="1" applyAlignment="1">
      <alignment horizontal="center"/>
    </xf>
    <xf numFmtId="14" fontId="0" fillId="0" borderId="65" xfId="0" applyNumberFormat="1" applyFont="1" applyFill="1" applyBorder="1" applyAlignment="1">
      <alignment horizontal="center"/>
    </xf>
    <xf numFmtId="14" fontId="0" fillId="0" borderId="68" xfId="0" applyNumberFormat="1" applyFont="1" applyFill="1" applyBorder="1" applyAlignment="1">
      <alignment horizontal="center"/>
    </xf>
    <xf numFmtId="14" fontId="0" fillId="0" borderId="69" xfId="0" applyNumberFormat="1" applyFont="1" applyFill="1" applyBorder="1" applyAlignment="1">
      <alignment horizontal="center"/>
    </xf>
    <xf numFmtId="0" fontId="22" fillId="38" borderId="76" xfId="0" applyFont="1" applyFill="1" applyBorder="1" applyAlignment="1" applyProtection="1">
      <alignment horizontal="center" vertical="center" wrapText="1"/>
      <protection hidden="1" locked="0"/>
    </xf>
    <xf numFmtId="0" fontId="22" fillId="38" borderId="42" xfId="0" applyFont="1" applyFill="1" applyBorder="1" applyAlignment="1" applyProtection="1">
      <alignment horizontal="center" vertical="center" wrapText="1"/>
      <protection hidden="1" locked="0"/>
    </xf>
    <xf numFmtId="0" fontId="33" fillId="38" borderId="76" xfId="0" applyFont="1" applyFill="1" applyBorder="1" applyAlignment="1" applyProtection="1">
      <alignment horizontal="center" vertical="center" wrapText="1"/>
      <protection hidden="1" locked="0"/>
    </xf>
    <xf numFmtId="0" fontId="33" fillId="38" borderId="42" xfId="0" applyFont="1" applyFill="1" applyBorder="1" applyAlignment="1" applyProtection="1">
      <alignment horizontal="center" vertical="center" wrapText="1"/>
      <protection hidden="1" locked="0"/>
    </xf>
    <xf numFmtId="0" fontId="24" fillId="0" borderId="10" xfId="0" applyFont="1" applyFill="1" applyBorder="1" applyAlignment="1" applyProtection="1">
      <alignment horizontal="center"/>
      <protection hidden="1" locked="0"/>
    </xf>
    <xf numFmtId="0" fontId="24" fillId="0" borderId="23" xfId="0" applyFont="1" applyFill="1" applyBorder="1" applyAlignment="1" applyProtection="1">
      <alignment horizontal="center"/>
      <protection hidden="1" locked="0"/>
    </xf>
    <xf numFmtId="0" fontId="24" fillId="0" borderId="46" xfId="0" applyFont="1" applyFill="1" applyBorder="1" applyAlignment="1" applyProtection="1">
      <alignment horizontal="center"/>
      <protection hidden="1" locked="0"/>
    </xf>
    <xf numFmtId="4" fontId="22" fillId="39" borderId="31" xfId="0" applyNumberFormat="1" applyFont="1" applyFill="1" applyBorder="1" applyAlignment="1" applyProtection="1">
      <alignment horizontal="center" vertical="center" wrapText="1"/>
      <protection hidden="1"/>
    </xf>
    <xf numFmtId="0" fontId="0" fillId="0" borderId="31" xfId="0" applyFont="1" applyBorder="1" applyAlignment="1" applyProtection="1">
      <alignment horizontal="center" vertical="center" wrapText="1"/>
      <protection hidden="1"/>
    </xf>
    <xf numFmtId="0" fontId="0" fillId="0" borderId="30" xfId="0" applyFont="1" applyBorder="1" applyAlignment="1" applyProtection="1">
      <alignment horizontal="center" vertical="center" wrapText="1"/>
      <protection hidden="1"/>
    </xf>
    <xf numFmtId="49" fontId="31" fillId="33" borderId="10" xfId="0" applyNumberFormat="1" applyFont="1" applyFill="1" applyBorder="1" applyAlignment="1" applyProtection="1">
      <alignment horizontal="center"/>
      <protection hidden="1" locked="0"/>
    </xf>
    <xf numFmtId="0" fontId="32" fillId="0" borderId="23" xfId="0" applyFont="1" applyBorder="1" applyAlignment="1">
      <alignment/>
    </xf>
    <xf numFmtId="0" fontId="32" fillId="0" borderId="46" xfId="0" applyFont="1" applyBorder="1" applyAlignment="1">
      <alignment/>
    </xf>
    <xf numFmtId="0" fontId="22" fillId="38" borderId="70" xfId="0" applyFont="1" applyFill="1" applyBorder="1" applyAlignment="1" applyProtection="1">
      <alignment horizontal="center" vertical="center" wrapText="1"/>
      <protection hidden="1" locked="0"/>
    </xf>
    <xf numFmtId="0" fontId="22" fillId="38" borderId="71" xfId="0" applyFont="1" applyFill="1" applyBorder="1" applyAlignment="1" applyProtection="1">
      <alignment horizontal="center" vertical="center" wrapText="1"/>
      <protection hidden="1" locked="0"/>
    </xf>
    <xf numFmtId="0" fontId="22" fillId="38" borderId="33" xfId="0" applyFont="1" applyFill="1" applyBorder="1" applyAlignment="1" applyProtection="1">
      <alignment horizontal="center" vertical="center"/>
      <protection hidden="1" locked="0"/>
    </xf>
    <xf numFmtId="0" fontId="22" fillId="38" borderId="32" xfId="0" applyFont="1" applyFill="1" applyBorder="1" applyAlignment="1" applyProtection="1">
      <alignment horizontal="center" vertical="center"/>
      <protection hidden="1" locked="0"/>
    </xf>
    <xf numFmtId="0" fontId="22" fillId="38" borderId="19" xfId="0" applyFont="1" applyFill="1" applyBorder="1" applyAlignment="1" applyProtection="1">
      <alignment horizontal="center" vertical="center" wrapText="1"/>
      <protection hidden="1" locked="0"/>
    </xf>
    <xf numFmtId="0" fontId="22" fillId="38" borderId="20" xfId="0" applyFont="1" applyFill="1" applyBorder="1" applyAlignment="1" applyProtection="1">
      <alignment horizontal="center" vertical="center" wrapText="1"/>
      <protection hidden="1" locked="0"/>
    </xf>
    <xf numFmtId="0" fontId="22" fillId="38" borderId="21" xfId="0" applyFont="1" applyFill="1" applyBorder="1" applyAlignment="1" applyProtection="1">
      <alignment horizontal="center" vertical="center" wrapText="1"/>
      <protection hidden="1" locked="0"/>
    </xf>
    <xf numFmtId="0" fontId="22" fillId="38" borderId="77" xfId="0" applyFont="1" applyFill="1" applyBorder="1" applyAlignment="1" applyProtection="1">
      <alignment horizontal="center" vertical="center" wrapText="1"/>
      <protection hidden="1" locked="0"/>
    </xf>
    <xf numFmtId="0" fontId="22" fillId="38" borderId="29" xfId="0" applyFont="1" applyFill="1" applyBorder="1" applyAlignment="1" applyProtection="1">
      <alignment horizontal="center" vertical="center" wrapText="1"/>
      <protection hidden="1" locked="0"/>
    </xf>
    <xf numFmtId="0" fontId="22" fillId="38" borderId="58" xfId="0" applyFont="1" applyFill="1" applyBorder="1" applyAlignment="1" applyProtection="1">
      <alignment horizontal="center" vertical="center" wrapText="1"/>
      <protection hidden="1" locked="0"/>
    </xf>
    <xf numFmtId="4" fontId="22" fillId="39" borderId="27" xfId="0" applyNumberFormat="1" applyFont="1" applyFill="1" applyBorder="1" applyAlignment="1" applyProtection="1">
      <alignment horizontal="center" vertical="center" wrapText="1"/>
      <protection hidden="1"/>
    </xf>
    <xf numFmtId="4" fontId="22" fillId="39" borderId="47" xfId="0" applyNumberFormat="1" applyFont="1" applyFill="1" applyBorder="1" applyAlignment="1" applyProtection="1">
      <alignment horizontal="center" vertical="center" wrapText="1"/>
      <protection hidden="1"/>
    </xf>
    <xf numFmtId="0" fontId="22" fillId="40" borderId="10" xfId="0" applyNumberFormat="1" applyFont="1" applyFill="1" applyBorder="1" applyAlignment="1" applyProtection="1">
      <alignment horizontal="center" vertical="center"/>
      <protection hidden="1" locked="0"/>
    </xf>
    <xf numFmtId="0" fontId="22" fillId="40" borderId="23" xfId="0" applyNumberFormat="1" applyFont="1" applyFill="1" applyBorder="1" applyAlignment="1" applyProtection="1">
      <alignment horizontal="center" vertical="center"/>
      <protection hidden="1" locked="0"/>
    </xf>
    <xf numFmtId="0" fontId="22" fillId="40" borderId="46" xfId="0" applyNumberFormat="1" applyFont="1" applyFill="1" applyBorder="1" applyAlignment="1" applyProtection="1">
      <alignment horizontal="center" vertical="center"/>
      <protection hidden="1" locked="0"/>
    </xf>
    <xf numFmtId="0" fontId="24" fillId="38" borderId="78" xfId="52" applyFont="1" applyFill="1" applyBorder="1" applyAlignment="1" applyProtection="1">
      <alignment horizontal="center" vertical="center" wrapText="1"/>
      <protection hidden="1" locked="0"/>
    </xf>
    <xf numFmtId="0" fontId="24" fillId="38" borderId="79" xfId="52" applyFont="1" applyFill="1" applyBorder="1" applyAlignment="1" applyProtection="1">
      <alignment horizontal="center" vertical="center" wrapText="1"/>
      <protection hidden="1" locked="0"/>
    </xf>
    <xf numFmtId="0" fontId="24" fillId="38" borderId="40" xfId="52" applyFont="1" applyFill="1" applyBorder="1" applyAlignment="1" applyProtection="1">
      <alignment horizontal="center" vertical="center" wrapText="1"/>
      <protection hidden="1" locked="0"/>
    </xf>
    <xf numFmtId="4" fontId="22" fillId="39" borderId="30" xfId="0" applyNumberFormat="1" applyFont="1" applyFill="1" applyBorder="1" applyAlignment="1" applyProtection="1">
      <alignment horizontal="center" vertical="center" wrapText="1"/>
      <protection hidden="1"/>
    </xf>
    <xf numFmtId="0" fontId="1" fillId="0" borderId="15" xfId="0" applyFont="1" applyBorder="1" applyAlignment="1" applyProtection="1">
      <alignment horizontal="center" vertical="center" textRotation="90" wrapText="1"/>
      <protection locked="0"/>
    </xf>
    <xf numFmtId="0" fontId="1" fillId="0" borderId="16" xfId="0" applyFont="1" applyBorder="1" applyAlignment="1" applyProtection="1">
      <alignment horizontal="center" vertical="center" textRotation="90" wrapText="1"/>
      <protection locked="0"/>
    </xf>
    <xf numFmtId="0" fontId="1" fillId="40" borderId="10" xfId="0" applyFont="1" applyFill="1" applyBorder="1" applyAlignment="1" applyProtection="1">
      <alignment horizontal="center"/>
      <protection locked="0"/>
    </xf>
    <xf numFmtId="0" fontId="1" fillId="40" borderId="23" xfId="0" applyFont="1" applyFill="1" applyBorder="1" applyAlignment="1" applyProtection="1">
      <alignment horizontal="center"/>
      <protection locked="0"/>
    </xf>
    <xf numFmtId="0" fontId="1" fillId="40" borderId="80" xfId="0" applyFont="1" applyFill="1" applyBorder="1" applyAlignment="1" applyProtection="1">
      <alignment horizontal="center"/>
      <protection locked="0"/>
    </xf>
    <xf numFmtId="0" fontId="22" fillId="38" borderId="15" xfId="0" applyFont="1" applyFill="1" applyBorder="1" applyAlignment="1" applyProtection="1">
      <alignment horizontal="center" vertical="center" wrapText="1"/>
      <protection hidden="1" locked="0"/>
    </xf>
    <xf numFmtId="0" fontId="22" fillId="38" borderId="52" xfId="0" applyFont="1" applyFill="1" applyBorder="1" applyAlignment="1" applyProtection="1">
      <alignment horizontal="center" vertical="center" wrapText="1"/>
      <protection hidden="1" locked="0"/>
    </xf>
    <xf numFmtId="0" fontId="22" fillId="38" borderId="50" xfId="0" applyFont="1" applyFill="1" applyBorder="1" applyAlignment="1" applyProtection="1">
      <alignment horizontal="center" vertical="center" wrapText="1"/>
      <protection hidden="1" locked="0"/>
    </xf>
    <xf numFmtId="0" fontId="0" fillId="0" borderId="30" xfId="0" applyFont="1" applyBorder="1" applyAlignment="1" applyProtection="1">
      <alignment horizontal="center"/>
      <protection locked="0"/>
    </xf>
    <xf numFmtId="0" fontId="0" fillId="0" borderId="76" xfId="0" applyFont="1" applyBorder="1" applyAlignment="1" applyProtection="1">
      <alignment horizontal="center"/>
      <protection locked="0"/>
    </xf>
    <xf numFmtId="0" fontId="0" fillId="38" borderId="81" xfId="0" applyFont="1" applyFill="1" applyBorder="1" applyAlignment="1" applyProtection="1">
      <alignment horizontal="center" vertical="center" wrapText="1"/>
      <protection locked="0"/>
    </xf>
    <xf numFmtId="0" fontId="0" fillId="38" borderId="82" xfId="0" applyFont="1" applyFill="1" applyBorder="1" applyAlignment="1" applyProtection="1">
      <alignment horizontal="center" vertical="center" wrapText="1"/>
      <protection locked="0"/>
    </xf>
    <xf numFmtId="0" fontId="0" fillId="38" borderId="41" xfId="0" applyFont="1" applyFill="1" applyBorder="1" applyAlignment="1" applyProtection="1">
      <alignment horizontal="center" vertical="center" wrapText="1"/>
      <protection locked="0"/>
    </xf>
    <xf numFmtId="0" fontId="22" fillId="38" borderId="35" xfId="0" applyFont="1" applyFill="1" applyBorder="1" applyAlignment="1" applyProtection="1">
      <alignment horizontal="center" vertical="center"/>
      <protection hidden="1" locked="0"/>
    </xf>
    <xf numFmtId="0" fontId="1" fillId="46" borderId="15" xfId="0" applyFont="1" applyFill="1" applyBorder="1" applyAlignment="1" applyProtection="1">
      <alignment horizontal="center" vertical="center" textRotation="90" wrapText="1"/>
      <protection locked="0"/>
    </xf>
    <xf numFmtId="0" fontId="1" fillId="46" borderId="52" xfId="0" applyFont="1" applyFill="1" applyBorder="1" applyAlignment="1" applyProtection="1">
      <alignment horizontal="center" vertical="center" textRotation="90" wrapText="1"/>
      <protection locked="0"/>
    </xf>
    <xf numFmtId="0" fontId="1" fillId="46" borderId="50" xfId="0" applyFont="1" applyFill="1" applyBorder="1" applyAlignment="1" applyProtection="1">
      <alignment horizontal="center" vertical="center" textRotation="90" wrapText="1"/>
      <protection locked="0"/>
    </xf>
    <xf numFmtId="0" fontId="0" fillId="0" borderId="30" xfId="0" applyFont="1" applyBorder="1" applyAlignment="1">
      <alignment wrapText="1"/>
    </xf>
    <xf numFmtId="0" fontId="3" fillId="40" borderId="10" xfId="0" applyNumberFormat="1" applyFont="1" applyFill="1" applyBorder="1" applyAlignment="1" applyProtection="1">
      <alignment horizontal="center" vertical="center"/>
      <protection locked="0"/>
    </xf>
    <xf numFmtId="0" fontId="3" fillId="40" borderId="23" xfId="0" applyNumberFormat="1" applyFont="1" applyFill="1" applyBorder="1" applyAlignment="1" applyProtection="1">
      <alignment horizontal="center" vertical="center"/>
      <protection locked="0"/>
    </xf>
    <xf numFmtId="0" fontId="3" fillId="40" borderId="46" xfId="0" applyNumberFormat="1" applyFont="1" applyFill="1" applyBorder="1" applyAlignment="1" applyProtection="1">
      <alignment horizontal="center" vertical="center"/>
      <protection locked="0"/>
    </xf>
    <xf numFmtId="189" fontId="21" fillId="40" borderId="10" xfId="0" applyNumberFormat="1" applyFont="1" applyFill="1" applyBorder="1" applyAlignment="1" applyProtection="1">
      <alignment horizontal="center" vertical="center"/>
      <protection hidden="1" locked="0"/>
    </xf>
    <xf numFmtId="189" fontId="21" fillId="40" borderId="23" xfId="0" applyNumberFormat="1" applyFont="1" applyFill="1" applyBorder="1" applyAlignment="1" applyProtection="1">
      <alignment horizontal="center" vertical="center"/>
      <protection hidden="1" locked="0"/>
    </xf>
    <xf numFmtId="189" fontId="21" fillId="40" borderId="46" xfId="0" applyNumberFormat="1" applyFont="1" applyFill="1" applyBorder="1" applyAlignment="1" applyProtection="1">
      <alignment horizontal="center" vertical="center"/>
      <protection hidden="1" locked="0"/>
    </xf>
    <xf numFmtId="0" fontId="0" fillId="0" borderId="7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52" xfId="0" applyBorder="1" applyAlignment="1">
      <alignment horizontal="center" vertical="center" textRotation="90" wrapText="1"/>
    </xf>
    <xf numFmtId="0" fontId="0" fillId="0" borderId="50" xfId="0" applyBorder="1" applyAlignment="1">
      <alignment horizontal="center" vertical="center" textRotation="90" wrapText="1"/>
    </xf>
    <xf numFmtId="3" fontId="22" fillId="36" borderId="10" xfId="0" applyNumberFormat="1" applyFont="1" applyFill="1" applyBorder="1" applyAlignment="1" applyProtection="1">
      <alignment horizontal="left" vertical="center"/>
      <protection hidden="1" locked="0"/>
    </xf>
    <xf numFmtId="3" fontId="22" fillId="36" borderId="23" xfId="0" applyNumberFormat="1" applyFont="1" applyFill="1" applyBorder="1" applyAlignment="1" applyProtection="1">
      <alignment horizontal="left" vertical="center"/>
      <protection hidden="1" locked="0"/>
    </xf>
    <xf numFmtId="3" fontId="22" fillId="36" borderId="46" xfId="0" applyNumberFormat="1" applyFont="1" applyFill="1" applyBorder="1" applyAlignment="1" applyProtection="1">
      <alignment horizontal="left" vertical="center"/>
      <protection hidden="1" locked="0"/>
    </xf>
    <xf numFmtId="189" fontId="24" fillId="0" borderId="71" xfId="0" applyNumberFormat="1" applyFont="1" applyFill="1" applyBorder="1" applyAlignment="1" applyProtection="1">
      <alignment horizontal="center" vertical="center"/>
      <protection hidden="1" locked="0"/>
    </xf>
    <xf numFmtId="189" fontId="24" fillId="0" borderId="76" xfId="0" applyNumberFormat="1" applyFont="1" applyFill="1" applyBorder="1" applyAlignment="1" applyProtection="1">
      <alignment horizontal="center" vertical="center"/>
      <protection hidden="1" locked="0"/>
    </xf>
    <xf numFmtId="0" fontId="0" fillId="0" borderId="15" xfId="0" applyFont="1" applyFill="1" applyBorder="1" applyAlignment="1" applyProtection="1">
      <alignment horizontal="center" vertical="center" textRotation="90" wrapText="1"/>
      <protection locked="0"/>
    </xf>
    <xf numFmtId="0" fontId="0" fillId="0" borderId="16" xfId="0" applyFont="1" applyFill="1" applyBorder="1" applyAlignment="1" applyProtection="1">
      <alignment horizontal="center" vertical="center" textRotation="90" wrapText="1"/>
      <protection locked="0"/>
    </xf>
    <xf numFmtId="0" fontId="1" fillId="0" borderId="34" xfId="0" applyFont="1" applyBorder="1" applyAlignment="1">
      <alignment horizontal="left"/>
    </xf>
    <xf numFmtId="0" fontId="1" fillId="0" borderId="31" xfId="0" applyFont="1" applyBorder="1" applyAlignment="1">
      <alignment horizontal="left"/>
    </xf>
    <xf numFmtId="0" fontId="1" fillId="0" borderId="27" xfId="0" applyFont="1" applyBorder="1" applyAlignment="1">
      <alignment horizontal="left"/>
    </xf>
    <xf numFmtId="0" fontId="1" fillId="38" borderId="34" xfId="0" applyFont="1" applyFill="1" applyBorder="1" applyAlignment="1">
      <alignment horizontal="right"/>
    </xf>
    <xf numFmtId="0" fontId="1" fillId="38" borderId="27" xfId="0" applyFont="1" applyFill="1" applyBorder="1" applyAlignment="1">
      <alignment horizontal="right"/>
    </xf>
    <xf numFmtId="0" fontId="22" fillId="36" borderId="23" xfId="0" applyFont="1" applyFill="1" applyBorder="1" applyAlignment="1" applyProtection="1">
      <alignment horizontal="left" vertical="center"/>
      <protection hidden="1" locked="0"/>
    </xf>
    <xf numFmtId="0" fontId="22" fillId="36" borderId="46" xfId="0" applyFont="1" applyFill="1" applyBorder="1" applyAlignment="1" applyProtection="1">
      <alignment horizontal="left" vertical="center"/>
      <protection hidden="1" locked="0"/>
    </xf>
    <xf numFmtId="0" fontId="22" fillId="37" borderId="23" xfId="0" applyFont="1" applyFill="1" applyBorder="1" applyAlignment="1" applyProtection="1">
      <alignment horizontal="center" vertical="center"/>
      <protection hidden="1" locked="0"/>
    </xf>
    <xf numFmtId="0" fontId="22" fillId="37" borderId="46" xfId="0" applyFont="1" applyFill="1" applyBorder="1" applyAlignment="1" applyProtection="1">
      <alignment horizontal="center" vertical="center"/>
      <protection hidden="1" locked="0"/>
    </xf>
    <xf numFmtId="195" fontId="26" fillId="0" borderId="20" xfId="0" applyNumberFormat="1" applyFont="1" applyFill="1" applyBorder="1" applyAlignment="1" applyProtection="1">
      <alignment horizontal="center" vertical="center"/>
      <protection hidden="1" locked="0"/>
    </xf>
    <xf numFmtId="3" fontId="22" fillId="38" borderId="34" xfId="0" applyNumberFormat="1" applyFont="1" applyFill="1" applyBorder="1" applyAlignment="1" applyProtection="1">
      <alignment horizontal="center" vertical="center"/>
      <protection hidden="1" locked="0"/>
    </xf>
    <xf numFmtId="3" fontId="22" fillId="38" borderId="31" xfId="0" applyNumberFormat="1" applyFont="1" applyFill="1" applyBorder="1" applyAlignment="1" applyProtection="1">
      <alignment horizontal="center" vertical="center"/>
      <protection hidden="1" locked="0"/>
    </xf>
    <xf numFmtId="3" fontId="22" fillId="38" borderId="27" xfId="0" applyNumberFormat="1" applyFont="1" applyFill="1" applyBorder="1" applyAlignment="1" applyProtection="1">
      <alignment horizontal="center" vertical="center"/>
      <protection hidden="1" locked="0"/>
    </xf>
    <xf numFmtId="3" fontId="22" fillId="38" borderId="36" xfId="0" applyNumberFormat="1" applyFont="1" applyFill="1" applyBorder="1" applyAlignment="1" applyProtection="1">
      <alignment horizontal="left" vertical="center"/>
      <protection hidden="1" locked="0"/>
    </xf>
    <xf numFmtId="3" fontId="22" fillId="38" borderId="37" xfId="0" applyNumberFormat="1" applyFont="1" applyFill="1" applyBorder="1" applyAlignment="1" applyProtection="1">
      <alignment horizontal="left" vertical="center"/>
      <protection hidden="1" locked="0"/>
    </xf>
    <xf numFmtId="14" fontId="0" fillId="47" borderId="10" xfId="0" applyNumberFormat="1" applyFont="1" applyFill="1" applyBorder="1" applyAlignment="1" applyProtection="1">
      <alignment horizontal="center"/>
      <protection hidden="1" locked="0"/>
    </xf>
    <xf numFmtId="14" fontId="0" fillId="47" borderId="46" xfId="0" applyNumberFormat="1" applyFont="1" applyFill="1" applyBorder="1" applyAlignment="1" applyProtection="1">
      <alignment horizontal="center"/>
      <protection hidden="1" locked="0"/>
    </xf>
    <xf numFmtId="0" fontId="0" fillId="0" borderId="61" xfId="0" applyFont="1" applyBorder="1" applyAlignment="1">
      <alignment horizontal="center"/>
    </xf>
    <xf numFmtId="0" fontId="0" fillId="0" borderId="62" xfId="0" applyFont="1" applyBorder="1" applyAlignment="1">
      <alignment horizontal="center"/>
    </xf>
    <xf numFmtId="0" fontId="0" fillId="0" borderId="75" xfId="0" applyFont="1" applyBorder="1" applyAlignment="1">
      <alignment horizontal="center"/>
    </xf>
    <xf numFmtId="0" fontId="0" fillId="0" borderId="14" xfId="0" applyFont="1" applyBorder="1" applyAlignment="1">
      <alignment horizontal="center"/>
    </xf>
    <xf numFmtId="0" fontId="0" fillId="0" borderId="0" xfId="0" applyFont="1" applyBorder="1" applyAlignment="1">
      <alignment horizontal="center"/>
    </xf>
    <xf numFmtId="0" fontId="0" fillId="0" borderId="22" xfId="0" applyFont="1" applyBorder="1" applyAlignment="1">
      <alignment horizontal="center"/>
    </xf>
    <xf numFmtId="0" fontId="0" fillId="0" borderId="77" xfId="0" applyFont="1" applyBorder="1" applyAlignment="1">
      <alignment horizontal="center"/>
    </xf>
    <xf numFmtId="0" fontId="0" fillId="0" borderId="29" xfId="0" applyFont="1" applyBorder="1" applyAlignment="1">
      <alignment horizontal="center"/>
    </xf>
    <xf numFmtId="0" fontId="0" fillId="0" borderId="58" xfId="0" applyFont="1"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0" fillId="0" borderId="75" xfId="0"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22"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189" fontId="22" fillId="38" borderId="13" xfId="0" applyNumberFormat="1" applyFont="1" applyFill="1" applyBorder="1" applyAlignment="1" applyProtection="1">
      <alignment horizontal="left" vertical="top" wrapText="1"/>
      <protection hidden="1" locked="0"/>
    </xf>
    <xf numFmtId="189" fontId="22" fillId="38" borderId="30" xfId="0" applyNumberFormat="1" applyFont="1" applyFill="1" applyBorder="1" applyAlignment="1" applyProtection="1">
      <alignment horizontal="left" vertical="top" wrapText="1"/>
      <protection hidden="1" locked="0"/>
    </xf>
    <xf numFmtId="3" fontId="22" fillId="38" borderId="13" xfId="0" applyNumberFormat="1" applyFont="1" applyFill="1" applyBorder="1" applyAlignment="1" applyProtection="1">
      <alignment horizontal="left" vertical="center"/>
      <protection hidden="1" locked="0"/>
    </xf>
    <xf numFmtId="3" fontId="22" fillId="38" borderId="30" xfId="0" applyNumberFormat="1" applyFont="1" applyFill="1" applyBorder="1" applyAlignment="1" applyProtection="1">
      <alignment horizontal="left" vertical="center"/>
      <protection hidden="1" locked="0"/>
    </xf>
    <xf numFmtId="49" fontId="1" fillId="35" borderId="10" xfId="0" applyNumberFormat="1" applyFont="1" applyFill="1" applyBorder="1" applyAlignment="1">
      <alignment wrapText="1"/>
    </xf>
    <xf numFmtId="49" fontId="1" fillId="35" borderId="23" xfId="0" applyNumberFormat="1" applyFont="1" applyFill="1" applyBorder="1" applyAlignment="1">
      <alignment wrapText="1"/>
    </xf>
    <xf numFmtId="49" fontId="1" fillId="35" borderId="46" xfId="0" applyNumberFormat="1" applyFont="1" applyFill="1" applyBorder="1" applyAlignment="1">
      <alignment wrapText="1"/>
    </xf>
    <xf numFmtId="0" fontId="1" fillId="34" borderId="0" xfId="0" applyFont="1" applyFill="1" applyAlignment="1">
      <alignment horizontal="left" wrapText="1"/>
    </xf>
    <xf numFmtId="0" fontId="2" fillId="35" borderId="10" xfId="0" applyFont="1" applyFill="1" applyBorder="1" applyAlignment="1">
      <alignment/>
    </xf>
    <xf numFmtId="0" fontId="2" fillId="35" borderId="23" xfId="0" applyFont="1" applyFill="1" applyBorder="1" applyAlignment="1">
      <alignment/>
    </xf>
    <xf numFmtId="0" fontId="2" fillId="35" borderId="46" xfId="0" applyFont="1" applyFill="1" applyBorder="1" applyAlignment="1">
      <alignment/>
    </xf>
    <xf numFmtId="0" fontId="1" fillId="35" borderId="10" xfId="0" applyFont="1" applyFill="1" applyBorder="1" applyAlignment="1">
      <alignment wrapText="1"/>
    </xf>
    <xf numFmtId="0" fontId="1" fillId="35" borderId="23" xfId="0" applyFont="1" applyFill="1" applyBorder="1" applyAlignment="1">
      <alignment wrapText="1"/>
    </xf>
    <xf numFmtId="0" fontId="1" fillId="35" borderId="46" xfId="0" applyFont="1" applyFill="1" applyBorder="1" applyAlignment="1">
      <alignment wrapText="1"/>
    </xf>
    <xf numFmtId="0" fontId="0" fillId="35" borderId="10" xfId="0" applyFill="1" applyBorder="1" applyAlignment="1">
      <alignment/>
    </xf>
    <xf numFmtId="0" fontId="0" fillId="35" borderId="23" xfId="0" applyFill="1" applyBorder="1" applyAlignment="1">
      <alignment/>
    </xf>
    <xf numFmtId="0" fontId="0" fillId="35" borderId="46" xfId="0" applyFill="1" applyBorder="1" applyAlignment="1">
      <alignment/>
    </xf>
    <xf numFmtId="0" fontId="1" fillId="34" borderId="14" xfId="0" applyFont="1" applyFill="1" applyBorder="1" applyAlignment="1">
      <alignment wrapText="1"/>
    </xf>
    <xf numFmtId="0" fontId="3" fillId="34" borderId="0" xfId="0" applyFont="1" applyFill="1" applyBorder="1" applyAlignment="1">
      <alignment horizontal="center" vertical="center"/>
    </xf>
    <xf numFmtId="0" fontId="2" fillId="35" borderId="10" xfId="0" applyFont="1" applyFill="1" applyBorder="1" applyAlignment="1">
      <alignment horizontal="right"/>
    </xf>
    <xf numFmtId="0" fontId="2" fillId="35" borderId="23" xfId="0" applyFont="1" applyFill="1" applyBorder="1" applyAlignment="1">
      <alignment horizontal="right"/>
    </xf>
    <xf numFmtId="0" fontId="2" fillId="35" borderId="46" xfId="0" applyFont="1" applyFill="1" applyBorder="1" applyAlignment="1">
      <alignment horizontal="right"/>
    </xf>
    <xf numFmtId="0" fontId="1" fillId="35" borderId="10" xfId="0" applyFont="1" applyFill="1" applyBorder="1" applyAlignment="1">
      <alignment horizontal="center"/>
    </xf>
    <xf numFmtId="0" fontId="1" fillId="35" borderId="23" xfId="0" applyFont="1" applyFill="1" applyBorder="1" applyAlignment="1">
      <alignment horizontal="center"/>
    </xf>
    <xf numFmtId="0" fontId="1" fillId="35" borderId="46" xfId="0" applyFont="1" applyFill="1" applyBorder="1" applyAlignment="1">
      <alignment horizontal="center"/>
    </xf>
    <xf numFmtId="0" fontId="0" fillId="33" borderId="13" xfId="0" applyFont="1" applyFill="1" applyBorder="1" applyAlignment="1">
      <alignment/>
    </xf>
    <xf numFmtId="0" fontId="0" fillId="33" borderId="30" xfId="0" applyFont="1" applyFill="1" applyBorder="1" applyAlignment="1">
      <alignment/>
    </xf>
    <xf numFmtId="0" fontId="0" fillId="33" borderId="39" xfId="0" applyFill="1" applyBorder="1" applyAlignment="1">
      <alignment/>
    </xf>
    <xf numFmtId="0" fontId="1" fillId="0" borderId="0" xfId="0" applyFont="1" applyAlignment="1">
      <alignment wrapText="1"/>
    </xf>
    <xf numFmtId="0" fontId="0" fillId="33" borderId="54" xfId="0" applyFont="1" applyFill="1" applyBorder="1" applyAlignment="1">
      <alignment/>
    </xf>
    <xf numFmtId="0" fontId="0" fillId="33" borderId="55" xfId="0" applyFont="1" applyFill="1" applyBorder="1" applyAlignment="1">
      <alignment/>
    </xf>
    <xf numFmtId="0" fontId="0" fillId="33" borderId="56" xfId="0" applyFont="1" applyFill="1" applyBorder="1" applyAlignment="1">
      <alignment/>
    </xf>
    <xf numFmtId="0" fontId="0" fillId="33" borderId="0" xfId="0" applyFont="1" applyFill="1" applyBorder="1" applyAlignment="1">
      <alignment wrapText="1"/>
    </xf>
    <xf numFmtId="0" fontId="0" fillId="0" borderId="0" xfId="0" applyBorder="1" applyAlignment="1">
      <alignment wrapText="1"/>
    </xf>
    <xf numFmtId="0" fontId="0" fillId="33" borderId="54" xfId="0" applyFont="1" applyFill="1" applyBorder="1" applyAlignment="1">
      <alignment wrapText="1"/>
    </xf>
    <xf numFmtId="0" fontId="0" fillId="33" borderId="55" xfId="0" applyFont="1" applyFill="1" applyBorder="1" applyAlignment="1">
      <alignment wrapText="1"/>
    </xf>
    <xf numFmtId="0" fontId="0" fillId="33" borderId="56" xfId="0" applyFont="1" applyFill="1" applyBorder="1" applyAlignment="1">
      <alignment wrapText="1"/>
    </xf>
    <xf numFmtId="0" fontId="0" fillId="33" borderId="54" xfId="0" applyFill="1" applyBorder="1" applyAlignment="1">
      <alignment wrapText="1"/>
    </xf>
    <xf numFmtId="0" fontId="0" fillId="33" borderId="55" xfId="0" applyFill="1" applyBorder="1" applyAlignment="1">
      <alignment wrapText="1"/>
    </xf>
    <xf numFmtId="0" fontId="0" fillId="33" borderId="56" xfId="0" applyFill="1" applyBorder="1" applyAlignment="1">
      <alignment wrapText="1"/>
    </xf>
    <xf numFmtId="0" fontId="0" fillId="33" borderId="10" xfId="0" applyFill="1" applyBorder="1" applyAlignment="1">
      <alignment horizontal="center"/>
    </xf>
    <xf numFmtId="0" fontId="0" fillId="33" borderId="23" xfId="0" applyFill="1" applyBorder="1" applyAlignment="1">
      <alignment horizontal="center"/>
    </xf>
    <xf numFmtId="0" fontId="0" fillId="33" borderId="46" xfId="0" applyFill="1" applyBorder="1" applyAlignment="1">
      <alignment horizontal="center"/>
    </xf>
    <xf numFmtId="0" fontId="1" fillId="34" borderId="0" xfId="0" applyFont="1" applyFill="1" applyAlignment="1">
      <alignment horizontal="center"/>
    </xf>
    <xf numFmtId="0" fontId="4" fillId="0" borderId="0" xfId="0" applyFont="1" applyFill="1" applyBorder="1" applyAlignment="1">
      <alignment horizontal="center"/>
    </xf>
    <xf numFmtId="0" fontId="0" fillId="0" borderId="0" xfId="0" applyAlignment="1">
      <alignment horizontal="center"/>
    </xf>
    <xf numFmtId="0" fontId="0" fillId="0" borderId="0" xfId="0" applyFont="1" applyAlignment="1">
      <alignment wrapText="1"/>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19" fillId="34" borderId="0" xfId="0" applyFont="1" applyFill="1" applyAlignment="1">
      <alignment horizontal="center"/>
    </xf>
    <xf numFmtId="0" fontId="20" fillId="0" borderId="22" xfId="0" applyFont="1" applyBorder="1" applyAlignment="1">
      <alignment horizontal="center"/>
    </xf>
    <xf numFmtId="0" fontId="1" fillId="34" borderId="0" xfId="0" applyFont="1" applyFill="1" applyAlignment="1">
      <alignment horizontal="center"/>
    </xf>
    <xf numFmtId="0" fontId="0" fillId="0" borderId="22" xfId="0" applyFont="1" applyBorder="1" applyAlignment="1">
      <alignment horizontal="center"/>
    </xf>
    <xf numFmtId="0" fontId="1" fillId="33" borderId="10" xfId="0" applyFont="1" applyFill="1" applyBorder="1" applyAlignment="1">
      <alignment/>
    </xf>
    <xf numFmtId="0" fontId="0" fillId="0" borderId="0" xfId="0" applyFont="1" applyBorder="1" applyAlignment="1">
      <alignment/>
    </xf>
    <xf numFmtId="0" fontId="3" fillId="34" borderId="62" xfId="0" applyFont="1" applyFill="1" applyBorder="1" applyAlignment="1">
      <alignment horizontal="center" vertical="center"/>
    </xf>
    <xf numFmtId="0" fontId="8" fillId="34" borderId="62" xfId="0" applyFont="1" applyFill="1" applyBorder="1" applyAlignment="1">
      <alignment horizontal="center" vertical="center"/>
    </xf>
    <xf numFmtId="0" fontId="1" fillId="34" borderId="22" xfId="0" applyFont="1" applyFill="1" applyBorder="1" applyAlignment="1">
      <alignment horizontal="center"/>
    </xf>
    <xf numFmtId="0" fontId="4" fillId="34" borderId="0" xfId="51" applyFont="1" applyFill="1" applyAlignment="1">
      <alignment horizontal="center"/>
      <protection/>
    </xf>
    <xf numFmtId="0" fontId="1" fillId="34" borderId="0" xfId="51" applyFont="1" applyFill="1" applyAlignment="1">
      <alignment/>
      <protection/>
    </xf>
    <xf numFmtId="0" fontId="0" fillId="0" borderId="22" xfId="51" applyFont="1" applyBorder="1" applyAlignment="1">
      <alignment/>
      <protection/>
    </xf>
    <xf numFmtId="0" fontId="0" fillId="35" borderId="10" xfId="51" applyFill="1" applyBorder="1" applyAlignment="1">
      <alignment/>
      <protection/>
    </xf>
    <xf numFmtId="0" fontId="0" fillId="35" borderId="23" xfId="51" applyFill="1" applyBorder="1" applyAlignment="1">
      <alignment/>
      <protection/>
    </xf>
    <xf numFmtId="0" fontId="0" fillId="35" borderId="46" xfId="51" applyFill="1" applyBorder="1" applyAlignment="1">
      <alignment/>
      <protection/>
    </xf>
    <xf numFmtId="0" fontId="0" fillId="0" borderId="0" xfId="51" applyFont="1" applyBorder="1" applyAlignment="1">
      <alignment/>
      <protection/>
    </xf>
    <xf numFmtId="0" fontId="1" fillId="34" borderId="0" xfId="51" applyFont="1" applyFill="1" applyAlignment="1">
      <alignment/>
      <protection/>
    </xf>
    <xf numFmtId="0" fontId="0" fillId="34" borderId="22" xfId="51" applyFont="1" applyFill="1" applyBorder="1" applyAlignment="1">
      <alignment/>
      <protection/>
    </xf>
    <xf numFmtId="0" fontId="0" fillId="0" borderId="23" xfId="51" applyBorder="1" applyAlignment="1">
      <alignment/>
      <protection/>
    </xf>
    <xf numFmtId="0" fontId="0" fillId="0" borderId="46" xfId="51" applyBorder="1" applyAlignment="1">
      <alignment/>
      <protection/>
    </xf>
    <xf numFmtId="0" fontId="1" fillId="34" borderId="0" xfId="51" applyFont="1" applyFill="1" applyAlignment="1">
      <alignment wrapText="1"/>
      <protection/>
    </xf>
    <xf numFmtId="0" fontId="0" fillId="34" borderId="22" xfId="51" applyFont="1" applyFill="1" applyBorder="1" applyAlignment="1">
      <alignment wrapText="1"/>
      <protection/>
    </xf>
    <xf numFmtId="0" fontId="1" fillId="38" borderId="0" xfId="51" applyFont="1" applyFill="1" applyAlignment="1">
      <alignment wrapText="1"/>
      <protection/>
    </xf>
    <xf numFmtId="0" fontId="0" fillId="38" borderId="22" xfId="51" applyFont="1" applyFill="1" applyBorder="1" applyAlignment="1">
      <alignment wrapText="1"/>
      <protection/>
    </xf>
    <xf numFmtId="0" fontId="0" fillId="38" borderId="10" xfId="51" applyFill="1" applyBorder="1" applyAlignment="1">
      <alignment/>
      <protection/>
    </xf>
    <xf numFmtId="0" fontId="0" fillId="38" borderId="23" xfId="51" applyFill="1" applyBorder="1" applyAlignment="1">
      <alignment/>
      <protection/>
    </xf>
    <xf numFmtId="0" fontId="0" fillId="38" borderId="46" xfId="51" applyFill="1" applyBorder="1" applyAlignment="1">
      <alignment/>
      <protection/>
    </xf>
    <xf numFmtId="0" fontId="0" fillId="34" borderId="0" xfId="51" applyFont="1" applyFill="1" applyBorder="1" applyAlignment="1">
      <alignment/>
      <protection/>
    </xf>
    <xf numFmtId="0" fontId="0" fillId="0" borderId="0" xfId="51" applyFill="1" applyBorder="1" applyAlignment="1">
      <alignment/>
      <protection/>
    </xf>
    <xf numFmtId="0" fontId="1" fillId="34" borderId="0" xfId="51" applyFont="1" applyFill="1" applyAlignment="1">
      <alignment wrapText="1"/>
      <protection/>
    </xf>
    <xf numFmtId="0" fontId="0" fillId="34" borderId="22" xfId="51" applyFont="1" applyFill="1" applyBorder="1" applyAlignment="1">
      <alignment wrapText="1"/>
      <protection/>
    </xf>
    <xf numFmtId="0" fontId="1" fillId="34" borderId="0" xfId="51" applyFont="1" applyFill="1" applyBorder="1" applyAlignment="1">
      <alignment horizontal="left" wrapText="1"/>
      <protection/>
    </xf>
    <xf numFmtId="0" fontId="0" fillId="34" borderId="0" xfId="51" applyFill="1" applyAlignment="1">
      <alignment horizontal="left" wrapText="1"/>
      <protection/>
    </xf>
    <xf numFmtId="0" fontId="55" fillId="34" borderId="10" xfId="51" applyFont="1" applyFill="1" applyBorder="1" applyAlignment="1">
      <alignment wrapText="1"/>
      <protection/>
    </xf>
    <xf numFmtId="0" fontId="0" fillId="34" borderId="23" xfId="51" applyFont="1" applyFill="1" applyBorder="1" applyAlignment="1">
      <alignment wrapText="1"/>
      <protection/>
    </xf>
    <xf numFmtId="0" fontId="0" fillId="34" borderId="46" xfId="51" applyFont="1" applyFill="1" applyBorder="1" applyAlignment="1">
      <alignment wrapText="1"/>
      <protection/>
    </xf>
    <xf numFmtId="0" fontId="55" fillId="34" borderId="10" xfId="51" applyFont="1" applyFill="1" applyBorder="1" applyAlignment="1">
      <alignment vertical="center" wrapText="1"/>
      <protection/>
    </xf>
    <xf numFmtId="0" fontId="55" fillId="34" borderId="23" xfId="51" applyFont="1" applyFill="1" applyBorder="1" applyAlignment="1">
      <alignment vertical="center" wrapText="1"/>
      <protection/>
    </xf>
    <xf numFmtId="0" fontId="55" fillId="34" borderId="46" xfId="51" applyFont="1" applyFill="1" applyBorder="1" applyAlignment="1">
      <alignment vertical="center" wrapText="1"/>
      <protection/>
    </xf>
    <xf numFmtId="0" fontId="1" fillId="34" borderId="0" xfId="51" applyFont="1" applyFill="1" applyAlignment="1">
      <alignment horizontal="left"/>
      <protection/>
    </xf>
    <xf numFmtId="0" fontId="1" fillId="34" borderId="0" xfId="51" applyFont="1" applyFill="1" applyBorder="1" applyAlignment="1">
      <alignment horizontal="left"/>
      <protection/>
    </xf>
    <xf numFmtId="0" fontId="55" fillId="34" borderId="10" xfId="51" applyFont="1" applyFill="1" applyBorder="1" applyAlignment="1">
      <alignment/>
      <protection/>
    </xf>
    <xf numFmtId="0" fontId="0" fillId="34" borderId="23" xfId="51" applyFill="1" applyBorder="1" applyAlignment="1">
      <alignment/>
      <protection/>
    </xf>
    <xf numFmtId="0" fontId="0" fillId="34" borderId="46" xfId="51" applyFill="1" applyBorder="1" applyAlignment="1">
      <alignment/>
      <protection/>
    </xf>
    <xf numFmtId="0" fontId="57" fillId="34" borderId="10" xfId="51" applyFont="1" applyFill="1" applyBorder="1" applyAlignment="1">
      <alignment/>
      <protection/>
    </xf>
    <xf numFmtId="0" fontId="10" fillId="34" borderId="23" xfId="51" applyFont="1" applyFill="1" applyBorder="1" applyAlignment="1">
      <alignment/>
      <protection/>
    </xf>
    <xf numFmtId="0" fontId="10" fillId="34" borderId="46" xfId="51" applyFont="1" applyFill="1" applyBorder="1" applyAlignment="1">
      <alignment/>
      <protection/>
    </xf>
    <xf numFmtId="0" fontId="55" fillId="0" borderId="10" xfId="51" applyFont="1" applyFill="1" applyBorder="1" applyAlignment="1">
      <alignment/>
      <protection/>
    </xf>
    <xf numFmtId="0" fontId="0" fillId="0" borderId="23" xfId="51" applyFont="1" applyFill="1" applyBorder="1" applyAlignment="1">
      <alignment/>
      <protection/>
    </xf>
    <xf numFmtId="0" fontId="0" fillId="0" borderId="46" xfId="51" applyFont="1" applyFill="1" applyBorder="1" applyAlignment="1">
      <alignment/>
      <protection/>
    </xf>
    <xf numFmtId="0" fontId="1" fillId="33" borderId="19" xfId="51" applyFont="1" applyFill="1" applyBorder="1" applyAlignment="1">
      <alignment horizontal="center"/>
      <protection/>
    </xf>
    <xf numFmtId="0" fontId="1" fillId="33" borderId="20" xfId="51" applyFont="1" applyFill="1" applyBorder="1" applyAlignment="1">
      <alignment horizontal="center"/>
      <protection/>
    </xf>
    <xf numFmtId="0" fontId="1" fillId="33" borderId="21" xfId="51" applyFont="1" applyFill="1" applyBorder="1" applyAlignment="1">
      <alignment horizontal="center"/>
      <protection/>
    </xf>
    <xf numFmtId="0" fontId="1" fillId="33" borderId="14" xfId="51" applyFont="1" applyFill="1" applyBorder="1" applyAlignment="1">
      <alignment horizontal="center"/>
      <protection/>
    </xf>
    <xf numFmtId="0" fontId="1" fillId="33" borderId="0" xfId="51" applyFont="1" applyFill="1" applyBorder="1" applyAlignment="1">
      <alignment horizontal="center"/>
      <protection/>
    </xf>
    <xf numFmtId="0" fontId="1" fillId="33" borderId="22" xfId="51" applyFont="1" applyFill="1" applyBorder="1" applyAlignment="1">
      <alignment horizontal="center"/>
      <protection/>
    </xf>
    <xf numFmtId="0" fontId="1" fillId="33" borderId="16" xfId="51" applyFont="1" applyFill="1" applyBorder="1" applyAlignment="1">
      <alignment horizontal="center"/>
      <protection/>
    </xf>
    <xf numFmtId="0" fontId="1" fillId="33" borderId="17" xfId="51" applyFont="1" applyFill="1" applyBorder="1" applyAlignment="1">
      <alignment horizontal="center"/>
      <protection/>
    </xf>
    <xf numFmtId="0" fontId="1" fillId="33" borderId="18" xfId="51" applyFont="1" applyFill="1" applyBorder="1" applyAlignment="1">
      <alignment horizontal="center"/>
      <protection/>
    </xf>
    <xf numFmtId="0" fontId="0" fillId="33" borderId="10" xfId="51" applyFill="1" applyBorder="1" applyAlignment="1">
      <alignment/>
      <protection/>
    </xf>
    <xf numFmtId="0" fontId="0" fillId="33" borderId="46" xfId="51" applyFill="1" applyBorder="1" applyAlignment="1">
      <alignment/>
      <protection/>
    </xf>
    <xf numFmtId="0" fontId="0" fillId="0" borderId="22" xfId="51" applyBorder="1" applyAlignment="1">
      <alignment/>
      <protection/>
    </xf>
    <xf numFmtId="0" fontId="1" fillId="34" borderId="0" xfId="51" applyFont="1" applyFill="1" applyAlignment="1">
      <alignment horizontal="left" vertical="top" wrapText="1"/>
      <protection/>
    </xf>
    <xf numFmtId="0" fontId="0" fillId="0" borderId="0" xfId="51" applyAlignment="1">
      <alignment horizontal="left" vertical="top" wrapText="1"/>
      <protection/>
    </xf>
    <xf numFmtId="0" fontId="0" fillId="0" borderId="0" xfId="51" applyBorder="1" applyAlignment="1">
      <alignment horizontal="left" vertical="top" wrapText="1"/>
      <protection/>
    </xf>
    <xf numFmtId="0" fontId="0" fillId="0" borderId="83" xfId="51" applyFont="1" applyBorder="1" applyAlignment="1">
      <alignment wrapText="1"/>
      <protection/>
    </xf>
    <xf numFmtId="0" fontId="0" fillId="0" borderId="62" xfId="51" applyFont="1" applyBorder="1" applyAlignment="1">
      <alignment wrapText="1"/>
      <protection/>
    </xf>
    <xf numFmtId="0" fontId="0" fillId="0" borderId="63" xfId="51" applyFont="1" applyBorder="1" applyAlignment="1">
      <alignment wrapText="1"/>
      <protection/>
    </xf>
    <xf numFmtId="0" fontId="0" fillId="0" borderId="49" xfId="51" applyFont="1" applyBorder="1" applyAlignment="1">
      <alignment wrapText="1"/>
      <protection/>
    </xf>
    <xf numFmtId="0" fontId="0" fillId="0" borderId="0" xfId="51" applyFont="1" applyBorder="1" applyAlignment="1">
      <alignment wrapText="1"/>
      <protection/>
    </xf>
    <xf numFmtId="0" fontId="0" fillId="0" borderId="73" xfId="51" applyFont="1" applyBorder="1" applyAlignment="1">
      <alignment wrapText="1"/>
      <protection/>
    </xf>
    <xf numFmtId="0" fontId="0" fillId="0" borderId="28" xfId="51" applyFont="1" applyBorder="1" applyAlignment="1">
      <alignment wrapText="1"/>
      <protection/>
    </xf>
    <xf numFmtId="0" fontId="0" fillId="0" borderId="29" xfId="51" applyFont="1" applyBorder="1" applyAlignment="1">
      <alignment wrapText="1"/>
      <protection/>
    </xf>
    <xf numFmtId="0" fontId="0" fillId="0" borderId="25" xfId="51" applyFont="1" applyBorder="1" applyAlignment="1">
      <alignment wrapText="1"/>
      <protection/>
    </xf>
    <xf numFmtId="0" fontId="1" fillId="0" borderId="0" xfId="51" applyFont="1" applyFill="1" applyBorder="1" applyAlignment="1">
      <alignment horizontal="left" vertical="top"/>
      <protection/>
    </xf>
    <xf numFmtId="0" fontId="0" fillId="0" borderId="0" xfId="51" applyFill="1" applyBorder="1" applyAlignment="1">
      <alignment horizontal="left" vertical="top"/>
      <protection/>
    </xf>
    <xf numFmtId="0" fontId="0" fillId="33" borderId="0" xfId="51" applyFill="1" applyBorder="1" applyAlignment="1">
      <alignment horizontal="left"/>
      <protection/>
    </xf>
    <xf numFmtId="0" fontId="0" fillId="0" borderId="0" xfId="51" applyBorder="1" applyAlignment="1">
      <alignment horizontal="left"/>
      <protection/>
    </xf>
    <xf numFmtId="0" fontId="0" fillId="0" borderId="29" xfId="49" applyFont="1" applyBorder="1" applyAlignment="1">
      <alignment/>
      <protection/>
    </xf>
    <xf numFmtId="0" fontId="83" fillId="0" borderId="29" xfId="49" applyBorder="1" applyAlignment="1">
      <alignment/>
      <protection/>
    </xf>
    <xf numFmtId="0" fontId="3" fillId="34" borderId="0" xfId="49" applyFont="1" applyFill="1" applyAlignment="1">
      <alignment horizontal="center" vertical="center"/>
      <protection/>
    </xf>
    <xf numFmtId="0" fontId="8" fillId="34" borderId="0" xfId="49" applyFont="1" applyFill="1" applyAlignment="1">
      <alignment horizontal="center" vertical="center"/>
      <protection/>
    </xf>
    <xf numFmtId="0" fontId="2" fillId="34" borderId="0" xfId="49" applyFont="1" applyFill="1" applyAlignment="1">
      <alignment horizontal="center" vertical="center"/>
      <protection/>
    </xf>
    <xf numFmtId="0" fontId="83" fillId="34" borderId="0" xfId="49" applyFill="1" applyAlignment="1">
      <alignment horizontal="center" vertical="center"/>
      <protection/>
    </xf>
    <xf numFmtId="0" fontId="42" fillId="0" borderId="0" xfId="49" applyFont="1" applyAlignment="1">
      <alignment horizontal="center"/>
      <protection/>
    </xf>
    <xf numFmtId="0" fontId="1" fillId="34" borderId="0" xfId="49" applyFont="1" applyFill="1" applyAlignment="1">
      <alignment wrapText="1"/>
      <protection/>
    </xf>
    <xf numFmtId="0" fontId="0" fillId="34" borderId="0" xfId="49" applyFont="1" applyFill="1" applyBorder="1" applyAlignment="1">
      <alignment wrapText="1"/>
      <protection/>
    </xf>
    <xf numFmtId="0" fontId="83" fillId="35" borderId="10" xfId="49" applyNumberFormat="1" applyFill="1" applyBorder="1" applyAlignment="1">
      <alignment horizontal="left" wrapText="1"/>
      <protection/>
    </xf>
    <xf numFmtId="0" fontId="83" fillId="35" borderId="23" xfId="49" applyNumberFormat="1" applyFill="1" applyBorder="1" applyAlignment="1">
      <alignment horizontal="left" wrapText="1"/>
      <protection/>
    </xf>
    <xf numFmtId="0" fontId="83" fillId="0" borderId="23" xfId="49" applyBorder="1" applyAlignment="1">
      <alignment horizontal="left" wrapText="1"/>
      <protection/>
    </xf>
    <xf numFmtId="0" fontId="83" fillId="0" borderId="46" xfId="49" applyBorder="1" applyAlignment="1">
      <alignment horizontal="left" wrapText="1"/>
      <protection/>
    </xf>
    <xf numFmtId="0" fontId="1" fillId="34" borderId="0" xfId="49" applyFont="1" applyFill="1" applyBorder="1" applyAlignment="1">
      <alignment/>
      <protection/>
    </xf>
    <xf numFmtId="0" fontId="0" fillId="34" borderId="0" xfId="49" applyFont="1" applyFill="1" applyBorder="1" applyAlignment="1">
      <alignment/>
      <protection/>
    </xf>
    <xf numFmtId="0" fontId="83" fillId="35" borderId="10" xfId="49" applyFill="1" applyBorder="1" applyAlignment="1">
      <alignment horizontal="left" wrapText="1"/>
      <protection/>
    </xf>
    <xf numFmtId="0" fontId="83" fillId="35" borderId="23" xfId="49" applyFill="1" applyBorder="1" applyAlignment="1">
      <alignment horizontal="left" wrapText="1"/>
      <protection/>
    </xf>
    <xf numFmtId="0" fontId="1" fillId="34" borderId="0" xfId="49" applyFont="1" applyFill="1" applyAlignment="1">
      <alignment/>
      <protection/>
    </xf>
    <xf numFmtId="0" fontId="0" fillId="34" borderId="22" xfId="49" applyFont="1" applyFill="1" applyBorder="1" applyAlignment="1">
      <alignment/>
      <protection/>
    </xf>
    <xf numFmtId="0" fontId="105" fillId="35" borderId="10" xfId="49" applyFont="1" applyFill="1" applyBorder="1" applyAlignment="1">
      <alignment horizontal="left"/>
      <protection/>
    </xf>
    <xf numFmtId="0" fontId="105" fillId="35" borderId="23" xfId="49" applyFont="1" applyFill="1" applyBorder="1" applyAlignment="1">
      <alignment horizontal="left"/>
      <protection/>
    </xf>
    <xf numFmtId="0" fontId="105" fillId="35" borderId="46" xfId="49" applyFont="1" applyFill="1" applyBorder="1" applyAlignment="1">
      <alignment horizontal="left"/>
      <protection/>
    </xf>
    <xf numFmtId="0" fontId="83" fillId="35" borderId="10" xfId="49" applyFill="1" applyBorder="1" applyAlignment="1">
      <alignment horizontal="left"/>
      <protection/>
    </xf>
    <xf numFmtId="0" fontId="83" fillId="35" borderId="23" xfId="49" applyFill="1" applyBorder="1" applyAlignment="1">
      <alignment horizontal="left"/>
      <protection/>
    </xf>
    <xf numFmtId="0" fontId="83" fillId="35" borderId="46" xfId="49" applyFill="1" applyBorder="1" applyAlignment="1">
      <alignment horizontal="left"/>
      <protection/>
    </xf>
    <xf numFmtId="0" fontId="1" fillId="34" borderId="0" xfId="49" applyFont="1" applyFill="1" applyAlignment="1">
      <alignment/>
      <protection/>
    </xf>
    <xf numFmtId="0" fontId="0" fillId="34" borderId="0" xfId="49" applyFont="1" applyFill="1" applyBorder="1" applyAlignment="1">
      <alignment/>
      <protection/>
    </xf>
    <xf numFmtId="0" fontId="1" fillId="34" borderId="0" xfId="49" applyFont="1" applyFill="1" applyAlignment="1">
      <alignment wrapText="1"/>
      <protection/>
    </xf>
    <xf numFmtId="0" fontId="0" fillId="34" borderId="22" xfId="49" applyFont="1" applyFill="1" applyBorder="1" applyAlignment="1">
      <alignment wrapText="1"/>
      <protection/>
    </xf>
    <xf numFmtId="0" fontId="0" fillId="35" borderId="10" xfId="49" applyFont="1" applyFill="1" applyBorder="1" applyAlignment="1">
      <alignment horizontal="left"/>
      <protection/>
    </xf>
    <xf numFmtId="0" fontId="83" fillId="0" borderId="46" xfId="49" applyBorder="1" applyAlignment="1">
      <alignment horizontal="left"/>
      <protection/>
    </xf>
    <xf numFmtId="0" fontId="1" fillId="34" borderId="14" xfId="49" applyFont="1" applyFill="1" applyBorder="1" applyAlignment="1">
      <alignment wrapText="1"/>
      <protection/>
    </xf>
    <xf numFmtId="0" fontId="83" fillId="0" borderId="22" xfId="49" applyBorder="1" applyAlignment="1">
      <alignment wrapText="1"/>
      <protection/>
    </xf>
    <xf numFmtId="0" fontId="83" fillId="0" borderId="46" xfId="49" applyFont="1" applyBorder="1" applyAlignment="1">
      <alignment horizontal="left"/>
      <protection/>
    </xf>
    <xf numFmtId="0" fontId="3" fillId="34" borderId="10" xfId="49" applyFont="1" applyFill="1" applyBorder="1" applyAlignment="1">
      <alignment horizontal="center" vertical="center"/>
      <protection/>
    </xf>
    <xf numFmtId="0" fontId="8" fillId="34" borderId="23" xfId="49" applyFont="1" applyFill="1" applyBorder="1" applyAlignment="1">
      <alignment horizontal="center" vertical="center"/>
      <protection/>
    </xf>
    <xf numFmtId="0" fontId="8" fillId="34" borderId="21" xfId="49" applyFont="1" applyFill="1" applyBorder="1" applyAlignment="1">
      <alignment horizontal="center" vertical="center"/>
      <protection/>
    </xf>
    <xf numFmtId="0" fontId="1" fillId="34" borderId="10" xfId="49" applyFont="1" applyFill="1" applyBorder="1" applyAlignment="1">
      <alignment horizontal="left" vertical="center" wrapText="1"/>
      <protection/>
    </xf>
    <xf numFmtId="0" fontId="1" fillId="34" borderId="46" xfId="49" applyFont="1" applyFill="1" applyBorder="1" applyAlignment="1">
      <alignment horizontal="left" vertical="center" wrapText="1"/>
      <protection/>
    </xf>
    <xf numFmtId="0" fontId="0" fillId="35" borderId="16" xfId="49" applyFont="1" applyFill="1" applyBorder="1" applyAlignment="1">
      <alignment/>
      <protection/>
    </xf>
    <xf numFmtId="0" fontId="0" fillId="35" borderId="17" xfId="49" applyFont="1" applyFill="1" applyBorder="1" applyAlignment="1">
      <alignment/>
      <protection/>
    </xf>
    <xf numFmtId="0" fontId="0" fillId="35" borderId="18" xfId="49" applyFont="1" applyFill="1" applyBorder="1" applyAlignment="1">
      <alignment/>
      <protection/>
    </xf>
    <xf numFmtId="0" fontId="1" fillId="34" borderId="10" xfId="49" applyFont="1" applyFill="1" applyBorder="1" applyAlignment="1">
      <alignment horizontal="center" vertical="center"/>
      <protection/>
    </xf>
    <xf numFmtId="0" fontId="1" fillId="34" borderId="23" xfId="49" applyFont="1" applyFill="1" applyBorder="1" applyAlignment="1">
      <alignment horizontal="center" vertical="center"/>
      <protection/>
    </xf>
    <xf numFmtId="0" fontId="1" fillId="34" borderId="46" xfId="49" applyFont="1" applyFill="1" applyBorder="1" applyAlignment="1">
      <alignment horizontal="center" vertical="center"/>
      <protection/>
    </xf>
    <xf numFmtId="0" fontId="102" fillId="0" borderId="14" xfId="49" applyFont="1" applyBorder="1" applyAlignment="1">
      <alignment horizontal="center" wrapText="1"/>
      <protection/>
    </xf>
    <xf numFmtId="0" fontId="102" fillId="0" borderId="0" xfId="49" applyFont="1" applyBorder="1" applyAlignment="1">
      <alignment horizontal="center" wrapText="1"/>
      <protection/>
    </xf>
    <xf numFmtId="16" fontId="0" fillId="34" borderId="54" xfId="49" applyNumberFormat="1" applyFont="1" applyFill="1" applyBorder="1" applyAlignment="1">
      <alignment/>
      <protection/>
    </xf>
    <xf numFmtId="0" fontId="83" fillId="0" borderId="55" xfId="49" applyBorder="1" applyAlignment="1">
      <alignment/>
      <protection/>
    </xf>
    <xf numFmtId="0" fontId="83" fillId="0" borderId="56" xfId="49" applyBorder="1" applyAlignment="1">
      <alignment/>
      <protection/>
    </xf>
    <xf numFmtId="0" fontId="83" fillId="34" borderId="23" xfId="49" applyFill="1" applyBorder="1" applyAlignment="1">
      <alignment horizontal="center" vertical="center"/>
      <protection/>
    </xf>
    <xf numFmtId="0" fontId="83" fillId="34" borderId="46" xfId="49" applyFill="1" applyBorder="1" applyAlignment="1">
      <alignment horizontal="center" vertical="center"/>
      <protection/>
    </xf>
    <xf numFmtId="0" fontId="1" fillId="34" borderId="19" xfId="49" applyFont="1" applyFill="1" applyBorder="1" applyAlignment="1">
      <alignment horizontal="left" wrapText="1"/>
      <protection/>
    </xf>
    <xf numFmtId="0" fontId="0" fillId="0" borderId="20" xfId="49" applyFont="1" applyBorder="1">
      <alignment/>
      <protection/>
    </xf>
    <xf numFmtId="0" fontId="0" fillId="0" borderId="21" xfId="49" applyFont="1" applyBorder="1">
      <alignment/>
      <protection/>
    </xf>
    <xf numFmtId="0" fontId="0" fillId="34" borderId="16" xfId="49" applyFont="1" applyFill="1" applyBorder="1" applyAlignment="1">
      <alignment horizontal="left" wrapText="1"/>
      <protection/>
    </xf>
    <xf numFmtId="0" fontId="0" fillId="0" borderId="17" xfId="49" applyFont="1" applyBorder="1" applyAlignment="1">
      <alignment horizontal="left" wrapText="1"/>
      <protection/>
    </xf>
    <xf numFmtId="0" fontId="0" fillId="0" borderId="18" xfId="49" applyFont="1" applyBorder="1" applyAlignment="1">
      <alignment horizontal="left" wrapText="1"/>
      <protection/>
    </xf>
    <xf numFmtId="0" fontId="0" fillId="34" borderId="20" xfId="49" applyFont="1" applyFill="1" applyBorder="1" applyAlignment="1">
      <alignment horizontal="left" wrapText="1"/>
      <protection/>
    </xf>
    <xf numFmtId="0" fontId="0" fillId="34" borderId="21" xfId="49" applyFont="1" applyFill="1" applyBorder="1" applyAlignment="1">
      <alignment horizontal="left" wrapText="1"/>
      <protection/>
    </xf>
    <xf numFmtId="0" fontId="1" fillId="34" borderId="15" xfId="49" applyFont="1" applyFill="1" applyBorder="1" applyAlignment="1">
      <alignment horizontal="left" wrapText="1"/>
      <protection/>
    </xf>
    <xf numFmtId="0" fontId="0" fillId="34" borderId="15" xfId="49" applyFont="1" applyFill="1" applyBorder="1" applyAlignment="1">
      <alignment horizontal="left" wrapText="1"/>
      <protection/>
    </xf>
    <xf numFmtId="0" fontId="0" fillId="34" borderId="50" xfId="49" applyFont="1" applyFill="1" applyBorder="1" applyAlignment="1">
      <alignment horizontal="left" wrapText="1"/>
      <protection/>
    </xf>
    <xf numFmtId="0" fontId="0" fillId="0" borderId="50" xfId="49" applyFont="1" applyBorder="1" applyAlignment="1">
      <alignment horizontal="left" wrapText="1"/>
      <protection/>
    </xf>
    <xf numFmtId="0" fontId="3" fillId="34" borderId="0" xfId="49" applyFont="1" applyFill="1" applyBorder="1" applyAlignment="1">
      <alignment horizontal="center" vertical="center"/>
      <protection/>
    </xf>
    <xf numFmtId="0" fontId="83" fillId="0" borderId="0" xfId="49" applyBorder="1" applyAlignment="1">
      <alignment horizontal="center" vertical="center"/>
      <protection/>
    </xf>
    <xf numFmtId="0" fontId="1" fillId="34" borderId="10" xfId="49" applyFont="1" applyFill="1" applyBorder="1" applyAlignment="1">
      <alignment horizontal="left" vertical="center"/>
      <protection/>
    </xf>
    <xf numFmtId="0" fontId="1" fillId="34" borderId="46" xfId="49" applyFont="1" applyFill="1" applyBorder="1" applyAlignment="1">
      <alignment horizontal="left" vertical="center"/>
      <protection/>
    </xf>
    <xf numFmtId="0" fontId="1" fillId="34" borderId="19" xfId="49" applyFont="1" applyFill="1" applyBorder="1" applyAlignment="1">
      <alignment horizontal="left" vertical="center"/>
      <protection/>
    </xf>
    <xf numFmtId="0" fontId="1" fillId="34" borderId="21" xfId="49" applyFont="1" applyFill="1" applyBorder="1" applyAlignment="1">
      <alignment horizontal="left" vertical="center"/>
      <protection/>
    </xf>
    <xf numFmtId="0" fontId="1" fillId="0" borderId="11" xfId="49" applyNumberFormat="1" applyFont="1" applyFill="1" applyBorder="1" applyAlignment="1">
      <alignment horizontal="left" vertical="center" wrapText="1"/>
      <protection/>
    </xf>
    <xf numFmtId="0" fontId="103" fillId="0" borderId="0" xfId="49" applyNumberFormat="1" applyFont="1" applyFill="1" applyBorder="1" applyAlignment="1">
      <alignment horizontal="left" vertical="center" wrapText="1"/>
      <protection/>
    </xf>
    <xf numFmtId="0" fontId="106" fillId="0" borderId="19" xfId="49" applyFont="1" applyFill="1" applyBorder="1" applyAlignment="1">
      <alignment horizontal="left" wrapText="1"/>
      <protection/>
    </xf>
    <xf numFmtId="0" fontId="106" fillId="0" borderId="20" xfId="49" applyFont="1" applyFill="1" applyBorder="1" applyAlignment="1">
      <alignment horizontal="left" wrapText="1"/>
      <protection/>
    </xf>
    <xf numFmtId="0" fontId="106" fillId="0" borderId="21" xfId="49" applyFont="1" applyFill="1" applyBorder="1" applyAlignment="1">
      <alignment horizontal="left" wrapText="1"/>
      <protection/>
    </xf>
    <xf numFmtId="0" fontId="106" fillId="0" borderId="16" xfId="49" applyFont="1" applyFill="1" applyBorder="1" applyAlignment="1">
      <alignment horizontal="left" wrapText="1"/>
      <protection/>
    </xf>
    <xf numFmtId="0" fontId="106" fillId="0" borderId="17" xfId="49" applyFont="1" applyFill="1" applyBorder="1" applyAlignment="1">
      <alignment horizontal="left" wrapText="1"/>
      <protection/>
    </xf>
    <xf numFmtId="0" fontId="106" fillId="0" borderId="18" xfId="49" applyFont="1" applyFill="1" applyBorder="1" applyAlignment="1">
      <alignment horizontal="left" wrapText="1"/>
      <protection/>
    </xf>
    <xf numFmtId="0" fontId="1" fillId="34" borderId="38" xfId="49" applyFont="1" applyFill="1" applyBorder="1" applyAlignment="1">
      <alignment horizontal="left" vertical="center" wrapText="1"/>
      <protection/>
    </xf>
    <xf numFmtId="0" fontId="1" fillId="34" borderId="55" xfId="49" applyFont="1" applyFill="1" applyBorder="1" applyAlignment="1">
      <alignment horizontal="left" vertical="center" wrapText="1"/>
      <protection/>
    </xf>
    <xf numFmtId="0" fontId="1" fillId="34" borderId="51" xfId="49" applyFont="1" applyFill="1" applyBorder="1" applyAlignment="1">
      <alignment horizontal="left" vertical="center" wrapText="1"/>
      <protection/>
    </xf>
    <xf numFmtId="0" fontId="0" fillId="35" borderId="19" xfId="49" applyFont="1" applyFill="1" applyBorder="1" applyAlignment="1">
      <alignment horizontal="left"/>
      <protection/>
    </xf>
    <xf numFmtId="0" fontId="0" fillId="35" borderId="21" xfId="49" applyFont="1" applyFill="1" applyBorder="1" applyAlignment="1">
      <alignment horizontal="left"/>
      <protection/>
    </xf>
    <xf numFmtId="0" fontId="1" fillId="34" borderId="62" xfId="49" applyFont="1" applyFill="1" applyBorder="1" applyAlignment="1">
      <alignment horizontal="left" vertical="center" wrapText="1"/>
      <protection/>
    </xf>
    <xf numFmtId="0" fontId="1" fillId="34" borderId="75" xfId="49" applyFont="1" applyFill="1" applyBorder="1" applyAlignment="1">
      <alignment horizontal="left" vertical="center" wrapText="1"/>
      <protection/>
    </xf>
    <xf numFmtId="0" fontId="83" fillId="35" borderId="19" xfId="49" applyFill="1" applyBorder="1" applyAlignment="1">
      <alignment horizontal="left"/>
      <protection/>
    </xf>
    <xf numFmtId="0" fontId="83" fillId="35" borderId="20" xfId="49" applyFill="1" applyBorder="1" applyAlignment="1">
      <alignment horizontal="left"/>
      <protection/>
    </xf>
    <xf numFmtId="0" fontId="83" fillId="35" borderId="21" xfId="49" applyFill="1" applyBorder="1" applyAlignment="1">
      <alignment horizontal="left"/>
      <protection/>
    </xf>
    <xf numFmtId="0" fontId="4" fillId="0" borderId="0" xfId="49" applyFont="1" applyBorder="1" applyAlignment="1">
      <alignment horizontal="center" vertical="center"/>
      <protection/>
    </xf>
    <xf numFmtId="0" fontId="0" fillId="0" borderId="0" xfId="49" applyFont="1" applyFill="1" applyAlignment="1">
      <alignment horizontal="left" vertical="center" wrapText="1"/>
      <protection/>
    </xf>
    <xf numFmtId="0" fontId="43" fillId="0" borderId="0" xfId="49" applyFont="1" applyAlignment="1">
      <alignment wrapText="1"/>
      <protection/>
    </xf>
    <xf numFmtId="0" fontId="0" fillId="0" borderId="0" xfId="49" applyFont="1" applyAlignment="1">
      <alignment wrapText="1"/>
      <protection/>
    </xf>
    <xf numFmtId="0" fontId="83" fillId="34" borderId="0" xfId="49" applyFill="1" applyAlignment="1">
      <alignment/>
      <protection/>
    </xf>
    <xf numFmtId="0" fontId="83" fillId="35" borderId="10" xfId="49" applyFill="1" applyBorder="1" applyAlignment="1">
      <alignment wrapText="1"/>
      <protection/>
    </xf>
    <xf numFmtId="0" fontId="83" fillId="35" borderId="46" xfId="49" applyFill="1" applyBorder="1" applyAlignment="1">
      <alignment wrapText="1"/>
      <protection/>
    </xf>
    <xf numFmtId="0" fontId="1" fillId="35" borderId="19" xfId="49" applyFont="1" applyFill="1" applyBorder="1" applyAlignment="1">
      <alignment wrapText="1"/>
      <protection/>
    </xf>
    <xf numFmtId="0" fontId="83" fillId="0" borderId="20" xfId="49" applyBorder="1" applyAlignment="1">
      <alignment wrapText="1"/>
      <protection/>
    </xf>
    <xf numFmtId="0" fontId="83" fillId="0" borderId="21" xfId="49" applyBorder="1" applyAlignment="1">
      <alignment/>
      <protection/>
    </xf>
    <xf numFmtId="0" fontId="83" fillId="0" borderId="16" xfId="49" applyBorder="1" applyAlignment="1">
      <alignment wrapText="1"/>
      <protection/>
    </xf>
    <xf numFmtId="0" fontId="83" fillId="0" borderId="17" xfId="49" applyBorder="1" applyAlignment="1">
      <alignment wrapText="1"/>
      <protection/>
    </xf>
    <xf numFmtId="0" fontId="83" fillId="0" borderId="18" xfId="49" applyBorder="1" applyAlignment="1">
      <alignment/>
      <protection/>
    </xf>
    <xf numFmtId="0" fontId="1" fillId="34" borderId="0" xfId="49" applyFont="1" applyFill="1" applyBorder="1" applyAlignment="1">
      <alignment wrapText="1"/>
      <protection/>
    </xf>
    <xf numFmtId="0" fontId="83" fillId="35" borderId="19" xfId="49" applyFill="1" applyBorder="1" applyAlignment="1">
      <alignment horizontal="center" wrapText="1"/>
      <protection/>
    </xf>
    <xf numFmtId="0" fontId="83" fillId="35" borderId="21" xfId="49" applyFill="1" applyBorder="1" applyAlignment="1">
      <alignment horizontal="center" wrapText="1"/>
      <protection/>
    </xf>
    <xf numFmtId="0" fontId="83" fillId="35" borderId="16" xfId="49" applyFill="1" applyBorder="1" applyAlignment="1">
      <alignment horizontal="center" wrapText="1"/>
      <protection/>
    </xf>
    <xf numFmtId="0" fontId="83" fillId="35" borderId="18" xfId="49" applyFill="1" applyBorder="1" applyAlignment="1">
      <alignment horizontal="center" wrapText="1"/>
      <protection/>
    </xf>
    <xf numFmtId="0" fontId="1" fillId="35" borderId="19" xfId="49" applyFont="1" applyFill="1" applyBorder="1" applyAlignment="1">
      <alignment horizontal="left" wrapText="1"/>
      <protection/>
    </xf>
    <xf numFmtId="0" fontId="83" fillId="0" borderId="20" xfId="49" applyBorder="1" applyAlignment="1">
      <alignment horizontal="left" wrapText="1"/>
      <protection/>
    </xf>
    <xf numFmtId="0" fontId="83" fillId="0" borderId="14" xfId="49" applyBorder="1" applyAlignment="1">
      <alignment horizontal="left" wrapText="1"/>
      <protection/>
    </xf>
    <xf numFmtId="0" fontId="83" fillId="0" borderId="0" xfId="49" applyBorder="1" applyAlignment="1">
      <alignment horizontal="left" wrapText="1"/>
      <protection/>
    </xf>
    <xf numFmtId="0" fontId="83" fillId="0" borderId="22" xfId="49" applyBorder="1" applyAlignment="1">
      <alignment/>
      <protection/>
    </xf>
    <xf numFmtId="0" fontId="83" fillId="0" borderId="16" xfId="49" applyBorder="1" applyAlignment="1">
      <alignment horizontal="left" wrapText="1"/>
      <protection/>
    </xf>
    <xf numFmtId="0" fontId="83" fillId="0" borderId="17" xfId="49" applyBorder="1" applyAlignment="1">
      <alignment horizontal="left" wrapText="1"/>
      <protection/>
    </xf>
    <xf numFmtId="0" fontId="0" fillId="0" borderId="0" xfId="49" applyFont="1" applyAlignment="1">
      <alignment horizontal="right"/>
      <protection/>
    </xf>
    <xf numFmtId="0" fontId="83" fillId="0" borderId="0" xfId="49" applyAlignment="1">
      <alignment horizontal="right"/>
      <protection/>
    </xf>
    <xf numFmtId="0" fontId="83" fillId="0" borderId="22" xfId="49" applyBorder="1" applyAlignment="1">
      <alignment horizontal="right"/>
      <protection/>
    </xf>
    <xf numFmtId="0" fontId="46" fillId="0" borderId="0" xfId="60" applyFont="1" applyAlignment="1">
      <alignment vertical="top" wrapText="1"/>
      <protection/>
    </xf>
    <xf numFmtId="0" fontId="48" fillId="46" borderId="0" xfId="60" applyFont="1" applyFill="1" applyAlignment="1">
      <alignment horizontal="center" vertical="center"/>
      <protection/>
    </xf>
    <xf numFmtId="0" fontId="49" fillId="46" borderId="0" xfId="60" applyFont="1" applyFill="1" applyAlignment="1">
      <alignment horizontal="center" vertical="center"/>
      <protection/>
    </xf>
    <xf numFmtId="0" fontId="2" fillId="46" borderId="0" xfId="60" applyFont="1" applyFill="1" applyAlignment="1">
      <alignment horizontal="center" vertical="center"/>
      <protection/>
    </xf>
    <xf numFmtId="0" fontId="107" fillId="0" borderId="0" xfId="60" applyFont="1" applyAlignment="1">
      <alignment horizontal="right" vertical="center"/>
      <protection/>
    </xf>
    <xf numFmtId="0" fontId="108" fillId="0" borderId="0" xfId="60" applyFont="1" applyAlignment="1">
      <alignment horizontal="right" vertical="center"/>
      <protection/>
    </xf>
    <xf numFmtId="0" fontId="37" fillId="37" borderId="33" xfId="60" applyFont="1" applyFill="1" applyBorder="1" applyAlignment="1">
      <alignment horizontal="left" vertical="center"/>
      <protection/>
    </xf>
    <xf numFmtId="0" fontId="37" fillId="37" borderId="35" xfId="60" applyFont="1" applyFill="1" applyBorder="1" applyAlignment="1">
      <alignment horizontal="left" vertical="center"/>
      <protection/>
    </xf>
    <xf numFmtId="0" fontId="37" fillId="37" borderId="57" xfId="60" applyFont="1" applyFill="1" applyBorder="1" applyAlignment="1">
      <alignment horizontal="left" vertical="center"/>
      <protection/>
    </xf>
    <xf numFmtId="0" fontId="37" fillId="37" borderId="38" xfId="60" applyFont="1" applyFill="1" applyBorder="1" applyAlignment="1">
      <alignment horizontal="left" vertical="center"/>
      <protection/>
    </xf>
    <xf numFmtId="0" fontId="37" fillId="37" borderId="55" xfId="60" applyFont="1" applyFill="1" applyBorder="1" applyAlignment="1">
      <alignment horizontal="left" vertical="center"/>
      <protection/>
    </xf>
    <xf numFmtId="0" fontId="37" fillId="37" borderId="51" xfId="60" applyFont="1" applyFill="1" applyBorder="1" applyAlignment="1">
      <alignment horizontal="left" vertical="center"/>
      <protection/>
    </xf>
    <xf numFmtId="0" fontId="3" fillId="48" borderId="10" xfId="60" applyFont="1" applyFill="1" applyBorder="1" applyAlignment="1">
      <alignment horizontal="center" vertical="center"/>
      <protection/>
    </xf>
    <xf numFmtId="0" fontId="3" fillId="48" borderId="23" xfId="60" applyFont="1" applyFill="1" applyBorder="1" applyAlignment="1">
      <alignment horizontal="center" vertical="center"/>
      <protection/>
    </xf>
    <xf numFmtId="0" fontId="3" fillId="48" borderId="46" xfId="60" applyFont="1" applyFill="1" applyBorder="1" applyAlignment="1">
      <alignment horizontal="center" vertical="center"/>
      <protection/>
    </xf>
    <xf numFmtId="0" fontId="4" fillId="46" borderId="10" xfId="60" applyFont="1" applyFill="1" applyBorder="1" applyAlignment="1">
      <alignment horizontal="center" vertical="center"/>
      <protection/>
    </xf>
    <xf numFmtId="0" fontId="4" fillId="46" borderId="23" xfId="60" applyFont="1" applyFill="1" applyBorder="1" applyAlignment="1">
      <alignment horizontal="center" vertical="center"/>
      <protection/>
    </xf>
    <xf numFmtId="0" fontId="4" fillId="46" borderId="46" xfId="60" applyFont="1" applyFill="1" applyBorder="1" applyAlignment="1">
      <alignment horizontal="center" vertical="center"/>
      <protection/>
    </xf>
    <xf numFmtId="0" fontId="37" fillId="37" borderId="65" xfId="60" applyFont="1" applyFill="1" applyBorder="1" applyAlignment="1">
      <alignment horizontal="left" vertical="center"/>
      <protection/>
    </xf>
    <xf numFmtId="0" fontId="37" fillId="37" borderId="68" xfId="60" applyFont="1" applyFill="1" applyBorder="1" applyAlignment="1">
      <alignment horizontal="left" vertical="center"/>
      <protection/>
    </xf>
    <xf numFmtId="0" fontId="37" fillId="37" borderId="69" xfId="60" applyFont="1" applyFill="1" applyBorder="1" applyAlignment="1">
      <alignment horizontal="left" vertical="center"/>
      <protection/>
    </xf>
    <xf numFmtId="0" fontId="37" fillId="37" borderId="48" xfId="60" applyFont="1" applyFill="1" applyBorder="1" applyAlignment="1">
      <alignment horizontal="left" vertical="center"/>
      <protection/>
    </xf>
    <xf numFmtId="0" fontId="37" fillId="37" borderId="23" xfId="60" applyFont="1" applyFill="1" applyBorder="1" applyAlignment="1">
      <alignment horizontal="left" vertical="center"/>
      <protection/>
    </xf>
    <xf numFmtId="0" fontId="37" fillId="37" borderId="46" xfId="60" applyFont="1" applyFill="1" applyBorder="1" applyAlignment="1">
      <alignment horizontal="left" vertical="center"/>
      <protection/>
    </xf>
    <xf numFmtId="0" fontId="2" fillId="46" borderId="10" xfId="60" applyFont="1" applyFill="1" applyBorder="1" applyAlignment="1">
      <alignment horizontal="right" vertical="center" wrapText="1"/>
      <protection/>
    </xf>
    <xf numFmtId="0" fontId="20" fillId="0" borderId="80" xfId="50" applyBorder="1" applyAlignment="1">
      <alignment vertical="center" wrapText="1"/>
      <protection/>
    </xf>
    <xf numFmtId="0" fontId="1" fillId="10" borderId="77" xfId="50" applyFont="1" applyFill="1" applyBorder="1" applyAlignment="1">
      <alignment horizontal="center" vertical="center" wrapText="1"/>
      <protection/>
    </xf>
    <xf numFmtId="0" fontId="1" fillId="10" borderId="29" xfId="50" applyFont="1" applyFill="1" applyBorder="1" applyAlignment="1">
      <alignment horizontal="center" vertical="center" wrapText="1"/>
      <protection/>
    </xf>
    <xf numFmtId="0" fontId="1" fillId="10" borderId="58" xfId="50" applyFont="1" applyFill="1" applyBorder="1" applyAlignment="1">
      <alignment horizontal="center" vertical="center" wrapText="1"/>
      <protection/>
    </xf>
    <xf numFmtId="0" fontId="1" fillId="16" borderId="29" xfId="50" applyFont="1" applyFill="1" applyBorder="1" applyAlignment="1">
      <alignment horizontal="center" vertical="center" wrapText="1"/>
      <protection/>
    </xf>
    <xf numFmtId="0" fontId="1" fillId="16" borderId="58" xfId="50" applyFont="1" applyFill="1" applyBorder="1" applyAlignment="1">
      <alignment horizontal="center" vertical="center" wrapText="1"/>
      <protection/>
    </xf>
    <xf numFmtId="49" fontId="20" fillId="0" borderId="0" xfId="50" applyNumberFormat="1" applyBorder="1" applyAlignment="1">
      <alignment horizontal="center" vertical="center" wrapText="1"/>
      <protection/>
    </xf>
    <xf numFmtId="0" fontId="1" fillId="34" borderId="0" xfId="50" applyFont="1" applyFill="1" applyAlignment="1">
      <alignment horizontal="left" vertical="center" wrapText="1"/>
      <protection/>
    </xf>
    <xf numFmtId="4" fontId="3" fillId="10" borderId="10" xfId="50" applyNumberFormat="1" applyFont="1" applyFill="1" applyBorder="1" applyAlignment="1">
      <alignment horizontal="right" vertical="center"/>
      <protection/>
    </xf>
    <xf numFmtId="4" fontId="3" fillId="10" borderId="46" xfId="50" applyNumberFormat="1" applyFont="1" applyFill="1" applyBorder="1" applyAlignment="1">
      <alignment horizontal="right" vertical="center"/>
      <protection/>
    </xf>
    <xf numFmtId="0" fontId="20" fillId="0" borderId="0" xfId="50" applyAlignment="1">
      <alignment vertical="center" wrapText="1"/>
      <protection/>
    </xf>
    <xf numFmtId="0" fontId="20" fillId="0" borderId="22" xfId="50" applyBorder="1" applyAlignment="1">
      <alignment vertical="center" wrapText="1"/>
      <protection/>
    </xf>
    <xf numFmtId="4" fontId="4" fillId="0" borderId="0" xfId="60" applyNumberFormat="1" applyFont="1" applyAlignment="1">
      <alignment horizontal="center" vertical="center" wrapText="1"/>
      <protection/>
    </xf>
    <xf numFmtId="0" fontId="20" fillId="45" borderId="0" xfId="60" applyFont="1" applyFill="1" applyAlignment="1">
      <alignment horizontal="left" wrapText="1"/>
      <protection/>
    </xf>
    <xf numFmtId="0" fontId="0" fillId="0" borderId="0" xfId="60" applyFont="1" applyAlignment="1">
      <alignment horizontal="left" vertical="center" wrapText="1"/>
      <protection/>
    </xf>
    <xf numFmtId="0" fontId="2" fillId="46" borderId="0" xfId="60" applyFont="1" applyFill="1" applyAlignment="1">
      <alignment horizontal="left" vertical="center" wrapText="1"/>
      <protection/>
    </xf>
    <xf numFmtId="0" fontId="0" fillId="37" borderId="10" xfId="60" applyFont="1" applyFill="1" applyBorder="1" applyAlignment="1">
      <alignment horizontal="left" vertical="center"/>
      <protection/>
    </xf>
    <xf numFmtId="0" fontId="0" fillId="37" borderId="23" xfId="60" applyFont="1" applyFill="1" applyBorder="1" applyAlignment="1">
      <alignment horizontal="left" vertical="center"/>
      <protection/>
    </xf>
    <xf numFmtId="0" fontId="0" fillId="37" borderId="46" xfId="60" applyFont="1" applyFill="1" applyBorder="1" applyAlignment="1">
      <alignment horizontal="left" vertical="center"/>
      <protection/>
    </xf>
    <xf numFmtId="0" fontId="2" fillId="46" borderId="0" xfId="60" applyFont="1" applyFill="1" applyAlignment="1">
      <alignment horizontal="left" vertical="center"/>
      <protection/>
    </xf>
    <xf numFmtId="0" fontId="0" fillId="37" borderId="16" xfId="60" applyFont="1" applyFill="1" applyBorder="1" applyAlignment="1">
      <alignment horizontal="left" vertical="center"/>
      <protection/>
    </xf>
    <xf numFmtId="0" fontId="0" fillId="37" borderId="17" xfId="60" applyFont="1" applyFill="1" applyBorder="1" applyAlignment="1">
      <alignment horizontal="left" vertical="center"/>
      <protection/>
    </xf>
    <xf numFmtId="0" fontId="0" fillId="37" borderId="18" xfId="60" applyFont="1" applyFill="1" applyBorder="1" applyAlignment="1">
      <alignment horizontal="left" vertical="center"/>
      <protection/>
    </xf>
    <xf numFmtId="0" fontId="0" fillId="37" borderId="16" xfId="60" applyFill="1" applyBorder="1" applyAlignment="1">
      <alignment horizontal="left" vertical="center" wrapText="1"/>
      <protection/>
    </xf>
    <xf numFmtId="0" fontId="0" fillId="37" borderId="17" xfId="60" applyFill="1" applyBorder="1" applyAlignment="1">
      <alignment horizontal="left" vertical="center" wrapText="1"/>
      <protection/>
    </xf>
    <xf numFmtId="0" fontId="0" fillId="37" borderId="18" xfId="60" applyFill="1" applyBorder="1" applyAlignment="1">
      <alignment horizontal="left" vertical="center" wrapText="1"/>
      <protection/>
    </xf>
    <xf numFmtId="0" fontId="0" fillId="37" borderId="16" xfId="60" applyFont="1" applyFill="1" applyBorder="1" applyAlignment="1">
      <alignment horizontal="left" vertical="center" wrapText="1"/>
      <protection/>
    </xf>
  </cellXfs>
  <cellStyles count="6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čárky 2" xfId="35"/>
    <cellStyle name="Comma [0]" xfId="36"/>
    <cellStyle name="Hyperlink" xfId="37"/>
    <cellStyle name="Chybně" xfId="38"/>
    <cellStyle name="Kontrolní buňka" xfId="39"/>
    <cellStyle name="Currency" xfId="40"/>
    <cellStyle name="Currency [0]" xfId="41"/>
    <cellStyle name="Nadpis 1" xfId="42"/>
    <cellStyle name="Nadpis 2" xfId="43"/>
    <cellStyle name="Nadpis 3" xfId="44"/>
    <cellStyle name="Nadpis 4" xfId="45"/>
    <cellStyle name="Název" xfId="46"/>
    <cellStyle name="Neutrální" xfId="47"/>
    <cellStyle name="normální 2" xfId="48"/>
    <cellStyle name="normální 3" xfId="49"/>
    <cellStyle name="normální 4" xfId="50"/>
    <cellStyle name="normální 5" xfId="51"/>
    <cellStyle name="normální_Vzor2 Návrh Záv.vyúčtování 2" xfId="52"/>
    <cellStyle name="Followed Hyperlink" xfId="53"/>
    <cellStyle name="Poznámka" xfId="54"/>
    <cellStyle name="procent 2" xfId="55"/>
    <cellStyle name="procent 3" xfId="56"/>
    <cellStyle name="Percent" xfId="57"/>
    <cellStyle name="Propojená buňka" xfId="58"/>
    <cellStyle name="Správně" xfId="59"/>
    <cellStyle name="Standard 2" xfId="60"/>
    <cellStyle name="Standard 2 2" xfId="61"/>
    <cellStyle name="Standard 2_Prüfbericht AT-CZ Korr 02022011" xfId="62"/>
    <cellStyle name="Text upozornění" xfId="63"/>
    <cellStyle name="Vstup" xfId="64"/>
    <cellStyle name="Výpočet" xfId="65"/>
    <cellStyle name="Výstup" xfId="66"/>
    <cellStyle name="Vysvětlující text" xfId="67"/>
    <cellStyle name="Zvýraznění 1" xfId="68"/>
    <cellStyle name="Zvýraznění 2" xfId="69"/>
    <cellStyle name="Zvýraznění 3" xfId="70"/>
    <cellStyle name="Zvýraznění 4" xfId="71"/>
    <cellStyle name="Zvýraznění 5" xfId="72"/>
    <cellStyle name="Zvýraznění 6" xfId="73"/>
  </cellStyles>
  <dxfs count="7">
    <dxf>
      <fill>
        <patternFill>
          <bgColor indexed="55"/>
        </patternFill>
      </fill>
    </dxf>
    <dxf>
      <font>
        <strike/>
        <color auto="1"/>
      </font>
      <fill>
        <patternFill>
          <bgColor indexed="55"/>
        </patternFill>
      </fill>
      <border>
        <top style="thin"/>
        <bottom style="thin"/>
      </border>
    </dxf>
    <dxf>
      <fill>
        <patternFill>
          <bgColor indexed="55"/>
        </patternFill>
      </fill>
    </dxf>
    <dxf>
      <font>
        <u val="none"/>
        <strike val="0"/>
        <color auto="1"/>
      </font>
      <fill>
        <patternFill>
          <bgColor indexed="55"/>
        </patternFill>
      </fill>
      <border>
        <top style="thin"/>
        <bottom style="thin"/>
      </border>
    </dxf>
    <dxf>
      <font>
        <strike/>
        <color auto="1"/>
      </font>
      <fill>
        <patternFill>
          <bgColor indexed="55"/>
        </patternFill>
      </fill>
      <border>
        <top style="thin"/>
        <bottom style="thin"/>
      </border>
    </dxf>
    <dxf>
      <font>
        <strike/>
        <color auto="1"/>
      </font>
      <fill>
        <patternFill>
          <bgColor rgb="FF969696"/>
        </patternFill>
      </fill>
      <border>
        <top style="thin"/>
        <bottom style="thin">
          <color rgb="FF000000"/>
        </bottom>
      </border>
    </dxf>
    <dxf>
      <font>
        <u val="none"/>
        <strike val="0"/>
        <color auto="1"/>
      </font>
      <fill>
        <patternFill>
          <bgColor rgb="FF969696"/>
        </patternFill>
      </fill>
      <border>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8.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628650</xdr:colOff>
      <xdr:row>0</xdr:row>
      <xdr:rowOff>885825</xdr:rowOff>
    </xdr:from>
    <xdr:to>
      <xdr:col>7</xdr:col>
      <xdr:colOff>619125</xdr:colOff>
      <xdr:row>0</xdr:row>
      <xdr:rowOff>1371600</xdr:rowOff>
    </xdr:to>
    <xdr:sp>
      <xdr:nvSpPr>
        <xdr:cNvPr id="1" name="Text Box 3"/>
        <xdr:cNvSpPr txBox="1">
          <a:spLocks noChangeArrowheads="1"/>
        </xdr:cNvSpPr>
      </xdr:nvSpPr>
      <xdr:spPr>
        <a:xfrm>
          <a:off x="4410075" y="885825"/>
          <a:ext cx="2162175" cy="4857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pro regionální rozvoj</a:t>
          </a:r>
        </a:p>
      </xdr:txBody>
    </xdr:sp>
    <xdr:clientData/>
  </xdr:twoCellAnchor>
  <xdr:twoCellAnchor editAs="oneCell">
    <xdr:from>
      <xdr:col>1</xdr:col>
      <xdr:colOff>238125</xdr:colOff>
      <xdr:row>0</xdr:row>
      <xdr:rowOff>123825</xdr:rowOff>
    </xdr:from>
    <xdr:to>
      <xdr:col>5</xdr:col>
      <xdr:colOff>504825</xdr:colOff>
      <xdr:row>0</xdr:row>
      <xdr:rowOff>1438275</xdr:rowOff>
    </xdr:to>
    <xdr:pic>
      <xdr:nvPicPr>
        <xdr:cNvPr id="2" name="Picture 4" descr="neu_LogoBasis_AT-CZ_4C"/>
        <xdr:cNvPicPr preferRelativeResize="1">
          <a:picLocks noChangeAspect="1"/>
        </xdr:cNvPicPr>
      </xdr:nvPicPr>
      <xdr:blipFill>
        <a:blip r:embed="rId1"/>
        <a:stretch>
          <a:fillRect/>
        </a:stretch>
      </xdr:blipFill>
      <xdr:spPr>
        <a:xfrm>
          <a:off x="342900" y="123825"/>
          <a:ext cx="3943350" cy="1314450"/>
        </a:xfrm>
        <a:prstGeom prst="rect">
          <a:avLst/>
        </a:prstGeom>
        <a:noFill/>
        <a:ln w="9525" cmpd="sng">
          <a:noFill/>
        </a:ln>
      </xdr:spPr>
    </xdr:pic>
    <xdr:clientData/>
  </xdr:twoCellAnchor>
  <xdr:twoCellAnchor editAs="oneCell">
    <xdr:from>
      <xdr:col>5</xdr:col>
      <xdr:colOff>619125</xdr:colOff>
      <xdr:row>0</xdr:row>
      <xdr:rowOff>57150</xdr:rowOff>
    </xdr:from>
    <xdr:to>
      <xdr:col>6</xdr:col>
      <xdr:colOff>714375</xdr:colOff>
      <xdr:row>0</xdr:row>
      <xdr:rowOff>838200</xdr:rowOff>
    </xdr:to>
    <xdr:pic>
      <xdr:nvPicPr>
        <xdr:cNvPr id="3" name="Picture 5" descr="Logo EU"/>
        <xdr:cNvPicPr preferRelativeResize="1">
          <a:picLocks noChangeAspect="1"/>
        </xdr:cNvPicPr>
      </xdr:nvPicPr>
      <xdr:blipFill>
        <a:blip r:embed="rId2"/>
        <a:stretch>
          <a:fillRect/>
        </a:stretch>
      </xdr:blipFill>
      <xdr:spPr>
        <a:xfrm>
          <a:off x="4400550" y="57150"/>
          <a:ext cx="1143000"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466725</xdr:rowOff>
    </xdr:from>
    <xdr:to>
      <xdr:col>6</xdr:col>
      <xdr:colOff>19050</xdr:colOff>
      <xdr:row>0</xdr:row>
      <xdr:rowOff>1638300</xdr:rowOff>
    </xdr:to>
    <xdr:pic>
      <xdr:nvPicPr>
        <xdr:cNvPr id="1" name="Picture 3" descr="neu_LogoBasis_AT-CZ_4C"/>
        <xdr:cNvPicPr preferRelativeResize="1">
          <a:picLocks noChangeAspect="1"/>
        </xdr:cNvPicPr>
      </xdr:nvPicPr>
      <xdr:blipFill>
        <a:blip r:embed="rId1"/>
        <a:stretch>
          <a:fillRect/>
        </a:stretch>
      </xdr:blipFill>
      <xdr:spPr>
        <a:xfrm>
          <a:off x="171450" y="466725"/>
          <a:ext cx="3476625" cy="1162050"/>
        </a:xfrm>
        <a:prstGeom prst="rect">
          <a:avLst/>
        </a:prstGeom>
        <a:noFill/>
        <a:ln w="9525" cmpd="sng">
          <a:noFill/>
        </a:ln>
      </xdr:spPr>
    </xdr:pic>
    <xdr:clientData/>
  </xdr:twoCellAnchor>
  <xdr:twoCellAnchor editAs="oneCell">
    <xdr:from>
      <xdr:col>7</xdr:col>
      <xdr:colOff>590550</xdr:colOff>
      <xdr:row>0</xdr:row>
      <xdr:rowOff>495300</xdr:rowOff>
    </xdr:from>
    <xdr:to>
      <xdr:col>8</xdr:col>
      <xdr:colOff>1123950</xdr:colOff>
      <xdr:row>0</xdr:row>
      <xdr:rowOff>1276350</xdr:rowOff>
    </xdr:to>
    <xdr:pic>
      <xdr:nvPicPr>
        <xdr:cNvPr id="2" name="Picture 4" descr="Logo EU"/>
        <xdr:cNvPicPr preferRelativeResize="1">
          <a:picLocks noChangeAspect="1"/>
        </xdr:cNvPicPr>
      </xdr:nvPicPr>
      <xdr:blipFill>
        <a:blip r:embed="rId2"/>
        <a:stretch>
          <a:fillRect/>
        </a:stretch>
      </xdr:blipFill>
      <xdr:spPr>
        <a:xfrm>
          <a:off x="4829175" y="495300"/>
          <a:ext cx="1143000" cy="781050"/>
        </a:xfrm>
        <a:prstGeom prst="rect">
          <a:avLst/>
        </a:prstGeom>
        <a:noFill/>
        <a:ln w="9525" cmpd="sng">
          <a:noFill/>
        </a:ln>
      </xdr:spPr>
    </xdr:pic>
    <xdr:clientData/>
  </xdr:twoCellAnchor>
  <xdr:twoCellAnchor>
    <xdr:from>
      <xdr:col>6</xdr:col>
      <xdr:colOff>161925</xdr:colOff>
      <xdr:row>0</xdr:row>
      <xdr:rowOff>1114425</xdr:rowOff>
    </xdr:from>
    <xdr:to>
      <xdr:col>9</xdr:col>
      <xdr:colOff>142875</xdr:colOff>
      <xdr:row>0</xdr:row>
      <xdr:rowOff>1590675</xdr:rowOff>
    </xdr:to>
    <xdr:sp>
      <xdr:nvSpPr>
        <xdr:cNvPr id="3" name="Text Box 5"/>
        <xdr:cNvSpPr txBox="1">
          <a:spLocks noChangeArrowheads="1"/>
        </xdr:cNvSpPr>
      </xdr:nvSpPr>
      <xdr:spPr>
        <a:xfrm>
          <a:off x="3790950" y="1114425"/>
          <a:ext cx="2562225" cy="47625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pro regionální rozvoj</a:t>
          </a:r>
        </a:p>
      </xdr:txBody>
    </xdr:sp>
    <xdr:clientData/>
  </xdr:twoCellAnchor>
  <xdr:twoCellAnchor>
    <xdr:from>
      <xdr:col>8</xdr:col>
      <xdr:colOff>590550</xdr:colOff>
      <xdr:row>0</xdr:row>
      <xdr:rowOff>0</xdr:rowOff>
    </xdr:from>
    <xdr:to>
      <xdr:col>9</xdr:col>
      <xdr:colOff>609600</xdr:colOff>
      <xdr:row>0</xdr:row>
      <xdr:rowOff>466725</xdr:rowOff>
    </xdr:to>
    <xdr:sp>
      <xdr:nvSpPr>
        <xdr:cNvPr id="4" name="TextovéPole 4"/>
        <xdr:cNvSpPr txBox="1">
          <a:spLocks noChangeArrowheads="1"/>
        </xdr:cNvSpPr>
      </xdr:nvSpPr>
      <xdr:spPr>
        <a:xfrm>
          <a:off x="5438775" y="0"/>
          <a:ext cx="1381125" cy="466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RK-08-2015-48, př. 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počet stran: 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133350</xdr:rowOff>
    </xdr:from>
    <xdr:to>
      <xdr:col>4</xdr:col>
      <xdr:colOff>123825</xdr:colOff>
      <xdr:row>0</xdr:row>
      <xdr:rowOff>1524000</xdr:rowOff>
    </xdr:to>
    <xdr:pic>
      <xdr:nvPicPr>
        <xdr:cNvPr id="1" name="Picture 17" descr="neu_LogoBasis_AT-CZ_4C"/>
        <xdr:cNvPicPr preferRelativeResize="1">
          <a:picLocks noChangeAspect="1"/>
        </xdr:cNvPicPr>
      </xdr:nvPicPr>
      <xdr:blipFill>
        <a:blip r:embed="rId1"/>
        <a:stretch>
          <a:fillRect/>
        </a:stretch>
      </xdr:blipFill>
      <xdr:spPr>
        <a:xfrm>
          <a:off x="114300" y="133350"/>
          <a:ext cx="4200525" cy="1390650"/>
        </a:xfrm>
        <a:prstGeom prst="rect">
          <a:avLst/>
        </a:prstGeom>
        <a:noFill/>
        <a:ln w="9525" cmpd="sng">
          <a:noFill/>
        </a:ln>
      </xdr:spPr>
    </xdr:pic>
    <xdr:clientData/>
  </xdr:twoCellAnchor>
  <xdr:twoCellAnchor editAs="oneCell">
    <xdr:from>
      <xdr:col>4</xdr:col>
      <xdr:colOff>114300</xdr:colOff>
      <xdr:row>0</xdr:row>
      <xdr:rowOff>514350</xdr:rowOff>
    </xdr:from>
    <xdr:to>
      <xdr:col>5</xdr:col>
      <xdr:colOff>190500</xdr:colOff>
      <xdr:row>0</xdr:row>
      <xdr:rowOff>1304925</xdr:rowOff>
    </xdr:to>
    <xdr:pic>
      <xdr:nvPicPr>
        <xdr:cNvPr id="2" name="Picture 18" descr="Logo EU"/>
        <xdr:cNvPicPr preferRelativeResize="1">
          <a:picLocks noChangeAspect="1"/>
        </xdr:cNvPicPr>
      </xdr:nvPicPr>
      <xdr:blipFill>
        <a:blip r:embed="rId2"/>
        <a:stretch>
          <a:fillRect/>
        </a:stretch>
      </xdr:blipFill>
      <xdr:spPr>
        <a:xfrm>
          <a:off x="4305300" y="514350"/>
          <a:ext cx="1143000" cy="790575"/>
        </a:xfrm>
        <a:prstGeom prst="rect">
          <a:avLst/>
        </a:prstGeom>
        <a:noFill/>
        <a:ln w="9525" cmpd="sng">
          <a:noFill/>
        </a:ln>
      </xdr:spPr>
    </xdr:pic>
    <xdr:clientData/>
  </xdr:twoCellAnchor>
  <xdr:twoCellAnchor>
    <xdr:from>
      <xdr:col>5</xdr:col>
      <xdr:colOff>228600</xdr:colOff>
      <xdr:row>0</xdr:row>
      <xdr:rowOff>771525</xdr:rowOff>
    </xdr:from>
    <xdr:to>
      <xdr:col>7</xdr:col>
      <xdr:colOff>219075</xdr:colOff>
      <xdr:row>0</xdr:row>
      <xdr:rowOff>1257300</xdr:rowOff>
    </xdr:to>
    <xdr:sp>
      <xdr:nvSpPr>
        <xdr:cNvPr id="3" name="Text Box 19"/>
        <xdr:cNvSpPr txBox="1">
          <a:spLocks noChangeArrowheads="1"/>
        </xdr:cNvSpPr>
      </xdr:nvSpPr>
      <xdr:spPr>
        <a:xfrm>
          <a:off x="5486400" y="771525"/>
          <a:ext cx="1981200" cy="4857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pro regionální rozvoj</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7</xdr:col>
      <xdr:colOff>752475</xdr:colOff>
      <xdr:row>0</xdr:row>
      <xdr:rowOff>1428750</xdr:rowOff>
    </xdr:to>
    <xdr:pic>
      <xdr:nvPicPr>
        <xdr:cNvPr id="1" name="Picture 3" descr="neu_LogoBasis_AT-CZ_4C"/>
        <xdr:cNvPicPr preferRelativeResize="1">
          <a:picLocks noChangeAspect="1"/>
        </xdr:cNvPicPr>
      </xdr:nvPicPr>
      <xdr:blipFill>
        <a:blip r:embed="rId1"/>
        <a:stretch>
          <a:fillRect/>
        </a:stretch>
      </xdr:blipFill>
      <xdr:spPr>
        <a:xfrm>
          <a:off x="0" y="114300"/>
          <a:ext cx="3943350" cy="1314450"/>
        </a:xfrm>
        <a:prstGeom prst="rect">
          <a:avLst/>
        </a:prstGeom>
        <a:noFill/>
        <a:ln w="9525" cmpd="sng">
          <a:noFill/>
        </a:ln>
      </xdr:spPr>
    </xdr:pic>
    <xdr:clientData/>
  </xdr:twoCellAnchor>
  <xdr:twoCellAnchor editAs="oneCell">
    <xdr:from>
      <xdr:col>7</xdr:col>
      <xdr:colOff>657225</xdr:colOff>
      <xdr:row>0</xdr:row>
      <xdr:rowOff>47625</xdr:rowOff>
    </xdr:from>
    <xdr:to>
      <xdr:col>8</xdr:col>
      <xdr:colOff>390525</xdr:colOff>
      <xdr:row>0</xdr:row>
      <xdr:rowOff>838200</xdr:rowOff>
    </xdr:to>
    <xdr:pic>
      <xdr:nvPicPr>
        <xdr:cNvPr id="2" name="Picture 4" descr="Logo EU"/>
        <xdr:cNvPicPr preferRelativeResize="1">
          <a:picLocks noChangeAspect="1"/>
        </xdr:cNvPicPr>
      </xdr:nvPicPr>
      <xdr:blipFill>
        <a:blip r:embed="rId2"/>
        <a:stretch>
          <a:fillRect/>
        </a:stretch>
      </xdr:blipFill>
      <xdr:spPr>
        <a:xfrm>
          <a:off x="3848100" y="47625"/>
          <a:ext cx="1143000" cy="790575"/>
        </a:xfrm>
        <a:prstGeom prst="rect">
          <a:avLst/>
        </a:prstGeom>
        <a:noFill/>
        <a:ln w="9525" cmpd="sng">
          <a:noFill/>
        </a:ln>
      </xdr:spPr>
    </xdr:pic>
    <xdr:clientData/>
  </xdr:twoCellAnchor>
  <xdr:twoCellAnchor>
    <xdr:from>
      <xdr:col>7</xdr:col>
      <xdr:colOff>647700</xdr:colOff>
      <xdr:row>0</xdr:row>
      <xdr:rowOff>933450</xdr:rowOff>
    </xdr:from>
    <xdr:to>
      <xdr:col>10</xdr:col>
      <xdr:colOff>0</xdr:colOff>
      <xdr:row>0</xdr:row>
      <xdr:rowOff>1419225</xdr:rowOff>
    </xdr:to>
    <xdr:sp>
      <xdr:nvSpPr>
        <xdr:cNvPr id="3" name="Text Box 5"/>
        <xdr:cNvSpPr txBox="1">
          <a:spLocks noChangeArrowheads="1"/>
        </xdr:cNvSpPr>
      </xdr:nvSpPr>
      <xdr:spPr>
        <a:xfrm>
          <a:off x="3838575" y="933450"/>
          <a:ext cx="2600325" cy="4857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pro regionální rozvoj</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133350</xdr:rowOff>
    </xdr:from>
    <xdr:to>
      <xdr:col>5</xdr:col>
      <xdr:colOff>190500</xdr:colOff>
      <xdr:row>0</xdr:row>
      <xdr:rowOff>1457325</xdr:rowOff>
    </xdr:to>
    <xdr:pic>
      <xdr:nvPicPr>
        <xdr:cNvPr id="1" name="Picture 1" descr="neu_LogoBasis_AT-CZ_4C"/>
        <xdr:cNvPicPr preferRelativeResize="1">
          <a:picLocks noChangeAspect="1"/>
        </xdr:cNvPicPr>
      </xdr:nvPicPr>
      <xdr:blipFill>
        <a:blip r:embed="rId1"/>
        <a:stretch>
          <a:fillRect/>
        </a:stretch>
      </xdr:blipFill>
      <xdr:spPr>
        <a:xfrm>
          <a:off x="0" y="133350"/>
          <a:ext cx="3943350" cy="1323975"/>
        </a:xfrm>
        <a:prstGeom prst="rect">
          <a:avLst/>
        </a:prstGeom>
        <a:noFill/>
        <a:ln w="9525" cmpd="sng">
          <a:noFill/>
        </a:ln>
      </xdr:spPr>
    </xdr:pic>
    <xdr:clientData/>
  </xdr:twoCellAnchor>
  <xdr:twoCellAnchor editAs="oneCell">
    <xdr:from>
      <xdr:col>4</xdr:col>
      <xdr:colOff>542925</xdr:colOff>
      <xdr:row>0</xdr:row>
      <xdr:rowOff>447675</xdr:rowOff>
    </xdr:from>
    <xdr:to>
      <xdr:col>6</xdr:col>
      <xdr:colOff>466725</xdr:colOff>
      <xdr:row>0</xdr:row>
      <xdr:rowOff>1247775</xdr:rowOff>
    </xdr:to>
    <xdr:pic>
      <xdr:nvPicPr>
        <xdr:cNvPr id="2" name="Picture 2" descr="Logo EU"/>
        <xdr:cNvPicPr preferRelativeResize="1">
          <a:picLocks noChangeAspect="1"/>
        </xdr:cNvPicPr>
      </xdr:nvPicPr>
      <xdr:blipFill>
        <a:blip r:embed="rId2"/>
        <a:stretch>
          <a:fillRect/>
        </a:stretch>
      </xdr:blipFill>
      <xdr:spPr>
        <a:xfrm>
          <a:off x="3686175" y="447675"/>
          <a:ext cx="1143000" cy="800100"/>
        </a:xfrm>
        <a:prstGeom prst="rect">
          <a:avLst/>
        </a:prstGeom>
        <a:noFill/>
        <a:ln w="9525" cmpd="sng">
          <a:noFill/>
        </a:ln>
      </xdr:spPr>
    </xdr:pic>
    <xdr:clientData/>
  </xdr:twoCellAnchor>
  <xdr:twoCellAnchor>
    <xdr:from>
      <xdr:col>6</xdr:col>
      <xdr:colOff>542925</xdr:colOff>
      <xdr:row>0</xdr:row>
      <xdr:rowOff>723900</xdr:rowOff>
    </xdr:from>
    <xdr:to>
      <xdr:col>7</xdr:col>
      <xdr:colOff>1190625</xdr:colOff>
      <xdr:row>0</xdr:row>
      <xdr:rowOff>1209675</xdr:rowOff>
    </xdr:to>
    <xdr:sp>
      <xdr:nvSpPr>
        <xdr:cNvPr id="3" name="Text Box 3"/>
        <xdr:cNvSpPr txBox="1">
          <a:spLocks noChangeArrowheads="1"/>
        </xdr:cNvSpPr>
      </xdr:nvSpPr>
      <xdr:spPr>
        <a:xfrm>
          <a:off x="4905375" y="723900"/>
          <a:ext cx="1257300" cy="4857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a:t>
          </a:r>
          <a:r>
            <a:rPr lang="en-US" cap="none" sz="900" b="1" i="0" u="none" baseline="0">
              <a:solidFill>
                <a:srgbClr val="000000"/>
              </a:solidFill>
              <a:latin typeface="Tahoma"/>
              <a:ea typeface="Tahoma"/>
              <a:cs typeface="Tahoma"/>
            </a:rPr>
            <a:t>pro regionální rozvoj</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800100</xdr:colOff>
      <xdr:row>0</xdr:row>
      <xdr:rowOff>809625</xdr:rowOff>
    </xdr:from>
    <xdr:to>
      <xdr:col>9</xdr:col>
      <xdr:colOff>371475</xdr:colOff>
      <xdr:row>0</xdr:row>
      <xdr:rowOff>1438275</xdr:rowOff>
    </xdr:to>
    <xdr:pic>
      <xdr:nvPicPr>
        <xdr:cNvPr id="1" name="Picture 1" descr="EUflag_ERDF"/>
        <xdr:cNvPicPr preferRelativeResize="1">
          <a:picLocks noChangeAspect="1"/>
        </xdr:cNvPicPr>
      </xdr:nvPicPr>
      <xdr:blipFill>
        <a:blip r:embed="rId1"/>
        <a:stretch>
          <a:fillRect/>
        </a:stretch>
      </xdr:blipFill>
      <xdr:spPr>
        <a:xfrm>
          <a:off x="5343525" y="809625"/>
          <a:ext cx="2743200" cy="628650"/>
        </a:xfrm>
        <a:prstGeom prst="rect">
          <a:avLst/>
        </a:prstGeom>
        <a:noFill/>
        <a:ln w="9525" cmpd="sng">
          <a:noFill/>
        </a:ln>
      </xdr:spPr>
    </xdr:pic>
    <xdr:clientData/>
  </xdr:twoCellAnchor>
  <xdr:twoCellAnchor editAs="oneCell">
    <xdr:from>
      <xdr:col>1</xdr:col>
      <xdr:colOff>76200</xdr:colOff>
      <xdr:row>0</xdr:row>
      <xdr:rowOff>0</xdr:rowOff>
    </xdr:from>
    <xdr:to>
      <xdr:col>6</xdr:col>
      <xdr:colOff>857250</xdr:colOff>
      <xdr:row>1</xdr:row>
      <xdr:rowOff>152400</xdr:rowOff>
    </xdr:to>
    <xdr:pic>
      <xdr:nvPicPr>
        <xdr:cNvPr id="2" name="Picture 2" descr="Programmlogo a Slogan"/>
        <xdr:cNvPicPr preferRelativeResize="1">
          <a:picLocks noChangeAspect="1"/>
        </xdr:cNvPicPr>
      </xdr:nvPicPr>
      <xdr:blipFill>
        <a:blip r:embed="rId2"/>
        <a:stretch>
          <a:fillRect/>
        </a:stretch>
      </xdr:blipFill>
      <xdr:spPr>
        <a:xfrm>
          <a:off x="295275" y="0"/>
          <a:ext cx="5105400" cy="17049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5</xdr:col>
      <xdr:colOff>800100</xdr:colOff>
      <xdr:row>0</xdr:row>
      <xdr:rowOff>1914525</xdr:rowOff>
    </xdr:to>
    <xdr:pic>
      <xdr:nvPicPr>
        <xdr:cNvPr id="1" name="Picture 9" descr="neu_LogoBasis_AT-CZ_4C"/>
        <xdr:cNvPicPr preferRelativeResize="1">
          <a:picLocks noChangeAspect="1"/>
        </xdr:cNvPicPr>
      </xdr:nvPicPr>
      <xdr:blipFill>
        <a:blip r:embed="rId1"/>
        <a:stretch>
          <a:fillRect/>
        </a:stretch>
      </xdr:blipFill>
      <xdr:spPr>
        <a:xfrm>
          <a:off x="0" y="114300"/>
          <a:ext cx="5057775" cy="1800225"/>
        </a:xfrm>
        <a:prstGeom prst="rect">
          <a:avLst/>
        </a:prstGeom>
        <a:noFill/>
        <a:ln w="9525" cmpd="sng">
          <a:noFill/>
        </a:ln>
      </xdr:spPr>
    </xdr:pic>
    <xdr:clientData/>
  </xdr:twoCellAnchor>
  <xdr:twoCellAnchor editAs="oneCell">
    <xdr:from>
      <xdr:col>6</xdr:col>
      <xdr:colOff>600075</xdr:colOff>
      <xdr:row>0</xdr:row>
      <xdr:rowOff>247650</xdr:rowOff>
    </xdr:from>
    <xdr:to>
      <xdr:col>8</xdr:col>
      <xdr:colOff>247650</xdr:colOff>
      <xdr:row>0</xdr:row>
      <xdr:rowOff>1266825</xdr:rowOff>
    </xdr:to>
    <xdr:pic>
      <xdr:nvPicPr>
        <xdr:cNvPr id="2" name="Picture 11" descr="Logo EU"/>
        <xdr:cNvPicPr preferRelativeResize="1">
          <a:picLocks noChangeAspect="1"/>
        </xdr:cNvPicPr>
      </xdr:nvPicPr>
      <xdr:blipFill>
        <a:blip r:embed="rId2"/>
        <a:stretch>
          <a:fillRect/>
        </a:stretch>
      </xdr:blipFill>
      <xdr:spPr>
        <a:xfrm>
          <a:off x="6029325" y="247650"/>
          <a:ext cx="1552575" cy="1019175"/>
        </a:xfrm>
        <a:prstGeom prst="rect">
          <a:avLst/>
        </a:prstGeom>
        <a:noFill/>
        <a:ln w="9525" cmpd="sng">
          <a:noFill/>
        </a:ln>
      </xdr:spPr>
    </xdr:pic>
    <xdr:clientData/>
  </xdr:twoCellAnchor>
  <xdr:twoCellAnchor>
    <xdr:from>
      <xdr:col>6</xdr:col>
      <xdr:colOff>638175</xdr:colOff>
      <xdr:row>0</xdr:row>
      <xdr:rowOff>1333500</xdr:rowOff>
    </xdr:from>
    <xdr:to>
      <xdr:col>8</xdr:col>
      <xdr:colOff>66675</xdr:colOff>
      <xdr:row>0</xdr:row>
      <xdr:rowOff>1800225</xdr:rowOff>
    </xdr:to>
    <xdr:sp>
      <xdr:nvSpPr>
        <xdr:cNvPr id="3" name="Text Box 12"/>
        <xdr:cNvSpPr txBox="1">
          <a:spLocks noChangeArrowheads="1"/>
        </xdr:cNvSpPr>
      </xdr:nvSpPr>
      <xdr:spPr>
        <a:xfrm>
          <a:off x="6067425" y="1333500"/>
          <a:ext cx="1333500" cy="46672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a:t>
          </a:r>
          <a:r>
            <a:rPr lang="en-US" cap="none" sz="900" b="1" i="0" u="none" baseline="0">
              <a:solidFill>
                <a:srgbClr val="000000"/>
              </a:solidFill>
              <a:latin typeface="Tahoma"/>
              <a:ea typeface="Tahoma"/>
              <a:cs typeface="Tahoma"/>
            </a:rPr>
            <a:t>
</a:t>
          </a:r>
          <a:r>
            <a:rPr lang="en-US" cap="none" sz="900" b="1" i="0" u="none" baseline="0">
              <a:solidFill>
                <a:srgbClr val="000000"/>
              </a:solidFill>
              <a:latin typeface="Tahoma"/>
              <a:ea typeface="Tahoma"/>
              <a:cs typeface="Tahoma"/>
            </a:rPr>
            <a:t>Evropský fond pro regionální rozvoj</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xdr:row>
      <xdr:rowOff>38100</xdr:rowOff>
    </xdr:from>
    <xdr:to>
      <xdr:col>4</xdr:col>
      <xdr:colOff>238125</xdr:colOff>
      <xdr:row>6</xdr:row>
      <xdr:rowOff>85725</xdr:rowOff>
    </xdr:to>
    <xdr:pic>
      <xdr:nvPicPr>
        <xdr:cNvPr id="1" name="Picture 15" descr="_Pic2"/>
        <xdr:cNvPicPr preferRelativeResize="1">
          <a:picLocks noChangeAspect="1"/>
        </xdr:cNvPicPr>
      </xdr:nvPicPr>
      <xdr:blipFill>
        <a:blip r:embed="rId1"/>
        <a:stretch>
          <a:fillRect/>
        </a:stretch>
      </xdr:blipFill>
      <xdr:spPr>
        <a:xfrm>
          <a:off x="381000" y="180975"/>
          <a:ext cx="3390900" cy="895350"/>
        </a:xfrm>
        <a:prstGeom prst="rect">
          <a:avLst/>
        </a:prstGeom>
        <a:noFill/>
        <a:ln w="9525" cmpd="sng">
          <a:noFill/>
        </a:ln>
      </xdr:spPr>
    </xdr:pic>
    <xdr:clientData/>
  </xdr:twoCellAnchor>
  <xdr:twoCellAnchor editAs="oneCell">
    <xdr:from>
      <xdr:col>8</xdr:col>
      <xdr:colOff>66675</xdr:colOff>
      <xdr:row>2</xdr:row>
      <xdr:rowOff>133350</xdr:rowOff>
    </xdr:from>
    <xdr:to>
      <xdr:col>13</xdr:col>
      <xdr:colOff>9525</xdr:colOff>
      <xdr:row>7</xdr:row>
      <xdr:rowOff>19050</xdr:rowOff>
    </xdr:to>
    <xdr:pic>
      <xdr:nvPicPr>
        <xdr:cNvPr id="2" name="Obrázek 3" descr="EU_ERDF_EN.JPG"/>
        <xdr:cNvPicPr preferRelativeResize="1">
          <a:picLocks noChangeAspect="1"/>
        </xdr:cNvPicPr>
      </xdr:nvPicPr>
      <xdr:blipFill>
        <a:blip r:embed="rId2"/>
        <a:stretch>
          <a:fillRect/>
        </a:stretch>
      </xdr:blipFill>
      <xdr:spPr>
        <a:xfrm>
          <a:off x="6257925" y="476250"/>
          <a:ext cx="317182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maresova.d@kr-vysocina.cz"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O83"/>
  <sheetViews>
    <sheetView view="pageBreakPreview" zoomScaleSheetLayoutView="100" zoomScalePageLayoutView="0" workbookViewId="0" topLeftCell="A10">
      <selection activeCell="D18" sqref="D18:H18"/>
    </sheetView>
  </sheetViews>
  <sheetFormatPr defaultColWidth="11.421875" defaultRowHeight="12.75"/>
  <cols>
    <col min="1" max="1" width="1.57421875" style="5" customWidth="1"/>
    <col min="2" max="2" width="14.7109375" style="17" customWidth="1"/>
    <col min="3" max="3" width="10.00390625" style="5" customWidth="1"/>
    <col min="4" max="4" width="15.57421875" style="5" customWidth="1"/>
    <col min="5" max="5" width="14.8515625" style="5" customWidth="1"/>
    <col min="6" max="6" width="15.7109375" style="5" customWidth="1"/>
    <col min="7" max="7" width="16.8515625" style="5" customWidth="1"/>
    <col min="8" max="8" width="17.28125" style="5" customWidth="1"/>
    <col min="9" max="9" width="14.8515625" style="5" customWidth="1"/>
    <col min="10" max="10" width="12.28125" style="5" customWidth="1"/>
    <col min="11" max="16384" width="11.421875" style="5" customWidth="1"/>
  </cols>
  <sheetData>
    <row r="1" spans="2:9" ht="117.75" customHeight="1">
      <c r="B1" s="688"/>
      <c r="C1" s="689"/>
      <c r="D1" s="689"/>
      <c r="E1" s="689"/>
      <c r="F1" s="689"/>
      <c r="G1" s="689"/>
      <c r="H1" s="689"/>
      <c r="I1" s="689"/>
    </row>
    <row r="2" spans="2:8" s="17" customFormat="1" ht="24.75" customHeight="1">
      <c r="B2" s="669" t="s">
        <v>110</v>
      </c>
      <c r="C2" s="670"/>
      <c r="D2" s="670"/>
      <c r="E2" s="670"/>
      <c r="F2" s="670"/>
      <c r="G2" s="670"/>
      <c r="H2" s="670"/>
    </row>
    <row r="3" spans="2:8" s="17" customFormat="1" ht="18.75" customHeight="1">
      <c r="B3" s="690" t="s">
        <v>5</v>
      </c>
      <c r="C3" s="691"/>
      <c r="D3" s="691"/>
      <c r="E3" s="691"/>
      <c r="F3" s="691"/>
      <c r="G3" s="691"/>
      <c r="H3" s="691"/>
    </row>
    <row r="4" spans="2:4" ht="18.75" customHeight="1">
      <c r="B4" s="16"/>
      <c r="D4" s="258" t="s">
        <v>242</v>
      </c>
    </row>
    <row r="5" spans="2:8" ht="5.25" customHeight="1" thickBot="1">
      <c r="B5" s="50"/>
      <c r="C5" s="22"/>
      <c r="D5" s="8"/>
      <c r="E5" s="8"/>
      <c r="F5" s="8"/>
      <c r="G5" s="8"/>
      <c r="H5" s="8"/>
    </row>
    <row r="6" spans="2:8" ht="19.5" customHeight="1" thickBot="1">
      <c r="B6" s="649" t="s">
        <v>8</v>
      </c>
      <c r="C6" s="651"/>
      <c r="D6" s="630" t="str">
        <f>'7. Finanční zpráva '!C6</f>
        <v>EDM konkret</v>
      </c>
      <c r="E6" s="631"/>
      <c r="F6" s="631"/>
      <c r="G6" s="631"/>
      <c r="H6" s="632"/>
    </row>
    <row r="7" spans="2:8" ht="5.25" customHeight="1" thickBot="1">
      <c r="B7" s="50"/>
      <c r="C7" s="22"/>
      <c r="D7" s="12"/>
      <c r="E7" s="12"/>
      <c r="F7" s="12"/>
      <c r="G7" s="12"/>
      <c r="H7" s="12"/>
    </row>
    <row r="8" spans="2:8" ht="21" customHeight="1" thickBot="1">
      <c r="B8" s="692" t="s">
        <v>9</v>
      </c>
      <c r="C8" s="693"/>
      <c r="D8" s="630" t="str">
        <f>'7. Finanční zpráva '!C8</f>
        <v>M00227</v>
      </c>
      <c r="E8" s="631"/>
      <c r="F8" s="631"/>
      <c r="G8" s="631"/>
      <c r="H8" s="632"/>
    </row>
    <row r="9" spans="2:8" ht="6" customHeight="1" thickBot="1">
      <c r="B9" s="51"/>
      <c r="C9" s="52"/>
      <c r="D9" s="12"/>
      <c r="E9" s="12"/>
      <c r="F9" s="12"/>
      <c r="G9" s="12"/>
      <c r="H9" s="12"/>
    </row>
    <row r="10" spans="2:8" ht="21" customHeight="1" thickBot="1">
      <c r="B10" s="628" t="s">
        <v>10</v>
      </c>
      <c r="C10" s="696"/>
      <c r="D10" s="697" t="s">
        <v>493</v>
      </c>
      <c r="E10" s="631"/>
      <c r="F10" s="632" t="s">
        <v>261</v>
      </c>
      <c r="G10" s="12"/>
      <c r="H10" s="12"/>
    </row>
    <row r="11" spans="2:8" ht="15" customHeight="1" thickBot="1">
      <c r="B11" s="2"/>
      <c r="C11" s="1"/>
      <c r="D11" s="312"/>
      <c r="E11" s="312"/>
      <c r="F11" s="312"/>
      <c r="G11" s="12"/>
      <c r="H11" s="12"/>
    </row>
    <row r="12" spans="2:10" ht="21" customHeight="1" thickBot="1">
      <c r="B12" s="628" t="s">
        <v>11</v>
      </c>
      <c r="C12" s="693"/>
      <c r="D12" s="630" t="str">
        <f>'7. Finanční zpráva '!C12</f>
        <v>PP2</v>
      </c>
      <c r="E12" s="631"/>
      <c r="F12" s="631"/>
      <c r="G12" s="631"/>
      <c r="H12" s="632"/>
      <c r="I12"/>
      <c r="J12"/>
    </row>
    <row r="13" spans="2:10" ht="6" customHeight="1" thickBot="1">
      <c r="B13" s="49"/>
      <c r="C13" s="42"/>
      <c r="D13" s="313"/>
      <c r="E13" s="313"/>
      <c r="F13" s="313"/>
      <c r="G13" s="313"/>
      <c r="H13" s="313"/>
      <c r="I13"/>
      <c r="J13"/>
    </row>
    <row r="14" spans="2:10" ht="21" customHeight="1" thickBot="1">
      <c r="B14" s="32" t="s">
        <v>64</v>
      </c>
      <c r="C14" s="58"/>
      <c r="D14" s="630" t="str">
        <f>'7. Finanční zpráva '!C10</f>
        <v>Kraj Vysočina</v>
      </c>
      <c r="E14" s="631"/>
      <c r="F14" s="631"/>
      <c r="G14" s="631"/>
      <c r="H14" s="632"/>
      <c r="I14"/>
      <c r="J14"/>
    </row>
    <row r="15" spans="2:10" ht="6" customHeight="1" thickBot="1">
      <c r="B15" s="43"/>
      <c r="C15" s="44"/>
      <c r="D15" s="313"/>
      <c r="E15" s="313"/>
      <c r="F15" s="313"/>
      <c r="G15" s="13"/>
      <c r="H15" s="13"/>
      <c r="I15"/>
      <c r="J15"/>
    </row>
    <row r="16" spans="2:10" ht="21" customHeight="1" thickBot="1">
      <c r="B16" s="694" t="s">
        <v>12</v>
      </c>
      <c r="C16" s="695"/>
      <c r="D16" s="630" t="str">
        <f>'7. Finanční zpráva '!C14</f>
        <v>Žižkova 57, 587 33 Jihlava</v>
      </c>
      <c r="E16" s="631"/>
      <c r="F16" s="631"/>
      <c r="G16" s="631"/>
      <c r="H16" s="632"/>
      <c r="I16" s="8"/>
      <c r="J16" s="8"/>
    </row>
    <row r="17" spans="2:10" ht="6.75" customHeight="1" thickBot="1">
      <c r="B17" s="48"/>
      <c r="C17" s="53"/>
      <c r="D17" s="12"/>
      <c r="E17" s="12"/>
      <c r="F17" s="12"/>
      <c r="G17" s="12"/>
      <c r="H17" s="12"/>
      <c r="I17" s="8"/>
      <c r="J17" s="8"/>
    </row>
    <row r="18" spans="2:10" ht="21" customHeight="1" thickBot="1">
      <c r="B18" s="694" t="s">
        <v>63</v>
      </c>
      <c r="C18" s="695"/>
      <c r="D18" s="630" t="str">
        <f>'7. Finanční zpráva '!C16</f>
        <v>Ing. Dita Marešová</v>
      </c>
      <c r="E18" s="631"/>
      <c r="F18" s="631"/>
      <c r="G18" s="631"/>
      <c r="H18" s="632"/>
      <c r="I18" s="8"/>
      <c r="J18" s="8"/>
    </row>
    <row r="19" spans="2:10" ht="15" customHeight="1" thickBot="1">
      <c r="B19" s="39"/>
      <c r="C19" s="19"/>
      <c r="D19" s="313"/>
      <c r="E19" s="313"/>
      <c r="F19" s="313"/>
      <c r="G19" s="313"/>
      <c r="H19" s="12"/>
      <c r="I19" s="8"/>
      <c r="J19" s="8"/>
    </row>
    <row r="20" spans="2:10" ht="21" customHeight="1" thickBot="1">
      <c r="B20" s="694" t="s">
        <v>243</v>
      </c>
      <c r="C20" s="695"/>
      <c r="D20" s="697">
        <f>'7. Finanční zpráva '!C20</f>
        <v>2</v>
      </c>
      <c r="E20" s="698"/>
      <c r="F20" s="699"/>
      <c r="G20" s="314" t="s">
        <v>13</v>
      </c>
      <c r="H20" s="315" t="s">
        <v>438</v>
      </c>
      <c r="I20" s="8"/>
      <c r="J20" s="8"/>
    </row>
    <row r="21" spans="2:10" ht="6" customHeight="1" thickBot="1">
      <c r="B21" s="48"/>
      <c r="C21" s="53"/>
      <c r="D21" s="143"/>
      <c r="E21" s="143"/>
      <c r="F21" s="143"/>
      <c r="G21" s="8"/>
      <c r="H21" s="8"/>
      <c r="I21" s="8"/>
      <c r="J21" s="8"/>
    </row>
    <row r="22" spans="2:10" ht="38.25" customHeight="1" thickBot="1">
      <c r="B22" s="661" t="s">
        <v>244</v>
      </c>
      <c r="C22" s="662"/>
      <c r="D22" s="663" t="str">
        <f>'7. Finanční zpráva '!C22</f>
        <v>č. 4 od 01/08/2014 - 31/12/2014</v>
      </c>
      <c r="E22" s="664"/>
      <c r="F22" s="665"/>
      <c r="G22" s="8"/>
      <c r="H22" s="8"/>
      <c r="I22" s="8"/>
      <c r="J22" s="8"/>
    </row>
    <row r="23" spans="2:10" ht="18.75" customHeight="1">
      <c r="B23" s="5"/>
      <c r="C23" s="20"/>
      <c r="D23" s="20"/>
      <c r="E23" s="20"/>
      <c r="F23" s="20"/>
      <c r="G23" s="20"/>
      <c r="H23" s="20"/>
      <c r="I23" s="20"/>
      <c r="J23" s="20"/>
    </row>
    <row r="24" spans="2:8" ht="22.5" customHeight="1">
      <c r="B24" s="669" t="s">
        <v>14</v>
      </c>
      <c r="C24" s="670"/>
      <c r="D24" s="670"/>
      <c r="E24" s="670"/>
      <c r="F24" s="670"/>
      <c r="G24" s="670"/>
      <c r="H24" s="670"/>
    </row>
    <row r="25" spans="2:10" ht="16.5" thickBot="1">
      <c r="B25" s="20"/>
      <c r="C25" s="20"/>
      <c r="D25" s="20"/>
      <c r="E25" s="20"/>
      <c r="F25" s="20"/>
      <c r="G25" s="20"/>
      <c r="H25" s="20"/>
      <c r="I25" s="20"/>
      <c r="J25" s="20"/>
    </row>
    <row r="26" spans="2:15" s="8" customFormat="1" ht="51.75" thickBot="1">
      <c r="B26" s="671" t="s">
        <v>15</v>
      </c>
      <c r="C26" s="672"/>
      <c r="D26" s="673"/>
      <c r="E26" s="27" t="s">
        <v>16</v>
      </c>
      <c r="F26" s="27" t="s">
        <v>268</v>
      </c>
      <c r="G26" s="27" t="s">
        <v>17</v>
      </c>
      <c r="H26" s="27" t="s">
        <v>18</v>
      </c>
      <c r="I26" s="27" t="s">
        <v>54</v>
      </c>
      <c r="J26" s="10"/>
      <c r="K26" s="11"/>
      <c r="L26" s="11"/>
      <c r="M26" s="189"/>
      <c r="N26" s="189"/>
      <c r="O26" s="11"/>
    </row>
    <row r="27" spans="2:15" s="8" customFormat="1" ht="13.5" thickBot="1">
      <c r="B27" s="98"/>
      <c r="C27" s="67"/>
      <c r="D27" s="99"/>
      <c r="E27" s="100" t="s">
        <v>111</v>
      </c>
      <c r="F27" s="101" t="s">
        <v>112</v>
      </c>
      <c r="G27" s="101" t="s">
        <v>257</v>
      </c>
      <c r="H27" s="101" t="s">
        <v>114</v>
      </c>
      <c r="I27" s="263" t="s">
        <v>258</v>
      </c>
      <c r="J27" s="10"/>
      <c r="K27" s="11"/>
      <c r="L27" s="11"/>
      <c r="M27" s="189"/>
      <c r="N27" s="189"/>
      <c r="O27" s="11"/>
    </row>
    <row r="28" spans="2:9" s="8" customFormat="1" ht="21" customHeight="1">
      <c r="B28" s="674" t="s">
        <v>19</v>
      </c>
      <c r="C28" s="675"/>
      <c r="D28" s="675"/>
      <c r="E28" s="190">
        <v>89160</v>
      </c>
      <c r="F28" s="191">
        <v>0</v>
      </c>
      <c r="G28" s="191">
        <v>0</v>
      </c>
      <c r="H28" s="191"/>
      <c r="I28" s="278">
        <f>E28-F28-G28</f>
        <v>89160</v>
      </c>
    </row>
    <row r="29" spans="2:9" s="8" customFormat="1" ht="21" customHeight="1">
      <c r="B29" s="674" t="s">
        <v>65</v>
      </c>
      <c r="C29" s="678"/>
      <c r="D29" s="678"/>
      <c r="E29" s="192">
        <v>70840</v>
      </c>
      <c r="F29" s="193">
        <v>0</v>
      </c>
      <c r="G29" s="193">
        <v>0</v>
      </c>
      <c r="H29" s="193"/>
      <c r="I29" s="279">
        <f>E29-F29-G29</f>
        <v>70840</v>
      </c>
    </row>
    <row r="30" spans="2:9" s="8" customFormat="1" ht="21" customHeight="1">
      <c r="B30" s="674" t="s">
        <v>20</v>
      </c>
      <c r="C30" s="678"/>
      <c r="D30" s="678"/>
      <c r="E30" s="192">
        <v>0</v>
      </c>
      <c r="F30" s="193">
        <v>0</v>
      </c>
      <c r="G30" s="193">
        <v>0</v>
      </c>
      <c r="H30" s="193"/>
      <c r="I30" s="279">
        <f>E30-F30-G30</f>
        <v>0</v>
      </c>
    </row>
    <row r="31" spans="2:9" s="8" customFormat="1" ht="21" customHeight="1" thickBot="1">
      <c r="B31" s="75" t="s">
        <v>277</v>
      </c>
      <c r="C31" s="76"/>
      <c r="D31" s="76"/>
      <c r="E31" s="194">
        <v>0</v>
      </c>
      <c r="F31" s="195">
        <v>0</v>
      </c>
      <c r="G31" s="195">
        <v>0</v>
      </c>
      <c r="H31" s="195"/>
      <c r="I31" s="280">
        <f>E31-F31-G31</f>
        <v>0</v>
      </c>
    </row>
    <row r="32" spans="2:9" s="8" customFormat="1" ht="21.75" customHeight="1" thickBot="1">
      <c r="B32" s="671" t="s">
        <v>21</v>
      </c>
      <c r="C32" s="676"/>
      <c r="D32" s="677"/>
      <c r="E32" s="285">
        <f>SUM(E28:E30)-E31</f>
        <v>160000</v>
      </c>
      <c r="F32" s="285">
        <f>SUM(F28:F30)-F31</f>
        <v>0</v>
      </c>
      <c r="G32" s="285">
        <f>SUM(G28:G30)-G31</f>
        <v>0</v>
      </c>
      <c r="H32" s="285">
        <f>SUM(H28:H30)-H31</f>
        <v>0</v>
      </c>
      <c r="I32" s="277">
        <f>SUM(I28:I30)-I31</f>
        <v>160000</v>
      </c>
    </row>
    <row r="33" spans="2:9" s="8" customFormat="1" ht="32.25" customHeight="1">
      <c r="B33" s="684" t="s">
        <v>280</v>
      </c>
      <c r="C33" s="685"/>
      <c r="D33" s="685"/>
      <c r="E33" s="685"/>
      <c r="F33" s="685"/>
      <c r="G33" s="685"/>
      <c r="H33" s="685"/>
      <c r="I33" s="685"/>
    </row>
    <row r="34" spans="2:8" s="8" customFormat="1" ht="21.75" customHeight="1" thickBot="1">
      <c r="B34" s="10" t="s">
        <v>22</v>
      </c>
      <c r="C34" s="309"/>
      <c r="D34" s="309"/>
      <c r="E34" s="310"/>
      <c r="F34" s="310"/>
      <c r="G34" s="310"/>
      <c r="H34" s="310"/>
    </row>
    <row r="35" spans="2:9" s="8" customFormat="1" ht="26.25" customHeight="1" thickBot="1">
      <c r="B35" s="679" t="s">
        <v>23</v>
      </c>
      <c r="C35" s="686"/>
      <c r="D35" s="687"/>
      <c r="E35" s="306"/>
      <c r="F35" s="306"/>
      <c r="G35" s="306"/>
      <c r="H35" s="306"/>
      <c r="I35"/>
    </row>
    <row r="36" spans="2:9" s="8" customFormat="1" ht="21.75" customHeight="1" thickBot="1">
      <c r="B36" s="666" t="s">
        <v>66</v>
      </c>
      <c r="C36" s="667"/>
      <c r="D36" s="668"/>
      <c r="E36" s="307">
        <f>E35/$E$32</f>
        <v>0</v>
      </c>
      <c r="F36" s="307">
        <f>F35/$E$32</f>
        <v>0</v>
      </c>
      <c r="G36" s="307">
        <f>G35/$E$32</f>
        <v>0</v>
      </c>
      <c r="H36" s="307">
        <f>H35/$E$32</f>
        <v>0</v>
      </c>
      <c r="I36"/>
    </row>
    <row r="37" spans="2:9" s="8" customFormat="1" ht="21.75" customHeight="1" thickBot="1">
      <c r="B37" s="679" t="s">
        <v>44</v>
      </c>
      <c r="C37" s="680"/>
      <c r="D37" s="681"/>
      <c r="E37" s="304"/>
      <c r="F37" s="304"/>
      <c r="G37" s="304">
        <v>0</v>
      </c>
      <c r="H37" s="304"/>
      <c r="I37"/>
    </row>
    <row r="38" spans="2:9" s="8" customFormat="1" ht="21.75" customHeight="1" thickBot="1">
      <c r="B38" s="666" t="s">
        <v>66</v>
      </c>
      <c r="C38" s="667"/>
      <c r="D38" s="668"/>
      <c r="E38" s="307">
        <f>E37/$E$32</f>
        <v>0</v>
      </c>
      <c r="F38" s="307">
        <f>F37/$E$32</f>
        <v>0</v>
      </c>
      <c r="G38" s="307">
        <f>G37/$E$32</f>
        <v>0</v>
      </c>
      <c r="H38" s="307">
        <f>H37/$E$32</f>
        <v>0</v>
      </c>
      <c r="I38"/>
    </row>
    <row r="39" spans="2:9" s="19" customFormat="1" ht="21.75" customHeight="1" thickBot="1">
      <c r="B39" s="679" t="s">
        <v>153</v>
      </c>
      <c r="C39" s="680"/>
      <c r="D39" s="681"/>
      <c r="E39" s="304"/>
      <c r="F39" s="304"/>
      <c r="G39" s="304"/>
      <c r="H39" s="304"/>
      <c r="I39"/>
    </row>
    <row r="40" spans="2:10" ht="20.25" customHeight="1" thickBot="1">
      <c r="B40" s="666" t="s">
        <v>66</v>
      </c>
      <c r="C40" s="667"/>
      <c r="D40" s="668"/>
      <c r="E40" s="307">
        <f>E39/$E$32</f>
        <v>0</v>
      </c>
      <c r="F40" s="307">
        <f>F39/$E$32</f>
        <v>0</v>
      </c>
      <c r="G40" s="307">
        <f>G39/$E$32</f>
        <v>0</v>
      </c>
      <c r="H40" s="307">
        <f>H39/$E$32</f>
        <v>0</v>
      </c>
      <c r="I40"/>
      <c r="J40" s="19"/>
    </row>
    <row r="41" spans="2:10" ht="19.5" customHeight="1" thickBot="1">
      <c r="B41" s="682" t="s">
        <v>24</v>
      </c>
      <c r="C41" s="683"/>
      <c r="D41" s="683"/>
      <c r="E41" s="304"/>
      <c r="F41" s="304"/>
      <c r="G41" s="304"/>
      <c r="H41" s="304"/>
      <c r="I41"/>
      <c r="J41" s="19"/>
    </row>
    <row r="42" spans="2:10" ht="19.5" customHeight="1" thickBot="1">
      <c r="B42" s="652" t="s">
        <v>66</v>
      </c>
      <c r="C42" s="653"/>
      <c r="D42" s="653"/>
      <c r="E42" s="307">
        <f>E41/$E$32</f>
        <v>0</v>
      </c>
      <c r="F42" s="307">
        <f>F41/$E$32</f>
        <v>0</v>
      </c>
      <c r="G42" s="307">
        <f>G41/$E$32</f>
        <v>0</v>
      </c>
      <c r="H42" s="307">
        <f>H41/$E$32</f>
        <v>0</v>
      </c>
      <c r="I42"/>
      <c r="J42" s="19"/>
    </row>
    <row r="43" spans="2:10" ht="19.5" customHeight="1" thickBot="1">
      <c r="B43" s="77"/>
      <c r="C43" s="65"/>
      <c r="D43" s="65"/>
      <c r="E43" s="65"/>
      <c r="F43" s="65"/>
      <c r="G43" s="45"/>
      <c r="H43" s="45"/>
      <c r="I43"/>
      <c r="J43" s="19"/>
    </row>
    <row r="44" spans="2:10" ht="62.25" customHeight="1" thickBot="1">
      <c r="B44" s="56"/>
      <c r="C44" s="196"/>
      <c r="D44" s="27" t="s">
        <v>259</v>
      </c>
      <c r="E44" s="27" t="s">
        <v>16</v>
      </c>
      <c r="F44" s="31" t="s">
        <v>25</v>
      </c>
      <c r="G44" s="31" t="s">
        <v>272</v>
      </c>
      <c r="H44" s="27" t="s">
        <v>26</v>
      </c>
      <c r="I44" s="27" t="s">
        <v>54</v>
      </c>
      <c r="J44" s="19"/>
    </row>
    <row r="45" spans="2:10" ht="24.75" customHeight="1" thickBot="1">
      <c r="B45" s="261" t="s">
        <v>67</v>
      </c>
      <c r="C45" s="262"/>
      <c r="D45" s="305">
        <f>'8.Soupiska výdajů'!V48</f>
        <v>0.85</v>
      </c>
      <c r="E45" s="304">
        <v>160000</v>
      </c>
      <c r="F45" s="304">
        <v>0</v>
      </c>
      <c r="G45" s="298">
        <f>FLOOR(D45*G32,1)</f>
        <v>0</v>
      </c>
      <c r="H45" s="281">
        <f>SUM(F45:G45)/E45</f>
        <v>0</v>
      </c>
      <c r="I45" s="285">
        <f>E45-F45-G45</f>
        <v>160000</v>
      </c>
      <c r="J45" s="19"/>
    </row>
    <row r="46" spans="2:10" ht="24" customHeight="1" thickBot="1">
      <c r="B46" s="56"/>
      <c r="C46" s="196"/>
      <c r="D46" s="197"/>
      <c r="E46" s="198"/>
      <c r="F46" s="199"/>
      <c r="H46" s="42"/>
      <c r="I46" s="199"/>
      <c r="J46" s="8"/>
    </row>
    <row r="47" spans="2:10" ht="60" customHeight="1" thickBot="1">
      <c r="B47" s="56"/>
      <c r="C47" s="196"/>
      <c r="D47" s="197"/>
      <c r="E47" s="27" t="s">
        <v>263</v>
      </c>
      <c r="F47" s="27" t="s">
        <v>267</v>
      </c>
      <c r="G47" s="27" t="s">
        <v>264</v>
      </c>
      <c r="H47" s="103" t="s">
        <v>265</v>
      </c>
      <c r="I47" s="27" t="s">
        <v>266</v>
      </c>
      <c r="J47" s="8"/>
    </row>
    <row r="48" spans="2:10" ht="32.25" customHeight="1" thickBot="1">
      <c r="B48" s="657" t="s">
        <v>278</v>
      </c>
      <c r="C48" s="658"/>
      <c r="D48" s="659"/>
      <c r="E48" s="301"/>
      <c r="F48" s="301"/>
      <c r="G48" s="301"/>
      <c r="H48" s="308">
        <v>0</v>
      </c>
      <c r="I48" s="285">
        <f>E48-F48-G48</f>
        <v>0</v>
      </c>
      <c r="J48" s="8"/>
    </row>
    <row r="49" spans="2:10" ht="40.5" customHeight="1">
      <c r="B49" s="641" t="s">
        <v>283</v>
      </c>
      <c r="C49" s="642"/>
      <c r="D49" s="642"/>
      <c r="E49" s="642"/>
      <c r="F49" s="642"/>
      <c r="G49" s="642"/>
      <c r="H49" s="642"/>
      <c r="I49" s="642"/>
      <c r="J49" s="8"/>
    </row>
    <row r="50" spans="2:10" ht="23.25" customHeight="1" thickBot="1">
      <c r="B50" s="63"/>
      <c r="C50" s="64"/>
      <c r="D50" s="64"/>
      <c r="E50" s="65"/>
      <c r="F50" s="65"/>
      <c r="G50" s="65"/>
      <c r="H50" s="65"/>
      <c r="J50" s="37"/>
    </row>
    <row r="51" spans="2:10" s="143" customFormat="1" ht="24" customHeight="1" thickBot="1">
      <c r="B51" s="654" t="s">
        <v>68</v>
      </c>
      <c r="C51" s="655"/>
      <c r="D51" s="655"/>
      <c r="E51" s="655"/>
      <c r="F51" s="655"/>
      <c r="G51" s="656"/>
      <c r="H51" s="78" t="s">
        <v>445</v>
      </c>
      <c r="I51" s="5"/>
      <c r="J51" s="53"/>
    </row>
    <row r="52" spans="2:10" s="143" customFormat="1" ht="24" customHeight="1" thickBot="1">
      <c r="B52" s="643" t="s">
        <v>76</v>
      </c>
      <c r="C52" s="644"/>
      <c r="D52" s="644"/>
      <c r="E52" s="644"/>
      <c r="F52" s="644"/>
      <c r="G52" s="303"/>
      <c r="H52" s="66" t="s">
        <v>28</v>
      </c>
      <c r="I52" s="5"/>
      <c r="J52" s="53"/>
    </row>
    <row r="53" spans="2:10" s="143" customFormat="1" ht="24" customHeight="1" thickBot="1">
      <c r="B53" s="643" t="s">
        <v>279</v>
      </c>
      <c r="C53" s="644"/>
      <c r="D53" s="644"/>
      <c r="E53" s="644"/>
      <c r="F53" s="644"/>
      <c r="G53" s="645"/>
      <c r="H53" s="66" t="s">
        <v>28</v>
      </c>
      <c r="I53" s="5"/>
      <c r="J53" s="53"/>
    </row>
    <row r="54" spans="2:10" s="143" customFormat="1" ht="24" customHeight="1" thickBot="1">
      <c r="B54" s="660" t="s">
        <v>285</v>
      </c>
      <c r="C54" s="660"/>
      <c r="D54" s="660"/>
      <c r="E54" s="660"/>
      <c r="F54" s="660"/>
      <c r="G54" s="660"/>
      <c r="H54" s="66" t="s">
        <v>28</v>
      </c>
      <c r="I54" s="5"/>
      <c r="J54" s="53"/>
    </row>
    <row r="55" spans="2:10" s="143" customFormat="1" ht="48.75" customHeight="1" thickBot="1">
      <c r="B55" s="79" t="s">
        <v>69</v>
      </c>
      <c r="C55" s="638"/>
      <c r="D55" s="639"/>
      <c r="E55" s="639"/>
      <c r="F55" s="639"/>
      <c r="G55" s="639"/>
      <c r="H55" s="640"/>
      <c r="I55" s="8"/>
      <c r="J55" s="53"/>
    </row>
    <row r="56" spans="2:9" s="143" customFormat="1" ht="21" customHeight="1">
      <c r="B56" s="634" t="s">
        <v>27</v>
      </c>
      <c r="C56" s="635"/>
      <c r="D56" s="635"/>
      <c r="E56" s="635"/>
      <c r="F56" s="635"/>
      <c r="G56" s="635"/>
      <c r="H56" s="635"/>
      <c r="I56" s="8"/>
    </row>
    <row r="57" spans="2:9" s="196" customFormat="1" ht="54.75" customHeight="1">
      <c r="B57" s="636" t="s">
        <v>228</v>
      </c>
      <c r="C57" s="636"/>
      <c r="D57" s="636"/>
      <c r="E57" s="636"/>
      <c r="F57" s="636"/>
      <c r="G57" s="636"/>
      <c r="H57" s="636"/>
      <c r="I57" s="37"/>
    </row>
    <row r="58" spans="2:9" s="196" customFormat="1" ht="33" customHeight="1">
      <c r="B58" s="23"/>
      <c r="C58" s="637" t="s">
        <v>70</v>
      </c>
      <c r="D58" s="646"/>
      <c r="E58" s="646"/>
      <c r="F58" s="646"/>
      <c r="G58" s="646"/>
      <c r="H58" s="646"/>
      <c r="I58" s="80"/>
    </row>
    <row r="59" spans="2:9" s="196" customFormat="1" ht="15" customHeight="1">
      <c r="B59" s="23"/>
      <c r="C59" s="637" t="s">
        <v>71</v>
      </c>
      <c r="D59" s="637"/>
      <c r="E59" s="637"/>
      <c r="F59" s="637"/>
      <c r="G59" s="637"/>
      <c r="H59" s="637"/>
      <c r="I59" s="80"/>
    </row>
    <row r="60" spans="2:9" s="196" customFormat="1" ht="34.5" customHeight="1">
      <c r="B60" s="23"/>
      <c r="C60" s="637" t="s">
        <v>72</v>
      </c>
      <c r="D60" s="646"/>
      <c r="E60" s="646"/>
      <c r="F60" s="646"/>
      <c r="G60" s="646"/>
      <c r="H60" s="646"/>
      <c r="I60" s="80"/>
    </row>
    <row r="61" spans="2:9" s="196" customFormat="1" ht="28.5" customHeight="1">
      <c r="B61" s="23"/>
      <c r="C61" s="637" t="s">
        <v>73</v>
      </c>
      <c r="D61" s="646"/>
      <c r="E61" s="646"/>
      <c r="F61" s="646"/>
      <c r="G61" s="646"/>
      <c r="H61" s="646"/>
      <c r="I61" s="73"/>
    </row>
    <row r="62" spans="3:9" ht="29.25" customHeight="1">
      <c r="C62" s="637" t="s">
        <v>74</v>
      </c>
      <c r="D62" s="637"/>
      <c r="E62" s="637"/>
      <c r="F62" s="637"/>
      <c r="G62" s="637"/>
      <c r="H62" s="637"/>
      <c r="I62" s="81"/>
    </row>
    <row r="63" spans="3:9" ht="29.25" customHeight="1">
      <c r="C63" s="633" t="s">
        <v>75</v>
      </c>
      <c r="D63" s="633"/>
      <c r="E63" s="633"/>
      <c r="F63" s="633"/>
      <c r="G63" s="633"/>
      <c r="H63" s="633"/>
      <c r="I63" s="81"/>
    </row>
    <row r="64" spans="3:9" ht="19.5" customHeight="1">
      <c r="C64" s="633" t="s">
        <v>50</v>
      </c>
      <c r="D64" s="633"/>
      <c r="E64" s="633"/>
      <c r="F64" s="633"/>
      <c r="G64" s="633"/>
      <c r="H64" s="633"/>
      <c r="I64" s="81"/>
    </row>
    <row r="65" spans="3:9" ht="19.5" customHeight="1">
      <c r="C65" s="55"/>
      <c r="D65" s="55"/>
      <c r="E65" s="55"/>
      <c r="F65" s="55"/>
      <c r="G65" s="55"/>
      <c r="H65" s="55"/>
      <c r="I65" s="81"/>
    </row>
    <row r="66" spans="3:9" ht="13.5" customHeight="1">
      <c r="C66" s="55"/>
      <c r="D66" s="55"/>
      <c r="E66" s="55"/>
      <c r="F66" s="55"/>
      <c r="G66" s="55"/>
      <c r="H66" s="55"/>
      <c r="I66" s="81"/>
    </row>
    <row r="67" spans="2:9" s="8" customFormat="1" ht="14.25">
      <c r="B67" s="610" t="s">
        <v>229</v>
      </c>
      <c r="C67" s="611"/>
      <c r="D67" s="611"/>
      <c r="E67" s="141"/>
      <c r="F67" s="141"/>
      <c r="G67" s="141"/>
      <c r="H67" s="141"/>
      <c r="I67" s="81"/>
    </row>
    <row r="68" spans="2:9" s="8" customFormat="1" ht="15" thickBot="1">
      <c r="B68" s="17"/>
      <c r="C68" s="141"/>
      <c r="D68" s="142"/>
      <c r="E68" s="142"/>
      <c r="F68" s="142"/>
      <c r="G68" s="142"/>
      <c r="H68" s="142"/>
      <c r="I68" s="81"/>
    </row>
    <row r="69" spans="2:9" s="8" customFormat="1" ht="13.5" thickBot="1">
      <c r="B69" s="649" t="s">
        <v>230</v>
      </c>
      <c r="C69" s="650"/>
      <c r="D69" s="651"/>
      <c r="E69" s="626"/>
      <c r="F69" s="627"/>
      <c r="I69" s="81"/>
    </row>
    <row r="70" spans="2:8" ht="13.5" thickBot="1">
      <c r="B70" s="647"/>
      <c r="C70" s="648"/>
      <c r="D70" s="648"/>
      <c r="G70" s="8"/>
      <c r="H70" s="8"/>
    </row>
    <row r="71" spans="2:6" ht="13.5" thickBot="1">
      <c r="B71" s="628" t="s">
        <v>29</v>
      </c>
      <c r="C71" s="629"/>
      <c r="D71" s="629"/>
      <c r="E71" s="626"/>
      <c r="F71" s="627"/>
    </row>
    <row r="72" spans="2:9" ht="13.5" thickBot="1">
      <c r="B72" s="5"/>
      <c r="I72" s="21"/>
    </row>
    <row r="73" spans="2:9" ht="12.75" customHeight="1" thickBot="1">
      <c r="B73" s="628" t="s">
        <v>286</v>
      </c>
      <c r="C73" s="629"/>
      <c r="D73" s="629"/>
      <c r="E73" s="626"/>
      <c r="F73" s="627"/>
      <c r="G73" s="604" t="s">
        <v>60</v>
      </c>
      <c r="H73" s="605"/>
      <c r="I73" s="606"/>
    </row>
    <row r="74" spans="7:9" ht="13.5" thickBot="1">
      <c r="G74" s="607"/>
      <c r="H74" s="608"/>
      <c r="I74" s="609"/>
    </row>
    <row r="75" ht="17.25" customHeight="1"/>
    <row r="76" ht="13.5" thickBot="1"/>
    <row r="77" spans="2:9" ht="12.75">
      <c r="B77" s="610" t="s">
        <v>287</v>
      </c>
      <c r="C77" s="611"/>
      <c r="D77" s="611"/>
      <c r="E77" s="612"/>
      <c r="F77" s="613"/>
      <c r="G77" s="616" t="s">
        <v>32</v>
      </c>
      <c r="H77" s="617"/>
      <c r="I77" s="606"/>
    </row>
    <row r="78" spans="5:9" ht="13.5" thickBot="1">
      <c r="E78" s="614"/>
      <c r="F78" s="615"/>
      <c r="G78" s="618"/>
      <c r="H78" s="619"/>
      <c r="I78" s="620"/>
    </row>
    <row r="79" spans="3:9" ht="12.75">
      <c r="C79" s="623" t="s">
        <v>288</v>
      </c>
      <c r="D79" s="624"/>
      <c r="E79" s="624"/>
      <c r="F79" s="625"/>
      <c r="G79" s="618"/>
      <c r="H79" s="619"/>
      <c r="I79" s="620"/>
    </row>
    <row r="80" spans="7:9" ht="12.75">
      <c r="G80" s="618"/>
      <c r="H80" s="619"/>
      <c r="I80" s="620"/>
    </row>
    <row r="81" spans="7:9" ht="12.75">
      <c r="G81" s="618"/>
      <c r="H81" s="619"/>
      <c r="I81" s="620"/>
    </row>
    <row r="82" spans="7:9" ht="12.75">
      <c r="G82" s="618"/>
      <c r="H82" s="619"/>
      <c r="I82" s="620"/>
    </row>
    <row r="83" spans="7:9" ht="13.5" thickBot="1">
      <c r="G83" s="621"/>
      <c r="H83" s="622"/>
      <c r="I83" s="609"/>
    </row>
  </sheetData>
  <sheetProtection/>
  <mergeCells count="64">
    <mergeCell ref="D12:H12"/>
    <mergeCell ref="D14:H14"/>
    <mergeCell ref="B16:C16"/>
    <mergeCell ref="B20:C20"/>
    <mergeCell ref="D20:F20"/>
    <mergeCell ref="D16:H16"/>
    <mergeCell ref="B1:I1"/>
    <mergeCell ref="B2:H2"/>
    <mergeCell ref="B3:H3"/>
    <mergeCell ref="B6:C6"/>
    <mergeCell ref="B8:C8"/>
    <mergeCell ref="B18:C18"/>
    <mergeCell ref="D18:H18"/>
    <mergeCell ref="B10:C10"/>
    <mergeCell ref="D10:F10"/>
    <mergeCell ref="B12:C12"/>
    <mergeCell ref="B30:D30"/>
    <mergeCell ref="B39:D39"/>
    <mergeCell ref="B40:D40"/>
    <mergeCell ref="B41:D41"/>
    <mergeCell ref="B33:I33"/>
    <mergeCell ref="B38:D38"/>
    <mergeCell ref="B37:D37"/>
    <mergeCell ref="B35:D35"/>
    <mergeCell ref="B48:D48"/>
    <mergeCell ref="B54:G54"/>
    <mergeCell ref="B22:C22"/>
    <mergeCell ref="D22:F22"/>
    <mergeCell ref="B36:D36"/>
    <mergeCell ref="B24:H24"/>
    <mergeCell ref="B26:D26"/>
    <mergeCell ref="B28:D28"/>
    <mergeCell ref="B32:D32"/>
    <mergeCell ref="B29:D29"/>
    <mergeCell ref="D6:H6"/>
    <mergeCell ref="C58:H58"/>
    <mergeCell ref="C62:H62"/>
    <mergeCell ref="C61:H61"/>
    <mergeCell ref="B70:D70"/>
    <mergeCell ref="B69:D69"/>
    <mergeCell ref="C60:H60"/>
    <mergeCell ref="B42:D42"/>
    <mergeCell ref="B51:G51"/>
    <mergeCell ref="B52:F52"/>
    <mergeCell ref="D8:H8"/>
    <mergeCell ref="B67:D67"/>
    <mergeCell ref="C63:H63"/>
    <mergeCell ref="C64:H64"/>
    <mergeCell ref="B56:H56"/>
    <mergeCell ref="B57:H57"/>
    <mergeCell ref="C59:H59"/>
    <mergeCell ref="C55:H55"/>
    <mergeCell ref="B49:I49"/>
    <mergeCell ref="B53:G53"/>
    <mergeCell ref="G73:I74"/>
    <mergeCell ref="B77:D77"/>
    <mergeCell ref="E77:F78"/>
    <mergeCell ref="G77:I83"/>
    <mergeCell ref="C79:F79"/>
    <mergeCell ref="E69:F69"/>
    <mergeCell ref="B71:D71"/>
    <mergeCell ref="E71:F71"/>
    <mergeCell ref="B73:D73"/>
    <mergeCell ref="E73:F73"/>
  </mergeCells>
  <printOptions/>
  <pageMargins left="0.7874015748031497" right="0.7874015748031497" top="0.984251968503937" bottom="0.984251968503937" header="0.5118110236220472" footer="0.5118110236220472"/>
  <pageSetup horizontalDpi="600" verticalDpi="600" orientation="portrait" paperSize="9" scale="64" r:id="rId4"/>
  <headerFooter alignWithMargins="0">
    <oddHeader>&amp;CVerze: 4. května 2011</oddHeader>
  </headerFooter>
  <rowBreaks count="1" manualBreakCount="1">
    <brk id="46" max="9"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J105"/>
  <sheetViews>
    <sheetView tabSelected="1" view="pageBreakPreview" zoomScale="115" zoomScaleSheetLayoutView="115" workbookViewId="0" topLeftCell="B1">
      <selection activeCell="E68" sqref="E68:F68"/>
    </sheetView>
  </sheetViews>
  <sheetFormatPr defaultColWidth="9.140625" defaultRowHeight="12.75"/>
  <cols>
    <col min="1" max="1" width="2.8515625" style="0" hidden="1" customWidth="1"/>
    <col min="2" max="2" width="14.140625" style="0" customWidth="1"/>
    <col min="3" max="3" width="10.00390625" style="0" customWidth="1"/>
    <col min="6" max="6" width="12.00390625" style="0" customWidth="1"/>
    <col min="9" max="9" width="20.421875" style="0" customWidth="1"/>
    <col min="10" max="10" width="9.140625" style="0" customWidth="1"/>
    <col min="11" max="11" width="10.8515625" style="0" customWidth="1"/>
  </cols>
  <sheetData>
    <row r="1" spans="2:10" s="5" customFormat="1" ht="129.75" customHeight="1">
      <c r="B1" s="688"/>
      <c r="C1" s="689"/>
      <c r="D1" s="689"/>
      <c r="E1" s="689"/>
      <c r="F1" s="689"/>
      <c r="G1" s="689"/>
      <c r="H1" s="689"/>
      <c r="I1" s="689"/>
      <c r="J1" s="689"/>
    </row>
    <row r="2" ht="9" customHeight="1"/>
    <row r="3" spans="2:9" ht="24" customHeight="1">
      <c r="B3" s="760" t="s">
        <v>107</v>
      </c>
      <c r="C3" s="761"/>
      <c r="D3" s="761"/>
      <c r="E3" s="761"/>
      <c r="F3" s="761"/>
      <c r="G3" s="761"/>
      <c r="H3" s="761"/>
      <c r="I3" s="761"/>
    </row>
    <row r="4" ht="8.25" customHeight="1"/>
    <row r="5" spans="2:9" ht="15">
      <c r="B5" s="690" t="s">
        <v>5</v>
      </c>
      <c r="C5" s="691"/>
      <c r="D5" s="691"/>
      <c r="E5" s="691"/>
      <c r="F5" s="691"/>
      <c r="G5" s="691"/>
      <c r="H5" s="691"/>
      <c r="I5" s="691"/>
    </row>
    <row r="6" spans="2:9" ht="19.5" customHeight="1" thickBot="1">
      <c r="B6" s="68"/>
      <c r="C6" s="69" t="s">
        <v>246</v>
      </c>
      <c r="D6" s="47"/>
      <c r="E6" s="47"/>
      <c r="F6" s="47"/>
      <c r="G6" s="47"/>
      <c r="H6" s="47"/>
      <c r="I6" s="47"/>
    </row>
    <row r="7" spans="2:9" ht="19.5" customHeight="1" thickBot="1">
      <c r="B7" s="694" t="s">
        <v>8</v>
      </c>
      <c r="C7" s="742"/>
      <c r="D7" s="744" t="s">
        <v>430</v>
      </c>
      <c r="E7" s="745"/>
      <c r="F7" s="745"/>
      <c r="G7" s="745"/>
      <c r="H7" s="745"/>
      <c r="I7" s="746"/>
    </row>
    <row r="8" spans="2:9" ht="6" customHeight="1" thickBot="1">
      <c r="B8" s="48"/>
      <c r="C8" s="45"/>
      <c r="D8" s="8"/>
      <c r="E8" s="8"/>
      <c r="F8" s="8"/>
      <c r="G8" s="8"/>
      <c r="H8" s="8"/>
      <c r="I8" s="8"/>
    </row>
    <row r="9" spans="2:9" ht="19.5" customHeight="1" thickBot="1">
      <c r="B9" s="694" t="s">
        <v>9</v>
      </c>
      <c r="C9" s="742"/>
      <c r="D9" s="744" t="s">
        <v>431</v>
      </c>
      <c r="E9" s="745"/>
      <c r="F9" s="745"/>
      <c r="G9" s="746"/>
      <c r="H9" s="8"/>
      <c r="I9" s="8"/>
    </row>
    <row r="10" spans="2:7" ht="15" customHeight="1" thickBot="1">
      <c r="B10" s="49"/>
      <c r="C10" s="42"/>
      <c r="D10" s="19"/>
      <c r="E10" s="19"/>
      <c r="F10" s="19"/>
      <c r="G10" s="19"/>
    </row>
    <row r="11" spans="2:9" ht="19.5" customHeight="1" thickBot="1">
      <c r="B11" s="628" t="s">
        <v>11</v>
      </c>
      <c r="C11" s="743"/>
      <c r="D11" s="744" t="s">
        <v>432</v>
      </c>
      <c r="E11" s="745"/>
      <c r="F11" s="745"/>
      <c r="G11" s="745"/>
      <c r="H11" s="745"/>
      <c r="I11" s="746"/>
    </row>
    <row r="12" ht="6" customHeight="1" thickBot="1"/>
    <row r="13" spans="2:9" ht="19.5" customHeight="1" thickBot="1">
      <c r="B13" s="694" t="s">
        <v>64</v>
      </c>
      <c r="C13" s="751"/>
      <c r="D13" s="744" t="s">
        <v>433</v>
      </c>
      <c r="E13" s="745"/>
      <c r="F13" s="745"/>
      <c r="G13" s="745"/>
      <c r="H13" s="745"/>
      <c r="I13" s="746"/>
    </row>
    <row r="14" spans="2:9" ht="6" customHeight="1" thickBot="1">
      <c r="B14" s="48"/>
      <c r="C14" s="45"/>
      <c r="D14" s="8"/>
      <c r="E14" s="8"/>
      <c r="F14" s="8"/>
      <c r="G14" s="8"/>
      <c r="H14" s="8"/>
      <c r="I14" s="8"/>
    </row>
    <row r="15" spans="2:9" ht="19.5" customHeight="1" thickBot="1">
      <c r="B15" s="694" t="s">
        <v>12</v>
      </c>
      <c r="C15" s="751"/>
      <c r="D15" s="744" t="s">
        <v>434</v>
      </c>
      <c r="E15" s="745"/>
      <c r="F15" s="745"/>
      <c r="G15" s="745"/>
      <c r="H15" s="745"/>
      <c r="I15" s="746"/>
    </row>
    <row r="16" spans="2:9" ht="6" customHeight="1" thickBot="1">
      <c r="B16" s="48"/>
      <c r="C16" s="45"/>
      <c r="D16" s="8"/>
      <c r="E16" s="8"/>
      <c r="F16" s="8"/>
      <c r="G16" s="8"/>
      <c r="H16" s="8"/>
      <c r="I16" s="8"/>
    </row>
    <row r="17" spans="2:9" ht="19.5" customHeight="1" thickBot="1">
      <c r="B17" s="694" t="s">
        <v>36</v>
      </c>
      <c r="C17" s="751"/>
      <c r="D17" s="744" t="s">
        <v>435</v>
      </c>
      <c r="E17" s="745"/>
      <c r="F17" s="745"/>
      <c r="G17" s="745"/>
      <c r="H17" s="745"/>
      <c r="I17" s="746"/>
    </row>
    <row r="18" spans="2:9" ht="6" customHeight="1" thickBot="1">
      <c r="B18" s="48"/>
      <c r="C18" s="45"/>
      <c r="D18" s="8"/>
      <c r="E18" s="8"/>
      <c r="F18" s="8"/>
      <c r="G18" s="8"/>
      <c r="H18" s="8"/>
      <c r="I18" s="8"/>
    </row>
    <row r="19" spans="2:9" ht="19.5" customHeight="1" thickBot="1">
      <c r="B19" s="694" t="s">
        <v>63</v>
      </c>
      <c r="C19" s="751"/>
      <c r="D19" s="744" t="s">
        <v>436</v>
      </c>
      <c r="E19" s="745"/>
      <c r="F19" s="745"/>
      <c r="G19" s="745"/>
      <c r="H19" s="745"/>
      <c r="I19" s="746"/>
    </row>
    <row r="20" spans="2:9" ht="6" customHeight="1" thickBot="1">
      <c r="B20" s="48"/>
      <c r="C20" s="45"/>
      <c r="D20" s="8"/>
      <c r="E20" s="8"/>
      <c r="F20" s="8"/>
      <c r="G20" s="8"/>
      <c r="H20" s="8"/>
      <c r="I20" s="8"/>
    </row>
    <row r="21" spans="2:9" ht="19.5" customHeight="1" thickBot="1">
      <c r="B21" s="694" t="s">
        <v>10</v>
      </c>
      <c r="C21" s="751"/>
      <c r="D21" s="747" t="s">
        <v>437</v>
      </c>
      <c r="E21" s="748"/>
      <c r="F21" s="748"/>
      <c r="G21" s="749"/>
      <c r="H21" s="8"/>
      <c r="I21" s="8"/>
    </row>
    <row r="22" spans="2:9" ht="19.5" customHeight="1" thickBot="1">
      <c r="B22" s="49"/>
      <c r="C22" s="42"/>
      <c r="D22" s="19"/>
      <c r="E22" s="19"/>
      <c r="F22" s="19"/>
      <c r="G22" s="19"/>
      <c r="H22" s="35"/>
      <c r="I22" s="35"/>
    </row>
    <row r="23" spans="2:5" ht="19.5" customHeight="1" thickBot="1">
      <c r="B23" s="778" t="s">
        <v>13</v>
      </c>
      <c r="C23" s="779"/>
      <c r="D23" s="744" t="s">
        <v>497</v>
      </c>
      <c r="E23" s="758"/>
    </row>
    <row r="24" ht="6" customHeight="1" thickBot="1">
      <c r="B24" s="2"/>
    </row>
    <row r="25" spans="2:9" ht="28.5" customHeight="1" thickBot="1">
      <c r="B25" s="661" t="s">
        <v>245</v>
      </c>
      <c r="C25" s="762"/>
      <c r="D25" s="775" t="s">
        <v>498</v>
      </c>
      <c r="E25" s="776"/>
      <c r="F25" s="776"/>
      <c r="G25" s="776"/>
      <c r="H25" s="776"/>
      <c r="I25" s="777"/>
    </row>
    <row r="26" spans="2:7" ht="6" customHeight="1">
      <c r="B26" s="48"/>
      <c r="C26" s="45"/>
      <c r="D26" s="8"/>
      <c r="E26" s="8"/>
      <c r="F26" s="8"/>
      <c r="G26" s="8"/>
    </row>
    <row r="27" ht="19.5" customHeight="1"/>
    <row r="28" spans="2:9" ht="27.75" customHeight="1">
      <c r="B28" s="763" t="s">
        <v>247</v>
      </c>
      <c r="C28" s="752"/>
      <c r="D28" s="752"/>
      <c r="E28" s="752"/>
      <c r="F28" s="752"/>
      <c r="G28" s="752"/>
      <c r="H28" s="752"/>
      <c r="I28" s="752"/>
    </row>
    <row r="29" spans="2:9" ht="13.5" customHeight="1">
      <c r="B29" s="717" t="s">
        <v>248</v>
      </c>
      <c r="C29" s="717"/>
      <c r="D29" s="717"/>
      <c r="E29" s="717" t="s">
        <v>84</v>
      </c>
      <c r="F29" s="717"/>
      <c r="G29" s="717"/>
      <c r="H29" s="717"/>
      <c r="I29" s="717"/>
    </row>
    <row r="30" spans="2:9" ht="17.25" customHeight="1">
      <c r="B30" s="780"/>
      <c r="C30" s="780"/>
      <c r="D30" s="780"/>
      <c r="E30" s="717" t="s">
        <v>85</v>
      </c>
      <c r="F30" s="717"/>
      <c r="G30" s="717" t="s">
        <v>86</v>
      </c>
      <c r="H30" s="717"/>
      <c r="I30" s="717"/>
    </row>
    <row r="31" spans="2:9" ht="17.25" customHeight="1">
      <c r="B31" s="750">
        <v>1</v>
      </c>
      <c r="C31" s="712"/>
      <c r="D31" s="712"/>
      <c r="E31" s="721">
        <v>41001</v>
      </c>
      <c r="F31" s="722"/>
      <c r="G31" s="721">
        <v>41274</v>
      </c>
      <c r="H31" s="722"/>
      <c r="I31" s="722"/>
    </row>
    <row r="32" spans="2:9" ht="17.25" customHeight="1">
      <c r="B32" s="750">
        <v>2</v>
      </c>
      <c r="C32" s="712"/>
      <c r="D32" s="712">
        <v>2</v>
      </c>
      <c r="E32" s="721">
        <v>41275</v>
      </c>
      <c r="F32" s="722"/>
      <c r="G32" s="721">
        <v>41547</v>
      </c>
      <c r="H32" s="722"/>
      <c r="I32" s="722"/>
    </row>
    <row r="33" spans="2:9" ht="20.25" customHeight="1">
      <c r="B33" s="750">
        <v>3</v>
      </c>
      <c r="C33" s="712"/>
      <c r="D33" s="712">
        <v>3</v>
      </c>
      <c r="E33" s="721">
        <v>41548</v>
      </c>
      <c r="F33" s="722"/>
      <c r="G33" s="721">
        <v>41851</v>
      </c>
      <c r="H33" s="722"/>
      <c r="I33" s="722"/>
    </row>
    <row r="34" spans="2:9" ht="13.5" thickBot="1">
      <c r="B34" s="48"/>
      <c r="C34" s="45"/>
      <c r="D34" s="8"/>
      <c r="E34" s="8"/>
      <c r="F34" s="8"/>
      <c r="G34" s="8"/>
      <c r="H34" s="19"/>
      <c r="I34" s="19"/>
    </row>
    <row r="35" spans="2:9" ht="103.5" customHeight="1" thickBot="1">
      <c r="B35" s="725" t="s">
        <v>527</v>
      </c>
      <c r="C35" s="726"/>
      <c r="D35" s="726"/>
      <c r="E35" s="726"/>
      <c r="F35" s="726"/>
      <c r="G35" s="726"/>
      <c r="H35" s="726"/>
      <c r="I35" s="727"/>
    </row>
    <row r="36" spans="2:9" ht="15.75" thickBot="1">
      <c r="B36" s="38"/>
      <c r="C36" s="41"/>
      <c r="D36" s="42"/>
      <c r="E36" s="8"/>
      <c r="F36" s="8"/>
      <c r="G36" s="8"/>
      <c r="H36" s="19"/>
      <c r="I36" s="19"/>
    </row>
    <row r="37" spans="2:9" ht="30" customHeight="1" thickBot="1">
      <c r="B37" s="700" t="s">
        <v>450</v>
      </c>
      <c r="C37" s="723"/>
      <c r="D37" s="723"/>
      <c r="E37" s="723"/>
      <c r="F37" s="723"/>
      <c r="G37" s="723"/>
      <c r="H37" s="723"/>
      <c r="I37" s="724"/>
    </row>
    <row r="38" spans="2:9" ht="69" customHeight="1" thickBot="1">
      <c r="B38" s="700" t="s">
        <v>538</v>
      </c>
      <c r="C38" s="701"/>
      <c r="D38" s="701"/>
      <c r="E38" s="701"/>
      <c r="F38" s="701"/>
      <c r="G38" s="701"/>
      <c r="H38" s="701"/>
      <c r="I38" s="702"/>
    </row>
    <row r="39" spans="2:9" ht="72" customHeight="1" thickBot="1">
      <c r="B39" s="703" t="s">
        <v>539</v>
      </c>
      <c r="C39" s="701"/>
      <c r="D39" s="701"/>
      <c r="E39" s="701"/>
      <c r="F39" s="701"/>
      <c r="G39" s="701"/>
      <c r="H39" s="701"/>
      <c r="I39" s="702"/>
    </row>
    <row r="40" spans="2:9" ht="99.75" customHeight="1" thickBot="1">
      <c r="B40" s="703" t="s">
        <v>542</v>
      </c>
      <c r="C40" s="701"/>
      <c r="D40" s="701"/>
      <c r="E40" s="701"/>
      <c r="F40" s="701"/>
      <c r="G40" s="701"/>
      <c r="H40" s="701"/>
      <c r="I40" s="702"/>
    </row>
    <row r="41" spans="2:9" ht="43.5" customHeight="1" thickBot="1">
      <c r="B41" s="700" t="s">
        <v>540</v>
      </c>
      <c r="C41" s="701"/>
      <c r="D41" s="701"/>
      <c r="E41" s="701"/>
      <c r="F41" s="701"/>
      <c r="G41" s="701"/>
      <c r="H41" s="701"/>
      <c r="I41" s="702"/>
    </row>
    <row r="42" spans="2:9" ht="45.75" customHeight="1" thickBot="1">
      <c r="B42" s="700" t="s">
        <v>541</v>
      </c>
      <c r="C42" s="723"/>
      <c r="D42" s="723"/>
      <c r="E42" s="723"/>
      <c r="F42" s="723"/>
      <c r="G42" s="723"/>
      <c r="H42" s="723"/>
      <c r="I42" s="724"/>
    </row>
    <row r="43" spans="2:9" ht="71.25" customHeight="1" hidden="1">
      <c r="B43" s="581"/>
      <c r="C43" s="581"/>
      <c r="D43" s="581"/>
      <c r="E43" s="581"/>
      <c r="F43" s="581"/>
      <c r="G43" s="581"/>
      <c r="H43" s="581"/>
      <c r="I43" s="581"/>
    </row>
    <row r="44" spans="2:9" ht="26.25" customHeight="1" thickBot="1">
      <c r="B44" s="8"/>
      <c r="C44" s="41"/>
      <c r="D44" s="42"/>
      <c r="E44" s="8"/>
      <c r="F44" s="8"/>
      <c r="G44" s="8"/>
      <c r="H44" s="19"/>
      <c r="I44" s="19"/>
    </row>
    <row r="45" spans="2:9" ht="51" customHeight="1" thickBot="1">
      <c r="B45" s="725" t="s">
        <v>458</v>
      </c>
      <c r="C45" s="726"/>
      <c r="D45" s="726"/>
      <c r="E45" s="726"/>
      <c r="F45" s="726"/>
      <c r="G45" s="726"/>
      <c r="H45" s="726"/>
      <c r="I45" s="727"/>
    </row>
    <row r="46" spans="2:9" ht="17.25" customHeight="1" thickBot="1">
      <c r="B46" s="97"/>
      <c r="C46" s="97"/>
      <c r="D46" s="97"/>
      <c r="E46" s="97"/>
      <c r="F46" s="97"/>
      <c r="G46" s="97"/>
      <c r="H46" s="97"/>
      <c r="I46" s="97"/>
    </row>
    <row r="47" spans="2:9" ht="17.25" customHeight="1">
      <c r="B47" s="718" t="s">
        <v>87</v>
      </c>
      <c r="C47" s="719"/>
      <c r="D47" s="719"/>
      <c r="E47" s="719"/>
      <c r="F47" s="719"/>
      <c r="G47" s="719"/>
      <c r="H47" s="719"/>
      <c r="I47" s="720"/>
    </row>
    <row r="48" spans="2:9" ht="17.25" customHeight="1">
      <c r="B48" s="715" t="s">
        <v>116</v>
      </c>
      <c r="C48" s="705"/>
      <c r="D48" s="705"/>
      <c r="E48" s="705"/>
      <c r="F48" s="705"/>
      <c r="G48" s="705"/>
      <c r="H48" s="705"/>
      <c r="I48" s="716"/>
    </row>
    <row r="49" spans="2:9" ht="26.25" customHeight="1">
      <c r="B49" s="730" t="s">
        <v>106</v>
      </c>
      <c r="C49" s="731"/>
      <c r="D49" s="731"/>
      <c r="E49" s="731"/>
      <c r="F49" s="731" t="s">
        <v>77</v>
      </c>
      <c r="G49" s="731"/>
      <c r="H49" s="731" t="s">
        <v>78</v>
      </c>
      <c r="I49" s="759"/>
    </row>
    <row r="50" spans="2:9" ht="39.75" customHeight="1">
      <c r="B50" s="705" t="s">
        <v>449</v>
      </c>
      <c r="C50" s="705"/>
      <c r="D50" s="705"/>
      <c r="E50" s="705"/>
      <c r="F50" s="704">
        <v>41121</v>
      </c>
      <c r="G50" s="705"/>
      <c r="H50" s="704">
        <v>41274</v>
      </c>
      <c r="I50" s="706"/>
    </row>
    <row r="51" spans="2:9" ht="82.5" customHeight="1">
      <c r="B51" s="705" t="s">
        <v>459</v>
      </c>
      <c r="C51" s="705"/>
      <c r="D51" s="705"/>
      <c r="E51" s="705"/>
      <c r="F51" s="704">
        <v>41851</v>
      </c>
      <c r="G51" s="705"/>
      <c r="H51" s="705" t="s">
        <v>522</v>
      </c>
      <c r="I51" s="706"/>
    </row>
    <row r="52" spans="2:9" ht="27.75" customHeight="1">
      <c r="B52" s="705" t="s">
        <v>455</v>
      </c>
      <c r="C52" s="705"/>
      <c r="D52" s="705"/>
      <c r="E52" s="705"/>
      <c r="F52" s="704">
        <v>41851</v>
      </c>
      <c r="G52" s="705"/>
      <c r="H52" s="704">
        <v>41950</v>
      </c>
      <c r="I52" s="706"/>
    </row>
    <row r="53" spans="2:9" ht="27.75" customHeight="1">
      <c r="B53" s="705" t="s">
        <v>456</v>
      </c>
      <c r="C53" s="705"/>
      <c r="D53" s="705"/>
      <c r="E53" s="705"/>
      <c r="F53" s="704">
        <v>41851</v>
      </c>
      <c r="G53" s="705"/>
      <c r="H53" s="705" t="s">
        <v>453</v>
      </c>
      <c r="I53" s="706"/>
    </row>
    <row r="54" spans="2:9" ht="27.75" customHeight="1">
      <c r="B54" s="705" t="s">
        <v>454</v>
      </c>
      <c r="C54" s="705"/>
      <c r="D54" s="705"/>
      <c r="E54" s="705"/>
      <c r="F54" s="704">
        <v>41851</v>
      </c>
      <c r="G54" s="705"/>
      <c r="H54" s="781" t="s">
        <v>453</v>
      </c>
      <c r="I54" s="782"/>
    </row>
    <row r="55" spans="2:9" ht="15.75" customHeight="1">
      <c r="B55" s="705" t="s">
        <v>544</v>
      </c>
      <c r="C55" s="705"/>
      <c r="D55" s="705"/>
      <c r="E55" s="705"/>
      <c r="F55" s="704">
        <v>41851</v>
      </c>
      <c r="G55" s="705"/>
      <c r="H55" s="705" t="s">
        <v>453</v>
      </c>
      <c r="I55" s="706"/>
    </row>
    <row r="56" spans="2:9" ht="30" customHeight="1" thickBot="1">
      <c r="B56" s="739" t="s">
        <v>523</v>
      </c>
      <c r="C56" s="740"/>
      <c r="D56" s="740"/>
      <c r="E56" s="740"/>
      <c r="F56" s="740"/>
      <c r="G56" s="740"/>
      <c r="H56" s="740"/>
      <c r="I56" s="741"/>
    </row>
    <row r="57" ht="13.5" thickBot="1"/>
    <row r="58" spans="2:9" ht="254.25" customHeight="1" thickBot="1">
      <c r="B58" s="786" t="s">
        <v>543</v>
      </c>
      <c r="C58" s="787"/>
      <c r="D58" s="787"/>
      <c r="E58" s="787"/>
      <c r="F58" s="787"/>
      <c r="G58" s="787"/>
      <c r="H58" s="787"/>
      <c r="I58" s="788"/>
    </row>
    <row r="59" spans="2:9" ht="13.5" thickBot="1">
      <c r="B59" s="97"/>
      <c r="C59" s="83"/>
      <c r="D59" s="83"/>
      <c r="E59" s="83"/>
      <c r="F59" s="83"/>
      <c r="G59" s="83"/>
      <c r="H59" s="83"/>
      <c r="I59" s="83"/>
    </row>
    <row r="60" spans="2:9" ht="12.75">
      <c r="B60" s="718" t="s">
        <v>88</v>
      </c>
      <c r="C60" s="771"/>
      <c r="D60" s="771"/>
      <c r="E60" s="771"/>
      <c r="F60" s="771"/>
      <c r="G60" s="771"/>
      <c r="H60" s="771"/>
      <c r="I60" s="772"/>
    </row>
    <row r="61" spans="2:9" ht="12.75">
      <c r="B61" s="715" t="s">
        <v>89</v>
      </c>
      <c r="C61" s="705"/>
      <c r="D61" s="705"/>
      <c r="E61" s="705"/>
      <c r="F61" s="705"/>
      <c r="G61" s="705"/>
      <c r="H61" s="705"/>
      <c r="I61" s="716"/>
    </row>
    <row r="62" spans="2:9" ht="12.75">
      <c r="B62" s="730" t="s">
        <v>79</v>
      </c>
      <c r="C62" s="731"/>
      <c r="D62" s="731"/>
      <c r="E62" s="731" t="s">
        <v>80</v>
      </c>
      <c r="F62" s="731"/>
      <c r="G62" s="731" t="s">
        <v>81</v>
      </c>
      <c r="H62" s="731"/>
      <c r="I62" s="759"/>
    </row>
    <row r="63" spans="2:9" ht="12.75">
      <c r="B63" s="715" t="s">
        <v>442</v>
      </c>
      <c r="C63" s="705"/>
      <c r="D63" s="705"/>
      <c r="E63" s="705">
        <v>1</v>
      </c>
      <c r="F63" s="705"/>
      <c r="G63" s="705">
        <v>1</v>
      </c>
      <c r="H63" s="705"/>
      <c r="I63" s="716"/>
    </row>
    <row r="64" spans="2:9" ht="12.75">
      <c r="B64" s="715" t="s">
        <v>447</v>
      </c>
      <c r="C64" s="705"/>
      <c r="D64" s="705"/>
      <c r="E64" s="714" t="s">
        <v>448</v>
      </c>
      <c r="F64" s="714"/>
      <c r="G64" s="705">
        <v>8</v>
      </c>
      <c r="H64" s="705"/>
      <c r="I64" s="716"/>
    </row>
    <row r="65" spans="2:9" ht="27.75" customHeight="1">
      <c r="B65" s="715" t="s">
        <v>457</v>
      </c>
      <c r="C65" s="705"/>
      <c r="D65" s="705"/>
      <c r="E65" s="714" t="s">
        <v>460</v>
      </c>
      <c r="F65" s="714"/>
      <c r="G65" s="705">
        <v>1</v>
      </c>
      <c r="H65" s="705"/>
      <c r="I65" s="716"/>
    </row>
    <row r="66" spans="2:9" ht="25.5" customHeight="1">
      <c r="B66" s="715" t="s">
        <v>456</v>
      </c>
      <c r="C66" s="705"/>
      <c r="D66" s="705"/>
      <c r="E66" s="714" t="s">
        <v>453</v>
      </c>
      <c r="F66" s="714"/>
      <c r="G66" s="705" t="s">
        <v>453</v>
      </c>
      <c r="H66" s="705"/>
      <c r="I66" s="716"/>
    </row>
    <row r="67" spans="2:9" ht="25.5" customHeight="1">
      <c r="B67" s="715" t="s">
        <v>454</v>
      </c>
      <c r="C67" s="705"/>
      <c r="D67" s="705"/>
      <c r="E67" s="714" t="s">
        <v>453</v>
      </c>
      <c r="F67" s="714"/>
      <c r="G67" s="705" t="s">
        <v>453</v>
      </c>
      <c r="H67" s="705"/>
      <c r="I67" s="716"/>
    </row>
    <row r="68" spans="2:9" ht="26.25" customHeight="1">
      <c r="B68" s="705" t="s">
        <v>544</v>
      </c>
      <c r="C68" s="705"/>
      <c r="D68" s="705"/>
      <c r="E68" s="705" t="s">
        <v>453</v>
      </c>
      <c r="F68" s="705"/>
      <c r="G68" s="769" t="s">
        <v>453</v>
      </c>
      <c r="H68" s="765"/>
      <c r="I68" s="766"/>
    </row>
    <row r="69" spans="2:9" ht="37.5" customHeight="1" thickBot="1">
      <c r="B69" s="739" t="s">
        <v>90</v>
      </c>
      <c r="C69" s="740"/>
      <c r="D69" s="740"/>
      <c r="E69" s="740"/>
      <c r="F69" s="740"/>
      <c r="G69" s="740"/>
      <c r="H69" s="740"/>
      <c r="I69" s="741"/>
    </row>
    <row r="70" ht="13.5" thickBot="1"/>
    <row r="71" spans="2:9" ht="51" customHeight="1" thickBot="1">
      <c r="B71" s="755" t="s">
        <v>446</v>
      </c>
      <c r="C71" s="756"/>
      <c r="D71" s="756"/>
      <c r="E71" s="756"/>
      <c r="F71" s="756"/>
      <c r="G71" s="756"/>
      <c r="H71" s="756"/>
      <c r="I71" s="757"/>
    </row>
    <row r="72" spans="2:9" ht="13.5" thickBot="1">
      <c r="B72" s="82"/>
      <c r="C72" s="83"/>
      <c r="D72" s="83"/>
      <c r="E72" s="83"/>
      <c r="F72" s="83"/>
      <c r="G72" s="83"/>
      <c r="H72" s="83"/>
      <c r="I72" s="83"/>
    </row>
    <row r="73" spans="2:9" ht="48.75" customHeight="1" thickBot="1">
      <c r="B73" s="725" t="s">
        <v>451</v>
      </c>
      <c r="C73" s="767"/>
      <c r="D73" s="767"/>
      <c r="E73" s="767"/>
      <c r="F73" s="767"/>
      <c r="G73" s="767"/>
      <c r="H73" s="767"/>
      <c r="I73" s="768"/>
    </row>
    <row r="74" spans="2:9" s="35" customFormat="1" ht="18.75" customHeight="1">
      <c r="B74" s="82"/>
      <c r="C74" s="83"/>
      <c r="D74" s="83"/>
      <c r="E74" s="83"/>
      <c r="F74" s="83"/>
      <c r="G74" s="83"/>
      <c r="H74" s="83"/>
      <c r="I74" s="83"/>
    </row>
    <row r="75" spans="2:9" s="35" customFormat="1" ht="47.25" customHeight="1">
      <c r="B75" s="764" t="s">
        <v>452</v>
      </c>
      <c r="C75" s="765"/>
      <c r="D75" s="765"/>
      <c r="E75" s="765"/>
      <c r="F75" s="765"/>
      <c r="G75" s="765"/>
      <c r="H75" s="765"/>
      <c r="I75" s="766"/>
    </row>
    <row r="76" spans="2:9" s="35" customFormat="1" ht="18.75" customHeight="1">
      <c r="B76" s="82"/>
      <c r="C76" s="83"/>
      <c r="D76" s="83"/>
      <c r="E76" s="83"/>
      <c r="F76" s="83"/>
      <c r="G76" s="83"/>
      <c r="H76" s="83"/>
      <c r="I76" s="83"/>
    </row>
    <row r="77" spans="2:9" ht="13.5" thickBot="1">
      <c r="B77" s="85" t="s">
        <v>91</v>
      </c>
      <c r="C77" s="84"/>
      <c r="D77" s="84"/>
      <c r="E77" s="84"/>
      <c r="F77" s="84"/>
      <c r="G77" s="84"/>
      <c r="H77" s="84"/>
      <c r="I77" s="84"/>
    </row>
    <row r="78" spans="2:9" ht="36" customHeight="1" thickBot="1">
      <c r="B78" s="725" t="s">
        <v>499</v>
      </c>
      <c r="C78" s="767"/>
      <c r="D78" s="767"/>
      <c r="E78" s="767"/>
      <c r="F78" s="767"/>
      <c r="G78" s="767"/>
      <c r="H78" s="767"/>
      <c r="I78" s="768"/>
    </row>
    <row r="80" spans="2:3" ht="12.75">
      <c r="B80" s="41" t="s">
        <v>92</v>
      </c>
      <c r="C80" s="35"/>
    </row>
    <row r="81" ht="13.5" thickBot="1"/>
    <row r="82" spans="2:9" ht="21.75" customHeight="1">
      <c r="B82" s="770" t="s">
        <v>117</v>
      </c>
      <c r="C82" s="771"/>
      <c r="D82" s="771"/>
      <c r="E82" s="771"/>
      <c r="F82" s="771"/>
      <c r="G82" s="771"/>
      <c r="H82" s="771"/>
      <c r="I82" s="772"/>
    </row>
    <row r="83" spans="2:9" ht="90" customHeight="1">
      <c r="B83" s="773" t="s">
        <v>526</v>
      </c>
      <c r="C83" s="765"/>
      <c r="D83" s="765"/>
      <c r="E83" s="765"/>
      <c r="F83" s="765"/>
      <c r="G83" s="765"/>
      <c r="H83" s="765"/>
      <c r="I83" s="774"/>
    </row>
    <row r="84" spans="2:9" ht="42" customHeight="1" thickBot="1">
      <c r="B84" s="736" t="s">
        <v>525</v>
      </c>
      <c r="C84" s="737"/>
      <c r="D84" s="737"/>
      <c r="E84" s="737"/>
      <c r="F84" s="737"/>
      <c r="G84" s="737"/>
      <c r="H84" s="737"/>
      <c r="I84" s="738"/>
    </row>
    <row r="85" ht="13.5" thickBot="1"/>
    <row r="86" spans="2:9" ht="12.75">
      <c r="B86" s="783" t="s">
        <v>118</v>
      </c>
      <c r="C86" s="784"/>
      <c r="D86" s="784"/>
      <c r="E86" s="784"/>
      <c r="F86" s="784"/>
      <c r="G86" s="784"/>
      <c r="H86" s="784"/>
      <c r="I86" s="785"/>
    </row>
    <row r="87" spans="2:9" ht="12.75">
      <c r="B87" s="732" t="s">
        <v>82</v>
      </c>
      <c r="C87" s="712"/>
      <c r="D87" s="712" t="s">
        <v>83</v>
      </c>
      <c r="E87" s="712"/>
      <c r="F87" s="712"/>
      <c r="G87" s="712"/>
      <c r="H87" s="712"/>
      <c r="I87" s="713"/>
    </row>
    <row r="88" spans="2:9" ht="12.75">
      <c r="B88" s="732">
        <v>1</v>
      </c>
      <c r="C88" s="712"/>
      <c r="D88" s="752" t="s">
        <v>496</v>
      </c>
      <c r="E88" s="753"/>
      <c r="F88" s="753"/>
      <c r="G88" s="753"/>
      <c r="H88" s="753"/>
      <c r="I88" s="754"/>
    </row>
    <row r="89" spans="2:9" ht="13.5" thickBot="1">
      <c r="B89" s="707">
        <v>2</v>
      </c>
      <c r="C89" s="708"/>
      <c r="D89" s="709" t="s">
        <v>444</v>
      </c>
      <c r="E89" s="710"/>
      <c r="F89" s="710"/>
      <c r="G89" s="710"/>
      <c r="H89" s="710"/>
      <c r="I89" s="711"/>
    </row>
    <row r="90" spans="2:9" ht="13.5" thickBot="1">
      <c r="B90" s="19"/>
      <c r="C90" s="19"/>
      <c r="D90" s="259"/>
      <c r="E90" s="259"/>
      <c r="F90" s="259"/>
      <c r="G90" s="259"/>
      <c r="H90" s="259"/>
      <c r="I90" s="259"/>
    </row>
    <row r="91" spans="2:9" ht="12.75">
      <c r="B91" s="733" t="s">
        <v>250</v>
      </c>
      <c r="C91" s="734"/>
      <c r="D91" s="734"/>
      <c r="E91" s="734"/>
      <c r="F91" s="734"/>
      <c r="G91" s="734"/>
      <c r="H91" s="734"/>
      <c r="I91" s="735"/>
    </row>
    <row r="92" spans="2:9" ht="13.5" thickBot="1">
      <c r="B92" s="264"/>
      <c r="C92" s="265"/>
      <c r="D92" s="266" t="s">
        <v>169</v>
      </c>
      <c r="E92" s="266" t="s">
        <v>443</v>
      </c>
      <c r="F92" s="267"/>
      <c r="G92" s="266" t="s">
        <v>249</v>
      </c>
      <c r="H92" s="266"/>
      <c r="I92" s="268"/>
    </row>
    <row r="93" spans="2:9" ht="12.75">
      <c r="B93" s="19"/>
      <c r="C93" s="19"/>
      <c r="D93" s="259"/>
      <c r="E93" s="259"/>
      <c r="F93" s="259"/>
      <c r="G93" s="259"/>
      <c r="H93" s="259"/>
      <c r="I93" s="259"/>
    </row>
    <row r="94" spans="2:9" ht="12.75">
      <c r="B94" s="82"/>
      <c r="C94" s="83"/>
      <c r="D94" s="83"/>
      <c r="E94" s="83"/>
      <c r="F94" s="83"/>
      <c r="G94" s="83"/>
      <c r="H94" s="83"/>
      <c r="I94" s="83"/>
    </row>
    <row r="95" spans="2:6" ht="12.75">
      <c r="B95" s="32" t="s">
        <v>30</v>
      </c>
      <c r="C95" s="15" t="s">
        <v>439</v>
      </c>
      <c r="D95" s="15"/>
      <c r="E95" s="15"/>
      <c r="F95" s="15"/>
    </row>
    <row r="96" ht="9" customHeight="1"/>
    <row r="97" spans="2:6" ht="12.75">
      <c r="B97" s="32" t="s">
        <v>60</v>
      </c>
      <c r="C97" s="15" t="s">
        <v>2</v>
      </c>
      <c r="D97" s="15"/>
      <c r="E97" s="15"/>
      <c r="F97" s="15"/>
    </row>
    <row r="98" ht="8.25" customHeight="1"/>
    <row r="99" spans="2:6" ht="12.75">
      <c r="B99" s="32" t="s">
        <v>31</v>
      </c>
      <c r="C99" s="728" t="s">
        <v>440</v>
      </c>
      <c r="D99" s="729"/>
      <c r="E99" s="729"/>
      <c r="F99" s="729"/>
    </row>
    <row r="101" spans="2:7" ht="12.75">
      <c r="B101" s="32" t="s">
        <v>156</v>
      </c>
      <c r="C101" s="32"/>
      <c r="D101" s="728" t="s">
        <v>441</v>
      </c>
      <c r="E101" s="729"/>
      <c r="F101" s="729"/>
      <c r="G101" s="729"/>
    </row>
    <row r="103" spans="2:6" ht="25.5">
      <c r="B103" s="46" t="s">
        <v>32</v>
      </c>
      <c r="C103" s="15" t="s">
        <v>3</v>
      </c>
      <c r="D103" s="15"/>
      <c r="E103" s="15"/>
      <c r="F103" s="15"/>
    </row>
    <row r="105" spans="2:4" ht="12.75">
      <c r="B105" s="32" t="s">
        <v>6</v>
      </c>
      <c r="C105" s="15" t="s">
        <v>4</v>
      </c>
      <c r="D105" s="15"/>
    </row>
  </sheetData>
  <sheetProtection/>
  <mergeCells count="111">
    <mergeCell ref="F55:G55"/>
    <mergeCell ref="E32:F32"/>
    <mergeCell ref="G32:I32"/>
    <mergeCell ref="B32:D32"/>
    <mergeCell ref="B33:D33"/>
    <mergeCell ref="B86:I86"/>
    <mergeCell ref="B58:I58"/>
    <mergeCell ref="B78:I78"/>
    <mergeCell ref="B67:D67"/>
    <mergeCell ref="G62:I62"/>
    <mergeCell ref="E65:F65"/>
    <mergeCell ref="B62:D62"/>
    <mergeCell ref="B64:D64"/>
    <mergeCell ref="E64:F64"/>
    <mergeCell ref="B65:D65"/>
    <mergeCell ref="B60:I60"/>
    <mergeCell ref="G64:I64"/>
    <mergeCell ref="B54:E54"/>
    <mergeCell ref="F54:G54"/>
    <mergeCell ref="H54:I54"/>
    <mergeCell ref="B51:E51"/>
    <mergeCell ref="H52:I52"/>
    <mergeCell ref="H53:I53"/>
    <mergeCell ref="B52:E52"/>
    <mergeCell ref="B19:C19"/>
    <mergeCell ref="D25:I25"/>
    <mergeCell ref="B63:D63"/>
    <mergeCell ref="B23:C23"/>
    <mergeCell ref="E62:F62"/>
    <mergeCell ref="H50:I50"/>
    <mergeCell ref="B55:E55"/>
    <mergeCell ref="B29:D30"/>
    <mergeCell ref="E33:F33"/>
    <mergeCell ref="B56:I56"/>
    <mergeCell ref="B87:C87"/>
    <mergeCell ref="B75:I75"/>
    <mergeCell ref="B73:I73"/>
    <mergeCell ref="G63:I63"/>
    <mergeCell ref="G66:I66"/>
    <mergeCell ref="G68:I68"/>
    <mergeCell ref="B82:I82"/>
    <mergeCell ref="B83:I83"/>
    <mergeCell ref="E66:F66"/>
    <mergeCell ref="G65:I65"/>
    <mergeCell ref="B1:J1"/>
    <mergeCell ref="B48:I48"/>
    <mergeCell ref="D23:E23"/>
    <mergeCell ref="B17:C17"/>
    <mergeCell ref="H49:I49"/>
    <mergeCell ref="H55:I55"/>
    <mergeCell ref="B3:I3"/>
    <mergeCell ref="B25:C25"/>
    <mergeCell ref="B28:I28"/>
    <mergeCell ref="B21:C21"/>
    <mergeCell ref="D15:I15"/>
    <mergeCell ref="D19:I19"/>
    <mergeCell ref="B5:I5"/>
    <mergeCell ref="D88:I88"/>
    <mergeCell ref="D9:G9"/>
    <mergeCell ref="D7:I7"/>
    <mergeCell ref="B15:C15"/>
    <mergeCell ref="B7:C7"/>
    <mergeCell ref="B71:I71"/>
    <mergeCell ref="F51:G51"/>
    <mergeCell ref="B9:C9"/>
    <mergeCell ref="B11:C11"/>
    <mergeCell ref="D11:I11"/>
    <mergeCell ref="D17:I17"/>
    <mergeCell ref="D21:G21"/>
    <mergeCell ref="B42:I42"/>
    <mergeCell ref="E29:I29"/>
    <mergeCell ref="B31:D31"/>
    <mergeCell ref="B13:C13"/>
    <mergeCell ref="D13:I13"/>
    <mergeCell ref="D101:G101"/>
    <mergeCell ref="B49:E49"/>
    <mergeCell ref="F49:G49"/>
    <mergeCell ref="B88:C88"/>
    <mergeCell ref="B91:I91"/>
    <mergeCell ref="B84:I84"/>
    <mergeCell ref="C99:F99"/>
    <mergeCell ref="B69:I69"/>
    <mergeCell ref="E63:F63"/>
    <mergeCell ref="G67:I67"/>
    <mergeCell ref="G30:I30"/>
    <mergeCell ref="E30:F30"/>
    <mergeCell ref="B47:I47"/>
    <mergeCell ref="G31:I31"/>
    <mergeCell ref="E31:F31"/>
    <mergeCell ref="B39:I39"/>
    <mergeCell ref="B37:I37"/>
    <mergeCell ref="G33:I33"/>
    <mergeCell ref="B45:I45"/>
    <mergeCell ref="B35:I35"/>
    <mergeCell ref="B89:C89"/>
    <mergeCell ref="D89:I89"/>
    <mergeCell ref="B53:E53"/>
    <mergeCell ref="B68:D68"/>
    <mergeCell ref="E68:F68"/>
    <mergeCell ref="D87:I87"/>
    <mergeCell ref="E67:F67"/>
    <mergeCell ref="B66:D66"/>
    <mergeCell ref="B61:I61"/>
    <mergeCell ref="F53:G53"/>
    <mergeCell ref="B38:I38"/>
    <mergeCell ref="B40:I40"/>
    <mergeCell ref="F50:G50"/>
    <mergeCell ref="B50:E50"/>
    <mergeCell ref="F52:G52"/>
    <mergeCell ref="B41:I41"/>
    <mergeCell ref="H51:I51"/>
  </mergeCells>
  <printOptions horizontalCentered="1"/>
  <pageMargins left="0.4330708661417323" right="0.3937007874015748" top="0.5118110236220472" bottom="0.984251968503937" header="0.5118110236220472" footer="0.5118110236220472"/>
  <pageSetup cellComments="asDisplayed" fitToHeight="0" fitToWidth="1" horizontalDpi="600" verticalDpi="600" orientation="portrait" paperSize="9" scale="94" r:id="rId4"/>
  <headerFooter alignWithMargins="0">
    <oddHeader>&amp;CVerze: 4. května 2011</oddHead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98"/>
  <sheetViews>
    <sheetView view="pageBreakPreview" zoomScaleSheetLayoutView="100" zoomScalePageLayoutView="0" workbookViewId="0" topLeftCell="A1">
      <selection activeCell="D56" sqref="D56"/>
    </sheetView>
  </sheetViews>
  <sheetFormatPr defaultColWidth="9.140625" defaultRowHeight="12.75"/>
  <cols>
    <col min="1" max="1" width="2.57421875" style="0" customWidth="1"/>
    <col min="2" max="2" width="27.57421875" style="0" customWidth="1"/>
    <col min="3" max="3" width="15.8515625" style="0" customWidth="1"/>
    <col min="4" max="4" width="16.8515625" style="0" customWidth="1"/>
    <col min="5" max="5" width="16.00390625" style="0" customWidth="1"/>
    <col min="6" max="6" width="15.00390625" style="0" customWidth="1"/>
    <col min="7" max="7" width="14.8515625" style="0" customWidth="1"/>
    <col min="8" max="8" width="18.7109375" style="0" customWidth="1"/>
    <col min="9" max="9" width="11.7109375" style="0" customWidth="1"/>
    <col min="10" max="10" width="14.421875" style="0" customWidth="1"/>
    <col min="11" max="11" width="16.00390625" style="0" customWidth="1"/>
  </cols>
  <sheetData>
    <row r="1" spans="2:10" s="5" customFormat="1" ht="125.25" customHeight="1">
      <c r="B1" s="688"/>
      <c r="C1" s="689"/>
      <c r="D1" s="689"/>
      <c r="E1" s="689"/>
      <c r="F1" s="689"/>
      <c r="G1" s="689"/>
      <c r="H1" s="689"/>
      <c r="I1" s="689"/>
      <c r="J1" s="689"/>
    </row>
    <row r="2" spans="1:11" ht="24.75" customHeight="1">
      <c r="A2" s="789" t="s">
        <v>108</v>
      </c>
      <c r="B2" s="789"/>
      <c r="C2" s="789"/>
      <c r="D2" s="789"/>
      <c r="E2" s="789"/>
      <c r="F2" s="789"/>
      <c r="G2" s="789"/>
      <c r="H2" s="13"/>
      <c r="I2" s="13"/>
      <c r="J2" s="13"/>
      <c r="K2" s="13"/>
    </row>
    <row r="3" ht="11.25" customHeight="1"/>
    <row r="4" spans="2:16" ht="19.5" customHeight="1">
      <c r="B4" s="25"/>
      <c r="C4" s="778" t="s">
        <v>5</v>
      </c>
      <c r="D4" s="778"/>
      <c r="E4" s="778"/>
      <c r="F4" s="778"/>
      <c r="G4" s="778"/>
      <c r="I4" s="809"/>
      <c r="J4" s="810"/>
      <c r="K4" s="810"/>
      <c r="L4" s="810"/>
      <c r="M4" s="810"/>
      <c r="N4" s="810"/>
      <c r="O4" s="810"/>
      <c r="P4" s="810"/>
    </row>
    <row r="5" spans="2:7" ht="15" customHeight="1" thickBot="1">
      <c r="B5" s="38"/>
      <c r="C5" s="39"/>
      <c r="D5" s="5"/>
      <c r="E5" s="5"/>
      <c r="F5" s="5"/>
      <c r="G5" s="5"/>
    </row>
    <row r="6" spans="2:7" ht="19.5" customHeight="1" thickBot="1">
      <c r="B6" s="32" t="s">
        <v>8</v>
      </c>
      <c r="C6" s="811" t="str">
        <f>'6.Zpráva o pokroku'!D7</f>
        <v>EDM konkret</v>
      </c>
      <c r="D6" s="812"/>
      <c r="E6" s="812"/>
      <c r="F6" s="812"/>
      <c r="G6" s="813"/>
    </row>
    <row r="7" spans="2:7" ht="6" customHeight="1" thickBot="1">
      <c r="B7" s="40"/>
      <c r="C7" s="316"/>
      <c r="D7" s="316"/>
      <c r="E7" s="316"/>
      <c r="F7" s="316"/>
      <c r="G7" s="316"/>
    </row>
    <row r="8" spans="2:7" ht="19.5" customHeight="1" thickBot="1">
      <c r="B8" s="32" t="s">
        <v>33</v>
      </c>
      <c r="C8" s="790" t="str">
        <f>'6.Zpráva o pokroku'!D9</f>
        <v>M00227</v>
      </c>
      <c r="D8" s="792"/>
      <c r="E8" s="792"/>
      <c r="F8" s="792"/>
      <c r="G8" s="791"/>
    </row>
    <row r="9" spans="2:7" ht="11.25" customHeight="1" thickBot="1">
      <c r="B9" s="40"/>
      <c r="C9" s="317"/>
      <c r="D9" s="317"/>
      <c r="E9" s="317"/>
      <c r="F9" s="317"/>
      <c r="G9" s="317"/>
    </row>
    <row r="10" spans="2:7" ht="19.5" customHeight="1" thickBot="1">
      <c r="B10" s="61" t="s">
        <v>93</v>
      </c>
      <c r="C10" s="790" t="str">
        <f>'6.Zpráva o pokroku'!D13</f>
        <v>Kraj Vysočina</v>
      </c>
      <c r="D10" s="792"/>
      <c r="E10" s="792"/>
      <c r="F10" s="792"/>
      <c r="G10" s="791"/>
    </row>
    <row r="11" spans="3:7" s="57" customFormat="1" ht="6" customHeight="1" thickBot="1">
      <c r="C11" s="814"/>
      <c r="D11" s="814"/>
      <c r="E11" s="814"/>
      <c r="F11" s="814"/>
      <c r="G11" s="814"/>
    </row>
    <row r="12" spans="2:7" ht="19.5" customHeight="1" thickBot="1">
      <c r="B12" s="62" t="s">
        <v>11</v>
      </c>
      <c r="C12" s="790" t="str">
        <f>'6.Zpráva o pokroku'!D11</f>
        <v>PP2</v>
      </c>
      <c r="D12" s="791"/>
      <c r="E12" s="32" t="s">
        <v>34</v>
      </c>
      <c r="F12" s="790" t="s">
        <v>461</v>
      </c>
      <c r="G12" s="791"/>
    </row>
    <row r="13" spans="2:7" ht="6" customHeight="1" thickBot="1">
      <c r="B13" s="40"/>
      <c r="C13" s="316"/>
      <c r="D13" s="316"/>
      <c r="E13" s="43"/>
      <c r="F13" s="43"/>
      <c r="G13" s="41"/>
    </row>
    <row r="14" spans="2:7" ht="19.5" customHeight="1" thickBot="1">
      <c r="B14" s="32" t="s">
        <v>12</v>
      </c>
      <c r="C14" s="790" t="str">
        <f>'6.Zpráva o pokroku'!D15</f>
        <v>Žižkova 57, 587 33 Jihlava</v>
      </c>
      <c r="D14" s="791"/>
      <c r="E14" s="70" t="s">
        <v>35</v>
      </c>
      <c r="F14" s="790" t="s">
        <v>462</v>
      </c>
      <c r="G14" s="791"/>
    </row>
    <row r="15" spans="2:7" ht="6" customHeight="1" thickBot="1">
      <c r="B15" s="40"/>
      <c r="C15" s="316"/>
      <c r="D15" s="316"/>
      <c r="E15" s="43"/>
      <c r="F15" s="43"/>
      <c r="G15" s="41"/>
    </row>
    <row r="16" spans="2:7" ht="19.5" customHeight="1" thickBot="1">
      <c r="B16" s="32" t="s">
        <v>36</v>
      </c>
      <c r="C16" s="790" t="str">
        <f>'6.Zpráva o pokroku'!D17</f>
        <v>Ing. Dita Marešová</v>
      </c>
      <c r="D16" s="791"/>
      <c r="E16" s="32" t="s">
        <v>37</v>
      </c>
      <c r="F16" s="804" t="s">
        <v>463</v>
      </c>
      <c r="G16" s="791"/>
    </row>
    <row r="17" spans="2:7" ht="6" customHeight="1" thickBot="1">
      <c r="B17" s="40"/>
      <c r="C17" s="42"/>
      <c r="D17" s="42"/>
      <c r="E17" s="40"/>
      <c r="F17" s="42"/>
      <c r="G17" s="42"/>
    </row>
    <row r="18" spans="2:7" ht="19.5" customHeight="1" thickBot="1">
      <c r="B18" s="32" t="s">
        <v>10</v>
      </c>
      <c r="C18" s="790" t="str">
        <f>'6.Zpráva o pokroku'!D21</f>
        <v>Projektový partner</v>
      </c>
      <c r="D18" s="791"/>
      <c r="E18" s="32" t="s">
        <v>7</v>
      </c>
      <c r="F18" s="794">
        <v>564602531</v>
      </c>
      <c r="G18" s="791"/>
    </row>
    <row r="19" spans="2:7" ht="19.5" customHeight="1" thickBot="1">
      <c r="B19" s="40"/>
      <c r="C19" s="42"/>
      <c r="D19" s="42"/>
      <c r="E19" s="42"/>
      <c r="F19" s="42"/>
      <c r="G19" s="42"/>
    </row>
    <row r="20" spans="2:7" ht="19.5" customHeight="1" thickBot="1">
      <c r="B20" s="270" t="s">
        <v>243</v>
      </c>
      <c r="C20" s="747">
        <v>2</v>
      </c>
      <c r="D20" s="749"/>
      <c r="E20" s="311" t="s">
        <v>13</v>
      </c>
      <c r="F20" s="747" t="s">
        <v>497</v>
      </c>
      <c r="G20" s="793"/>
    </row>
    <row r="21" spans="2:7" ht="6" customHeight="1" thickBot="1">
      <c r="B21" s="40"/>
      <c r="C21" s="42"/>
      <c r="D21" s="42"/>
      <c r="E21" s="271"/>
      <c r="F21" s="272"/>
      <c r="G21" s="272"/>
    </row>
    <row r="22" spans="2:7" ht="40.5" customHeight="1" thickBot="1">
      <c r="B22" s="46" t="s">
        <v>244</v>
      </c>
      <c r="C22" s="775" t="s">
        <v>500</v>
      </c>
      <c r="D22" s="816"/>
      <c r="E22" s="816"/>
      <c r="F22" s="816"/>
      <c r="G22" s="817"/>
    </row>
    <row r="23" ht="20.25" customHeight="1" thickBot="1">
      <c r="A23" s="2"/>
    </row>
    <row r="24" spans="2:7" ht="19.5" customHeight="1" thickBot="1">
      <c r="B24" s="32" t="s">
        <v>38</v>
      </c>
      <c r="C24" s="747" t="s">
        <v>464</v>
      </c>
      <c r="D24" s="749"/>
      <c r="E24" s="32" t="s">
        <v>39</v>
      </c>
      <c r="F24" s="747" t="s">
        <v>467</v>
      </c>
      <c r="G24" s="749"/>
    </row>
    <row r="25" spans="2:7" ht="6" customHeight="1" thickBot="1">
      <c r="B25" s="40"/>
      <c r="C25" s="44"/>
      <c r="D25" s="41"/>
      <c r="E25" s="40"/>
      <c r="F25" s="40"/>
      <c r="G25" s="41"/>
    </row>
    <row r="26" spans="2:7" ht="19.5" customHeight="1" thickBot="1">
      <c r="B26" s="32" t="s">
        <v>40</v>
      </c>
      <c r="C26" s="747" t="s">
        <v>465</v>
      </c>
      <c r="D26" s="749"/>
      <c r="E26" s="32" t="s">
        <v>1</v>
      </c>
      <c r="F26" s="747" t="s">
        <v>466</v>
      </c>
      <c r="G26" s="749"/>
    </row>
    <row r="27" spans="2:7" ht="6" customHeight="1" thickBot="1">
      <c r="B27" s="40"/>
      <c r="C27" s="41"/>
      <c r="D27" s="41"/>
      <c r="E27" s="45"/>
      <c r="F27" s="45"/>
      <c r="G27" s="45"/>
    </row>
    <row r="28" spans="2:7" ht="19.5" customHeight="1" thickBot="1">
      <c r="B28" s="32" t="s">
        <v>41</v>
      </c>
      <c r="C28" s="747" t="s">
        <v>433</v>
      </c>
      <c r="D28" s="749"/>
      <c r="E28" s="32" t="s">
        <v>62</v>
      </c>
      <c r="F28" s="747"/>
      <c r="G28" s="749"/>
    </row>
    <row r="29" spans="2:7" ht="6" customHeight="1" thickBot="1">
      <c r="B29" s="40"/>
      <c r="C29" s="41"/>
      <c r="D29" s="41"/>
      <c r="E29" s="40"/>
      <c r="F29" s="40"/>
      <c r="G29" s="41"/>
    </row>
    <row r="30" spans="2:7" ht="19.5" customHeight="1" thickBot="1">
      <c r="B30" s="32" t="s">
        <v>42</v>
      </c>
      <c r="C30" s="747" t="s">
        <v>494</v>
      </c>
      <c r="D30" s="749"/>
      <c r="E30" s="45"/>
      <c r="F30" s="45"/>
      <c r="G30" s="45"/>
    </row>
    <row r="31" spans="2:7" ht="6" customHeight="1">
      <c r="B31" s="38"/>
      <c r="C31" s="35"/>
      <c r="D31" s="35"/>
      <c r="E31" s="38"/>
      <c r="F31" s="38"/>
      <c r="G31" s="35"/>
    </row>
    <row r="32" spans="2:7" ht="19.5" customHeight="1">
      <c r="B32" s="38"/>
      <c r="C32" s="35"/>
      <c r="D32" s="35"/>
      <c r="E32" s="38"/>
      <c r="F32" s="38"/>
      <c r="G32" s="35"/>
    </row>
    <row r="33" spans="2:7" ht="19.5" customHeight="1">
      <c r="B33" s="818" t="s">
        <v>53</v>
      </c>
      <c r="C33" s="818"/>
      <c r="D33" s="818"/>
      <c r="E33" s="818"/>
      <c r="F33" s="818"/>
      <c r="G33" s="818"/>
    </row>
    <row r="34" spans="2:6" ht="15" customHeight="1">
      <c r="B34" s="2"/>
      <c r="E34" s="2"/>
      <c r="F34" s="2"/>
    </row>
    <row r="35" spans="1:11" ht="15" customHeight="1" thickBot="1">
      <c r="A35" s="1"/>
      <c r="B35" s="1"/>
      <c r="C35" s="1"/>
      <c r="D35" s="1"/>
      <c r="E35" s="1"/>
      <c r="F35" s="1"/>
      <c r="G35" s="1"/>
      <c r="H35" s="1"/>
      <c r="I35" s="1"/>
      <c r="J35" s="1"/>
      <c r="K35" s="1"/>
    </row>
    <row r="36" spans="1:12" ht="38.25" customHeight="1" thickBot="1">
      <c r="A36" s="10"/>
      <c r="B36" s="26" t="s">
        <v>15</v>
      </c>
      <c r="C36" s="27" t="s">
        <v>16</v>
      </c>
      <c r="D36" s="27" t="s">
        <v>268</v>
      </c>
      <c r="E36" s="102" t="s">
        <v>269</v>
      </c>
      <c r="F36" s="103" t="s">
        <v>43</v>
      </c>
      <c r="G36" s="27" t="s">
        <v>54</v>
      </c>
      <c r="H36" s="11"/>
      <c r="I36" s="11"/>
      <c r="J36" s="11"/>
      <c r="K36" s="11"/>
      <c r="L36" s="9"/>
    </row>
    <row r="37" spans="1:12" ht="18.75" customHeight="1" thickBot="1">
      <c r="A37" s="10"/>
      <c r="B37" s="34"/>
      <c r="C37" s="27" t="s">
        <v>111</v>
      </c>
      <c r="D37" s="27" t="s">
        <v>112</v>
      </c>
      <c r="E37" s="27" t="s">
        <v>113</v>
      </c>
      <c r="F37" s="104" t="s">
        <v>270</v>
      </c>
      <c r="G37" s="104" t="s">
        <v>115</v>
      </c>
      <c r="H37" s="11"/>
      <c r="I37" s="11"/>
      <c r="J37" s="11"/>
      <c r="K37" s="11"/>
      <c r="L37" s="9"/>
    </row>
    <row r="38" spans="1:11" ht="20.25" customHeight="1">
      <c r="A38" s="12"/>
      <c r="B38" s="28" t="s">
        <v>19</v>
      </c>
      <c r="C38" s="274">
        <v>89160</v>
      </c>
      <c r="D38" s="274">
        <v>1678.55</v>
      </c>
      <c r="E38" s="274">
        <f>'8.Soupiska výdajů'!R18</f>
        <v>193.51</v>
      </c>
      <c r="F38" s="286">
        <f>(D38+E38)/C38</f>
        <v>0.020996635262449527</v>
      </c>
      <c r="G38" s="287">
        <f>C38-D38-E38</f>
        <v>87287.94</v>
      </c>
      <c r="H38" s="1"/>
      <c r="I38" s="1"/>
      <c r="J38" s="1"/>
      <c r="K38" s="1"/>
    </row>
    <row r="39" spans="1:11" ht="20.25" customHeight="1">
      <c r="A39" s="12"/>
      <c r="B39" s="29" t="s">
        <v>65</v>
      </c>
      <c r="C39" s="274">
        <v>70840</v>
      </c>
      <c r="D39" s="274">
        <v>8012.35</v>
      </c>
      <c r="E39" s="274">
        <f>'8.Soupiska výdajů'!R29</f>
        <v>2780.4100000000003</v>
      </c>
      <c r="F39" s="286">
        <f>(D39+E39)/C39</f>
        <v>0.15235403726708074</v>
      </c>
      <c r="G39" s="287">
        <f>C39-D39-E39</f>
        <v>60047.24</v>
      </c>
      <c r="H39" s="1"/>
      <c r="I39" s="1"/>
      <c r="J39" s="1"/>
      <c r="K39" s="1"/>
    </row>
    <row r="40" spans="1:11" ht="20.25" customHeight="1">
      <c r="A40" s="12"/>
      <c r="B40" s="29" t="s">
        <v>20</v>
      </c>
      <c r="C40" s="274">
        <v>0</v>
      </c>
      <c r="D40" s="274">
        <v>0</v>
      </c>
      <c r="E40" s="274">
        <f>'8.Soupiska výdajů'!R31</f>
        <v>0</v>
      </c>
      <c r="F40" s="286">
        <v>0</v>
      </c>
      <c r="G40" s="287">
        <v>0</v>
      </c>
      <c r="H40" s="1"/>
      <c r="I40" s="1"/>
      <c r="J40" s="1"/>
      <c r="K40" s="1"/>
    </row>
    <row r="41" spans="1:11" ht="20.25" customHeight="1" thickBot="1">
      <c r="A41" s="12"/>
      <c r="B41" s="71" t="s">
        <v>281</v>
      </c>
      <c r="C41" s="274">
        <v>0</v>
      </c>
      <c r="D41" s="274">
        <v>0</v>
      </c>
      <c r="E41" s="274">
        <v>0</v>
      </c>
      <c r="F41" s="286">
        <v>0</v>
      </c>
      <c r="G41" s="287">
        <f>C41-D41-E41</f>
        <v>0</v>
      </c>
      <c r="H41" s="1"/>
      <c r="I41" s="1"/>
      <c r="J41" s="1"/>
      <c r="K41" s="1"/>
    </row>
    <row r="42" spans="1:11" ht="20.25" customHeight="1" thickBot="1">
      <c r="A42" s="12"/>
      <c r="B42" s="30" t="s">
        <v>21</v>
      </c>
      <c r="C42" s="285">
        <f>SUM(C38:C40)-C41</f>
        <v>160000</v>
      </c>
      <c r="D42" s="285">
        <f>SUM(D38:D40)-D41</f>
        <v>9690.9</v>
      </c>
      <c r="E42" s="285">
        <f>SUM(E38:E40)-E41</f>
        <v>2973.92</v>
      </c>
      <c r="F42" s="276">
        <f>(D42+E42)/C42</f>
        <v>0.07915512499999999</v>
      </c>
      <c r="G42" s="282">
        <f>SUM(G38:G40)-G41</f>
        <v>147335.18</v>
      </c>
      <c r="H42" s="1"/>
      <c r="I42" s="1"/>
      <c r="J42" s="1"/>
      <c r="K42" s="1"/>
    </row>
    <row r="43" spans="1:11" ht="41.25" customHeight="1">
      <c r="A43" s="12"/>
      <c r="B43" s="806" t="s">
        <v>280</v>
      </c>
      <c r="C43" s="685"/>
      <c r="D43" s="685"/>
      <c r="E43" s="685"/>
      <c r="F43" s="685"/>
      <c r="G43" s="685"/>
      <c r="H43" s="1"/>
      <c r="I43" s="1"/>
      <c r="J43" s="1"/>
      <c r="K43" s="1"/>
    </row>
    <row r="44" spans="1:11" ht="18.75" customHeight="1" thickBot="1">
      <c r="A44" s="12"/>
      <c r="B44" t="s">
        <v>22</v>
      </c>
      <c r="C44" s="18"/>
      <c r="D44" s="18"/>
      <c r="E44" s="18"/>
      <c r="F44" s="18"/>
      <c r="G44" s="18"/>
      <c r="H44" s="1"/>
      <c r="I44" s="1"/>
      <c r="J44" s="1"/>
      <c r="K44" s="1"/>
    </row>
    <row r="45" spans="1:11" ht="18" customHeight="1" thickBot="1">
      <c r="A45" s="12"/>
      <c r="B45" s="819" t="s">
        <v>23</v>
      </c>
      <c r="C45" s="820"/>
      <c r="D45" s="821"/>
      <c r="E45" s="273">
        <v>0</v>
      </c>
      <c r="F45" s="18"/>
      <c r="G45" s="18"/>
      <c r="H45" s="1"/>
      <c r="I45" s="1"/>
      <c r="J45" s="1"/>
      <c r="K45" s="1"/>
    </row>
    <row r="46" spans="1:11" ht="18" customHeight="1" thickBot="1">
      <c r="A46" s="12"/>
      <c r="B46" s="87" t="s">
        <v>66</v>
      </c>
      <c r="C46" s="88"/>
      <c r="D46" s="89"/>
      <c r="E46" s="288">
        <f>E45/$C$42</f>
        <v>0</v>
      </c>
      <c r="F46" s="18"/>
      <c r="G46" s="18"/>
      <c r="H46" s="1"/>
      <c r="I46" s="1"/>
      <c r="J46" s="1"/>
      <c r="K46" s="1"/>
    </row>
    <row r="47" spans="1:11" ht="18" customHeight="1" thickBot="1">
      <c r="A47" s="12"/>
      <c r="B47" s="90" t="s">
        <v>55</v>
      </c>
      <c r="C47" s="91"/>
      <c r="D47" s="92"/>
      <c r="E47" s="273">
        <v>0</v>
      </c>
      <c r="F47" s="18"/>
      <c r="G47" s="18"/>
      <c r="H47" s="1"/>
      <c r="I47" s="1"/>
      <c r="J47" s="1"/>
      <c r="K47" s="1"/>
    </row>
    <row r="48" spans="1:11" ht="18" customHeight="1" thickBot="1">
      <c r="A48" s="12"/>
      <c r="B48" s="87" t="s">
        <v>66</v>
      </c>
      <c r="C48" s="88"/>
      <c r="D48" s="89"/>
      <c r="E48" s="288">
        <v>0</v>
      </c>
      <c r="F48" s="18"/>
      <c r="G48" s="18"/>
      <c r="H48" s="1"/>
      <c r="I48" s="1"/>
      <c r="J48" s="1"/>
      <c r="K48" s="1"/>
    </row>
    <row r="49" spans="1:11" ht="18" customHeight="1" thickBot="1">
      <c r="A49" s="12"/>
      <c r="B49" s="90" t="s">
        <v>154</v>
      </c>
      <c r="C49" s="91"/>
      <c r="D49" s="92"/>
      <c r="E49" s="273">
        <v>0</v>
      </c>
      <c r="F49" s="18"/>
      <c r="G49" s="18"/>
      <c r="H49" s="1"/>
      <c r="I49" s="1"/>
      <c r="J49" s="1"/>
      <c r="K49" s="1"/>
    </row>
    <row r="50" spans="1:11" ht="18" customHeight="1" thickBot="1">
      <c r="A50" s="12"/>
      <c r="B50" s="87" t="s">
        <v>66</v>
      </c>
      <c r="C50" s="88"/>
      <c r="D50" s="89"/>
      <c r="E50" s="288">
        <f>E49/$C$42</f>
        <v>0</v>
      </c>
      <c r="F50" s="18"/>
      <c r="G50" s="18"/>
      <c r="H50" s="1"/>
      <c r="I50" s="1"/>
      <c r="J50" s="1"/>
      <c r="K50" s="1"/>
    </row>
    <row r="51" spans="1:11" ht="18" customHeight="1" thickBot="1">
      <c r="A51" s="12"/>
      <c r="B51" s="86" t="s">
        <v>56</v>
      </c>
      <c r="C51" s="59"/>
      <c r="D51" s="59"/>
      <c r="E51" s="273">
        <v>0</v>
      </c>
      <c r="F51" s="18"/>
      <c r="G51" s="18"/>
      <c r="H51" s="1"/>
      <c r="I51" s="1"/>
      <c r="J51" s="1"/>
      <c r="K51" s="1"/>
    </row>
    <row r="52" spans="1:11" ht="18" customHeight="1" thickBot="1">
      <c r="A52" s="12"/>
      <c r="B52" s="87" t="s">
        <v>66</v>
      </c>
      <c r="C52" s="88"/>
      <c r="D52" s="88"/>
      <c r="E52" s="288">
        <f>E51/$C$42</f>
        <v>0</v>
      </c>
      <c r="F52" s="18"/>
      <c r="G52" s="18"/>
      <c r="H52" s="1"/>
      <c r="I52" s="1"/>
      <c r="J52" s="1"/>
      <c r="K52" s="1"/>
    </row>
    <row r="53" spans="1:11" ht="19.5" customHeight="1">
      <c r="A53" s="12"/>
      <c r="B53" s="3"/>
      <c r="C53" s="1"/>
      <c r="D53" s="1"/>
      <c r="E53" s="1"/>
      <c r="F53" s="1"/>
      <c r="G53" s="1"/>
      <c r="H53" s="1"/>
      <c r="I53" s="1"/>
      <c r="J53" s="1"/>
      <c r="K53" s="1"/>
    </row>
    <row r="54" spans="1:11" ht="20.25" customHeight="1" thickBot="1">
      <c r="A54" s="12"/>
      <c r="B54" s="805" t="s">
        <v>51</v>
      </c>
      <c r="C54" s="805"/>
      <c r="D54" s="805"/>
      <c r="E54" s="33"/>
      <c r="F54" s="140"/>
      <c r="G54" s="18"/>
      <c r="H54" s="1"/>
      <c r="I54" s="1"/>
      <c r="J54" s="1"/>
      <c r="K54" s="1"/>
    </row>
    <row r="55" spans="1:11" ht="56.25" customHeight="1" thickBot="1">
      <c r="A55" s="12"/>
      <c r="B55" s="27" t="s">
        <v>271</v>
      </c>
      <c r="C55" s="31" t="s">
        <v>25</v>
      </c>
      <c r="D55" s="72" t="s">
        <v>272</v>
      </c>
      <c r="E55" s="74" t="s">
        <v>26</v>
      </c>
      <c r="F55" s="31" t="s">
        <v>57</v>
      </c>
      <c r="G55" s="138"/>
      <c r="H55" s="1"/>
      <c r="I55" s="1"/>
      <c r="J55" s="1"/>
      <c r="K55" s="1"/>
    </row>
    <row r="56" spans="1:11" ht="27.75" customHeight="1" thickBot="1">
      <c r="A56" s="12"/>
      <c r="B56" s="275">
        <v>136000</v>
      </c>
      <c r="C56" s="275">
        <v>0</v>
      </c>
      <c r="D56" s="275">
        <f>'8.Soupiska výdajů'!W48</f>
        <v>2527</v>
      </c>
      <c r="E56" s="283">
        <v>0</v>
      </c>
      <c r="F56" s="284">
        <f>B56-C56-D56</f>
        <v>133473</v>
      </c>
      <c r="G56" s="139"/>
      <c r="H56" s="1"/>
      <c r="I56" s="1"/>
      <c r="J56" s="1"/>
      <c r="K56" s="1"/>
    </row>
    <row r="57" spans="1:11" ht="19.5" customHeight="1">
      <c r="A57" s="12"/>
      <c r="B57" s="1"/>
      <c r="C57" s="1"/>
      <c r="D57" s="1"/>
      <c r="E57" s="1"/>
      <c r="F57" s="1"/>
      <c r="G57" s="1"/>
      <c r="H57" s="1"/>
      <c r="I57" s="1"/>
      <c r="J57" s="1"/>
      <c r="K57" s="1"/>
    </row>
    <row r="58" spans="1:11" ht="19.5" customHeight="1" thickBot="1">
      <c r="A58" s="12"/>
      <c r="B58" s="805" t="s">
        <v>282</v>
      </c>
      <c r="C58" s="805"/>
      <c r="D58" s="805"/>
      <c r="E58" s="33"/>
      <c r="F58" s="140"/>
      <c r="G58" s="1"/>
      <c r="H58" s="1"/>
      <c r="I58" s="1"/>
      <c r="J58" s="1"/>
      <c r="K58" s="1"/>
    </row>
    <row r="59" spans="1:11" ht="61.5" customHeight="1" thickBot="1">
      <c r="A59" s="12"/>
      <c r="B59" s="27" t="s">
        <v>263</v>
      </c>
      <c r="C59" s="31" t="s">
        <v>267</v>
      </c>
      <c r="D59" s="72" t="s">
        <v>264</v>
      </c>
      <c r="E59" s="74" t="s">
        <v>265</v>
      </c>
      <c r="F59" s="27" t="s">
        <v>266</v>
      </c>
      <c r="G59" s="1"/>
      <c r="H59" s="1"/>
      <c r="I59" s="1"/>
      <c r="J59" s="1"/>
      <c r="K59" s="1"/>
    </row>
    <row r="60" spans="1:11" ht="28.5" customHeight="1" thickBot="1">
      <c r="A60" s="12"/>
      <c r="B60" s="275"/>
      <c r="C60" s="275"/>
      <c r="D60" s="275"/>
      <c r="E60" s="283">
        <v>0</v>
      </c>
      <c r="F60" s="302">
        <f>B60-C60-D60</f>
        <v>0</v>
      </c>
      <c r="G60" s="1"/>
      <c r="H60" s="1"/>
      <c r="I60" s="1"/>
      <c r="J60" s="1"/>
      <c r="K60" s="1"/>
    </row>
    <row r="61" spans="1:11" ht="44.25" customHeight="1">
      <c r="A61" s="12"/>
      <c r="B61" s="807" t="s">
        <v>284</v>
      </c>
      <c r="C61" s="808"/>
      <c r="D61" s="808"/>
      <c r="E61" s="808"/>
      <c r="F61" s="808"/>
      <c r="G61" s="1"/>
      <c r="H61" s="1"/>
      <c r="I61" s="1"/>
      <c r="J61" s="1"/>
      <c r="K61" s="1"/>
    </row>
    <row r="62" spans="1:11" ht="14.25" customHeight="1">
      <c r="A62" s="12"/>
      <c r="B62" s="14"/>
      <c r="C62" s="24"/>
      <c r="D62" s="24"/>
      <c r="E62" s="24"/>
      <c r="F62" s="24"/>
      <c r="G62" s="24"/>
      <c r="H62" s="1"/>
      <c r="I62" s="1"/>
      <c r="J62" s="1"/>
      <c r="K62" s="1"/>
    </row>
    <row r="63" spans="1:11" ht="20.25" customHeight="1">
      <c r="A63" s="12"/>
      <c r="B63" s="269" t="s">
        <v>251</v>
      </c>
      <c r="D63" s="24"/>
      <c r="E63" s="24"/>
      <c r="F63" s="24"/>
      <c r="G63" s="24"/>
      <c r="H63" s="1"/>
      <c r="I63" s="1"/>
      <c r="J63" s="1"/>
      <c r="K63" s="1"/>
    </row>
    <row r="64" spans="1:11" ht="15" customHeight="1">
      <c r="A64" s="1"/>
      <c r="B64" s="32" t="s">
        <v>30</v>
      </c>
      <c r="C64" s="15" t="s">
        <v>468</v>
      </c>
      <c r="D64" s="15"/>
      <c r="E64" s="35"/>
      <c r="F64" s="35"/>
      <c r="H64" s="1"/>
      <c r="I64" s="1"/>
      <c r="J64" s="1"/>
      <c r="K64" s="1"/>
    </row>
    <row r="65" spans="1:11" ht="9.75" customHeight="1">
      <c r="A65" s="10"/>
      <c r="E65" s="35"/>
      <c r="F65" s="35"/>
      <c r="H65" s="11"/>
      <c r="I65" s="11"/>
      <c r="J65" s="11"/>
      <c r="K65" s="11"/>
    </row>
    <row r="66" spans="1:11" ht="16.5" customHeight="1">
      <c r="A66" s="10"/>
      <c r="B66" s="32" t="s">
        <v>60</v>
      </c>
      <c r="C66" s="15" t="s">
        <v>157</v>
      </c>
      <c r="D66" s="15"/>
      <c r="E66" s="35"/>
      <c r="F66" s="35"/>
      <c r="H66" s="11"/>
      <c r="I66" s="11"/>
      <c r="J66" s="11"/>
      <c r="K66" s="11"/>
    </row>
    <row r="67" spans="1:11" ht="9.75" customHeight="1">
      <c r="A67" s="10"/>
      <c r="E67" s="35"/>
      <c r="F67" s="35"/>
      <c r="H67" s="11"/>
      <c r="I67" s="11"/>
      <c r="J67" s="11"/>
      <c r="K67" s="11"/>
    </row>
    <row r="68" spans="1:11" ht="16.5" customHeight="1">
      <c r="A68" s="10"/>
      <c r="B68" s="32" t="s">
        <v>31</v>
      </c>
      <c r="C68" s="135" t="s">
        <v>469</v>
      </c>
      <c r="D68" s="135"/>
      <c r="E68" s="5"/>
      <c r="F68" s="5"/>
      <c r="H68" s="11"/>
      <c r="I68" s="11"/>
      <c r="J68" s="11"/>
      <c r="K68" s="11"/>
    </row>
    <row r="69" spans="1:11" ht="9.75" customHeight="1">
      <c r="A69" s="10"/>
      <c r="H69" s="11"/>
      <c r="I69" s="11"/>
      <c r="J69" s="11"/>
      <c r="K69" s="11"/>
    </row>
    <row r="70" spans="1:11" ht="15" customHeight="1">
      <c r="A70" s="10"/>
      <c r="B70" s="32" t="s">
        <v>156</v>
      </c>
      <c r="C70" s="32"/>
      <c r="D70" s="135" t="s">
        <v>470</v>
      </c>
      <c r="E70" s="135"/>
      <c r="F70" s="5"/>
      <c r="G70" s="5"/>
      <c r="H70" s="11"/>
      <c r="I70" s="11"/>
      <c r="J70" s="11"/>
      <c r="K70" s="11"/>
    </row>
    <row r="71" spans="1:11" ht="7.5" customHeight="1" thickBot="1">
      <c r="A71" s="10"/>
      <c r="H71" s="11"/>
      <c r="I71" s="11"/>
      <c r="J71" s="11"/>
      <c r="K71" s="11"/>
    </row>
    <row r="72" spans="1:11" ht="36.75" customHeight="1">
      <c r="A72" s="12"/>
      <c r="B72" s="742" t="s">
        <v>32</v>
      </c>
      <c r="C72" s="795"/>
      <c r="D72" s="796"/>
      <c r="E72" s="797"/>
      <c r="F72" s="19"/>
      <c r="G72" s="1"/>
      <c r="H72" s="1"/>
      <c r="I72" s="1"/>
      <c r="J72" s="1"/>
      <c r="K72" s="1"/>
    </row>
    <row r="73" spans="1:11" ht="19.5" customHeight="1">
      <c r="A73" s="12"/>
      <c r="B73" s="742"/>
      <c r="C73" s="798"/>
      <c r="D73" s="799"/>
      <c r="E73" s="800"/>
      <c r="F73" s="19"/>
      <c r="G73" s="1"/>
      <c r="H73" s="1"/>
      <c r="I73" s="1"/>
      <c r="J73" s="1"/>
      <c r="K73" s="1"/>
    </row>
    <row r="74" spans="1:11" ht="21.75" customHeight="1" thickBot="1">
      <c r="A74" s="12"/>
      <c r="B74" s="742"/>
      <c r="C74" s="801"/>
      <c r="D74" s="802"/>
      <c r="E74" s="803"/>
      <c r="F74" s="19"/>
      <c r="G74" s="1"/>
      <c r="H74" s="1"/>
      <c r="I74" s="1"/>
      <c r="J74" s="1"/>
      <c r="K74" s="1"/>
    </row>
    <row r="75" spans="1:11" ht="12.75">
      <c r="A75" s="12"/>
      <c r="C75" s="1"/>
      <c r="D75" s="1"/>
      <c r="E75" s="1"/>
      <c r="F75" s="1"/>
      <c r="G75" s="1"/>
      <c r="H75" s="1"/>
      <c r="I75" s="1"/>
      <c r="J75" s="1"/>
      <c r="K75" s="1"/>
    </row>
    <row r="76" spans="1:11" ht="17.25" customHeight="1">
      <c r="A76" s="12"/>
      <c r="B76" s="32" t="s">
        <v>6</v>
      </c>
      <c r="C76" s="603"/>
      <c r="D76" s="1"/>
      <c r="E76" s="1"/>
      <c r="F76" s="1"/>
      <c r="G76" s="1"/>
      <c r="H76" s="1"/>
      <c r="I76" s="1"/>
      <c r="J76" s="1"/>
      <c r="K76" s="1"/>
    </row>
    <row r="77" spans="1:11" ht="12.75">
      <c r="A77" s="12"/>
      <c r="B77" s="1"/>
      <c r="C77" s="1"/>
      <c r="D77" s="1"/>
      <c r="E77" s="1"/>
      <c r="F77" s="1"/>
      <c r="G77" s="1"/>
      <c r="H77" s="1"/>
      <c r="I77" s="1"/>
      <c r="J77" s="1"/>
      <c r="K77" s="1"/>
    </row>
    <row r="78" spans="1:11" ht="12.75">
      <c r="A78" s="12"/>
      <c r="B78" s="1"/>
      <c r="C78" s="1"/>
      <c r="D78" s="1"/>
      <c r="E78" s="1"/>
      <c r="F78" s="1"/>
      <c r="G78" s="1"/>
      <c r="H78" s="1"/>
      <c r="I78" s="1"/>
      <c r="J78" s="1"/>
      <c r="K78" s="1"/>
    </row>
    <row r="79" spans="1:11" ht="12.75">
      <c r="A79" s="12"/>
      <c r="B79" s="1"/>
      <c r="C79" s="1"/>
      <c r="D79" s="1"/>
      <c r="E79" s="1"/>
      <c r="F79" s="1"/>
      <c r="G79" s="1"/>
      <c r="H79" s="1"/>
      <c r="I79" s="1"/>
      <c r="J79" s="1"/>
      <c r="K79" s="1"/>
    </row>
    <row r="80" spans="1:11" ht="12.75">
      <c r="A80" s="12"/>
      <c r="B80" s="1"/>
      <c r="C80" s="1"/>
      <c r="D80" s="1"/>
      <c r="E80" s="1"/>
      <c r="F80" s="1"/>
      <c r="G80" s="1"/>
      <c r="H80" s="1"/>
      <c r="I80" s="1"/>
      <c r="J80" s="1"/>
      <c r="K80" s="1"/>
    </row>
    <row r="81" spans="1:11" ht="12.75">
      <c r="A81" s="12"/>
      <c r="B81" s="1"/>
      <c r="C81" s="1"/>
      <c r="D81" s="1"/>
      <c r="E81" s="1"/>
      <c r="F81" s="1"/>
      <c r="G81" s="1"/>
      <c r="H81" s="1"/>
      <c r="I81" s="1"/>
      <c r="J81" s="1"/>
      <c r="K81" s="1"/>
    </row>
    <row r="82" spans="1:11" ht="15">
      <c r="A82" s="815"/>
      <c r="B82" s="815"/>
      <c r="C82" s="815"/>
      <c r="D82" s="815"/>
      <c r="E82" s="815"/>
      <c r="F82" s="815"/>
      <c r="G82" s="815"/>
      <c r="H82" s="815"/>
      <c r="I82" s="4"/>
      <c r="J82" s="4"/>
      <c r="K82" s="4"/>
    </row>
    <row r="83" spans="1:11" ht="12.75">
      <c r="A83" s="1"/>
      <c r="B83" s="1"/>
      <c r="C83" s="1"/>
      <c r="D83" s="1"/>
      <c r="E83" s="1"/>
      <c r="F83" s="1"/>
      <c r="G83" s="1"/>
      <c r="H83" s="1"/>
      <c r="I83" s="1"/>
      <c r="J83" s="1"/>
      <c r="K83" s="1"/>
    </row>
    <row r="84" spans="1:11" ht="12.75">
      <c r="A84" s="1"/>
      <c r="B84" s="1"/>
      <c r="C84" s="1"/>
      <c r="D84" s="1"/>
      <c r="E84" s="1"/>
      <c r="F84" s="1"/>
      <c r="G84" s="1"/>
      <c r="H84" s="1"/>
      <c r="I84" s="1"/>
      <c r="J84" s="1"/>
      <c r="K84" s="1"/>
    </row>
    <row r="85" spans="1:11" ht="15">
      <c r="A85" s="3"/>
      <c r="B85" s="4"/>
      <c r="C85" s="1"/>
      <c r="D85" s="1"/>
      <c r="E85" s="1"/>
      <c r="F85" s="1"/>
      <c r="G85" s="1"/>
      <c r="H85" s="1"/>
      <c r="I85" s="1"/>
      <c r="J85" s="1"/>
      <c r="K85" s="1"/>
    </row>
    <row r="86" spans="1:11" ht="8.25" customHeight="1">
      <c r="A86" s="1"/>
      <c r="B86" s="1"/>
      <c r="C86" s="1"/>
      <c r="D86" s="1"/>
      <c r="E86" s="1"/>
      <c r="F86" s="1"/>
      <c r="G86" s="1"/>
      <c r="H86" s="1"/>
      <c r="I86" s="1"/>
      <c r="J86" s="1"/>
      <c r="K86" s="1"/>
    </row>
    <row r="87" spans="1:11" ht="12.75">
      <c r="A87" s="10"/>
      <c r="B87" s="10"/>
      <c r="C87" s="11"/>
      <c r="D87" s="11"/>
      <c r="E87" s="11"/>
      <c r="F87" s="11"/>
      <c r="G87" s="11"/>
      <c r="H87" s="11"/>
      <c r="I87" s="11"/>
      <c r="J87" s="11"/>
      <c r="K87" s="11"/>
    </row>
    <row r="88" spans="1:11" ht="12.75">
      <c r="A88" s="12"/>
      <c r="B88" s="1"/>
      <c r="C88" s="1"/>
      <c r="D88" s="1"/>
      <c r="E88" s="1"/>
      <c r="F88" s="1"/>
      <c r="G88" s="1"/>
      <c r="H88" s="1"/>
      <c r="I88" s="1"/>
      <c r="J88" s="1"/>
      <c r="K88" s="1"/>
    </row>
    <row r="89" spans="1:11" ht="12.75">
      <c r="A89" s="12"/>
      <c r="B89" s="1"/>
      <c r="C89" s="1"/>
      <c r="D89" s="1"/>
      <c r="E89" s="1"/>
      <c r="F89" s="1"/>
      <c r="G89" s="1"/>
      <c r="H89" s="1"/>
      <c r="I89" s="1"/>
      <c r="J89" s="1"/>
      <c r="K89" s="1"/>
    </row>
    <row r="90" spans="1:11" ht="12.75">
      <c r="A90" s="12"/>
      <c r="B90" s="1"/>
      <c r="C90" s="1"/>
      <c r="D90" s="1"/>
      <c r="E90" s="1"/>
      <c r="F90" s="1"/>
      <c r="G90" s="1"/>
      <c r="H90" s="1"/>
      <c r="I90" s="1"/>
      <c r="J90" s="1"/>
      <c r="K90" s="1"/>
    </row>
    <row r="91" spans="1:11" ht="12.75">
      <c r="A91" s="12"/>
      <c r="B91" s="1"/>
      <c r="C91" s="1"/>
      <c r="D91" s="1"/>
      <c r="E91" s="1"/>
      <c r="F91" s="1"/>
      <c r="G91" s="1"/>
      <c r="H91" s="1"/>
      <c r="I91" s="1"/>
      <c r="J91" s="1"/>
      <c r="K91" s="1"/>
    </row>
    <row r="92" spans="1:11" ht="12.75">
      <c r="A92" s="12"/>
      <c r="B92" s="1"/>
      <c r="C92" s="1"/>
      <c r="D92" s="1"/>
      <c r="E92" s="1"/>
      <c r="F92" s="1"/>
      <c r="G92" s="1"/>
      <c r="H92" s="1"/>
      <c r="I92" s="1"/>
      <c r="J92" s="1"/>
      <c r="K92" s="1"/>
    </row>
    <row r="93" spans="1:11" ht="12.75">
      <c r="A93" s="12"/>
      <c r="B93" s="1"/>
      <c r="C93" s="1"/>
      <c r="D93" s="1"/>
      <c r="E93" s="1"/>
      <c r="F93" s="1"/>
      <c r="G93" s="1"/>
      <c r="H93" s="1"/>
      <c r="I93" s="1"/>
      <c r="J93" s="1"/>
      <c r="K93" s="1"/>
    </row>
    <row r="94" spans="1:11" ht="12.75">
      <c r="A94" s="12"/>
      <c r="B94" s="1"/>
      <c r="C94" s="1"/>
      <c r="D94" s="1"/>
      <c r="E94" s="1"/>
      <c r="F94" s="1"/>
      <c r="G94" s="1"/>
      <c r="H94" s="1"/>
      <c r="I94" s="1"/>
      <c r="J94" s="1"/>
      <c r="K94" s="1"/>
    </row>
    <row r="95" spans="1:11" ht="12.75">
      <c r="A95" s="12"/>
      <c r="B95" s="1"/>
      <c r="C95" s="1"/>
      <c r="D95" s="1"/>
      <c r="E95" s="1"/>
      <c r="F95" s="1"/>
      <c r="G95" s="1"/>
      <c r="H95" s="1"/>
      <c r="I95" s="1"/>
      <c r="J95" s="1"/>
      <c r="K95" s="1"/>
    </row>
    <row r="96" spans="1:11" ht="12.75">
      <c r="A96" s="12"/>
      <c r="B96" s="1"/>
      <c r="C96" s="1"/>
      <c r="D96" s="1"/>
      <c r="E96" s="1"/>
      <c r="F96" s="1"/>
      <c r="G96" s="1"/>
      <c r="H96" s="1"/>
      <c r="I96" s="1"/>
      <c r="J96" s="1"/>
      <c r="K96" s="1"/>
    </row>
    <row r="97" spans="1:11" ht="12.75">
      <c r="A97" s="12"/>
      <c r="B97" s="1"/>
      <c r="C97" s="1"/>
      <c r="D97" s="1"/>
      <c r="E97" s="1"/>
      <c r="F97" s="1"/>
      <c r="G97" s="1"/>
      <c r="H97" s="1"/>
      <c r="I97" s="1"/>
      <c r="J97" s="1"/>
      <c r="K97" s="1"/>
    </row>
    <row r="98" spans="1:11" ht="15">
      <c r="A98" s="815"/>
      <c r="B98" s="815"/>
      <c r="C98" s="815"/>
      <c r="D98" s="815"/>
      <c r="E98" s="815"/>
      <c r="F98" s="815"/>
      <c r="G98" s="815"/>
      <c r="H98" s="815"/>
      <c r="I98" s="4"/>
      <c r="J98" s="4"/>
      <c r="K98" s="4"/>
    </row>
  </sheetData>
  <sheetProtection/>
  <mergeCells count="36">
    <mergeCell ref="A98:H98"/>
    <mergeCell ref="A82:H82"/>
    <mergeCell ref="C22:G22"/>
    <mergeCell ref="B72:B74"/>
    <mergeCell ref="B33:G33"/>
    <mergeCell ref="B45:D45"/>
    <mergeCell ref="F24:G24"/>
    <mergeCell ref="C26:D26"/>
    <mergeCell ref="B54:D54"/>
    <mergeCell ref="F28:G28"/>
    <mergeCell ref="I4:P4"/>
    <mergeCell ref="C6:G6"/>
    <mergeCell ref="C11:G11"/>
    <mergeCell ref="F14:G14"/>
    <mergeCell ref="C14:D14"/>
    <mergeCell ref="C4:G4"/>
    <mergeCell ref="C8:G8"/>
    <mergeCell ref="C12:D12"/>
    <mergeCell ref="C72:E74"/>
    <mergeCell ref="F16:G16"/>
    <mergeCell ref="B58:D58"/>
    <mergeCell ref="C30:D30"/>
    <mergeCell ref="C28:D28"/>
    <mergeCell ref="B43:G43"/>
    <mergeCell ref="B61:F61"/>
    <mergeCell ref="C24:D24"/>
    <mergeCell ref="B1:J1"/>
    <mergeCell ref="A2:G2"/>
    <mergeCell ref="F26:G26"/>
    <mergeCell ref="C16:D16"/>
    <mergeCell ref="C10:G10"/>
    <mergeCell ref="C20:D20"/>
    <mergeCell ref="F20:G20"/>
    <mergeCell ref="F12:G12"/>
    <mergeCell ref="C18:D18"/>
    <mergeCell ref="F18:G18"/>
  </mergeCells>
  <hyperlinks>
    <hyperlink ref="F16" r:id="rId1" display="maresova.d@kr-vysocina.cz"/>
  </hyperlinks>
  <printOptions horizontalCentered="1"/>
  <pageMargins left="0.5118110236220472" right="0.4330708661417323" top="0.5511811023622047" bottom="0.5905511811023623" header="0.5118110236220472" footer="0.5118110236220472"/>
  <pageSetup cellComments="asDisplayed" fitToHeight="0" fitToWidth="1" horizontalDpi="600" verticalDpi="600" orientation="portrait" paperSize="9" scale="74" r:id="rId5"/>
  <headerFooter alignWithMargins="0">
    <oddHeader>&amp;CVerze: 4. května 2011</oddHeader>
  </headerFooter>
  <rowBreaks count="2" manualBreakCount="2">
    <brk id="53" max="7" man="1"/>
    <brk id="78" max="5" man="1"/>
  </rowBreaks>
  <drawing r:id="rId4"/>
  <legacyDrawing r:id="rId3"/>
</worksheet>
</file>

<file path=xl/worksheets/sheet4.xml><?xml version="1.0" encoding="utf-8"?>
<worksheet xmlns="http://schemas.openxmlformats.org/spreadsheetml/2006/main" xmlns:r="http://schemas.openxmlformats.org/officeDocument/2006/relationships">
  <dimension ref="A1:AQ60"/>
  <sheetViews>
    <sheetView view="pageBreakPreview" zoomScale="60" zoomScalePageLayoutView="0" workbookViewId="0" topLeftCell="A1">
      <selection activeCell="P25" sqref="P25"/>
    </sheetView>
  </sheetViews>
  <sheetFormatPr defaultColWidth="9.140625" defaultRowHeight="12.75"/>
  <cols>
    <col min="1" max="1" width="7.140625" style="45" customWidth="1"/>
    <col min="2" max="2" width="12.57421875" style="45" customWidth="1"/>
    <col min="3" max="3" width="21.8515625" style="45" customWidth="1"/>
    <col min="4" max="4" width="17.00390625" style="45" customWidth="1"/>
    <col min="5" max="5" width="16.00390625" style="45" customWidth="1"/>
    <col min="6" max="6" width="12.140625" style="45" customWidth="1"/>
    <col min="7" max="7" width="16.7109375" style="45" customWidth="1"/>
    <col min="8" max="8" width="17.421875" style="45" customWidth="1"/>
    <col min="9" max="9" width="16.140625" style="45" customWidth="1"/>
    <col min="10" max="10" width="15.8515625" style="45" customWidth="1"/>
    <col min="11" max="11" width="13.7109375" style="45" customWidth="1"/>
    <col min="12" max="13" width="11.421875" style="45" customWidth="1"/>
    <col min="14" max="14" width="12.140625" style="45" customWidth="1"/>
    <col min="15" max="15" width="11.421875" style="45" customWidth="1"/>
    <col min="16" max="16" width="14.28125" style="45" customWidth="1"/>
    <col min="17" max="17" width="11.8515625" style="45" customWidth="1"/>
    <col min="18" max="18" width="19.7109375" style="45" customWidth="1"/>
    <col min="19" max="19" width="10.421875" style="45" customWidth="1"/>
    <col min="20" max="20" width="16.421875" style="45" customWidth="1"/>
    <col min="21" max="21" width="14.421875" style="45" bestFit="1" customWidth="1"/>
    <col min="22" max="22" width="16.00390625" style="45" bestFit="1" customWidth="1"/>
    <col min="23" max="23" width="25.7109375" style="45" customWidth="1"/>
    <col min="24" max="24" width="15.7109375" style="45" customWidth="1"/>
    <col min="25" max="26" width="9.28125" style="45" bestFit="1" customWidth="1"/>
    <col min="27" max="16384" width="9.140625" style="45" customWidth="1"/>
  </cols>
  <sheetData>
    <row r="1" spans="1:43" ht="24" customHeight="1" thickBot="1">
      <c r="A1" s="105" t="s">
        <v>262</v>
      </c>
      <c r="B1" s="200"/>
      <c r="C1" s="200"/>
      <c r="D1" s="200"/>
      <c r="E1" s="106"/>
      <c r="F1" s="201"/>
      <c r="G1" s="201"/>
      <c r="H1" s="201"/>
      <c r="I1" s="945" t="str">
        <f>'7. Finanční zpráva '!C22</f>
        <v>č. 4 od 01/08/2014 - 31/12/2014</v>
      </c>
      <c r="J1" s="946"/>
      <c r="K1" s="299"/>
      <c r="L1" s="300"/>
      <c r="M1" s="201"/>
      <c r="N1" s="201"/>
      <c r="O1" s="201"/>
      <c r="P1" s="201"/>
      <c r="Q1" s="201"/>
      <c r="R1" s="202"/>
      <c r="S1" s="202"/>
      <c r="AP1" t="s">
        <v>160</v>
      </c>
      <c r="AQ1" s="144" t="s">
        <v>161</v>
      </c>
    </row>
    <row r="2" spans="1:43" s="41" customFormat="1" ht="15.75" thickBot="1">
      <c r="A2" s="107"/>
      <c r="B2" s="107"/>
      <c r="C2" s="107"/>
      <c r="D2" s="107"/>
      <c r="E2" s="107"/>
      <c r="F2" s="108"/>
      <c r="G2" s="108"/>
      <c r="H2" s="108"/>
      <c r="I2" s="107"/>
      <c r="J2" s="107"/>
      <c r="K2" s="107"/>
      <c r="L2" s="109"/>
      <c r="M2" s="109"/>
      <c r="N2" s="109"/>
      <c r="O2" s="109"/>
      <c r="P2" s="109"/>
      <c r="Q2" s="109"/>
      <c r="R2" s="109"/>
      <c r="S2" s="109"/>
      <c r="T2" s="109"/>
      <c r="U2" s="109"/>
      <c r="V2" s="203"/>
      <c r="AP2"/>
      <c r="AQ2" s="144" t="s">
        <v>162</v>
      </c>
    </row>
    <row r="3" spans="1:43" s="41" customFormat="1" ht="15">
      <c r="A3" s="110"/>
      <c r="B3" s="825" t="s">
        <v>120</v>
      </c>
      <c r="C3" s="826"/>
      <c r="D3" s="826"/>
      <c r="E3" s="826"/>
      <c r="F3" s="827">
        <f>'7. Finanční zpráva '!C20</f>
        <v>2</v>
      </c>
      <c r="G3" s="828"/>
      <c r="H3" s="829" t="s">
        <v>64</v>
      </c>
      <c r="I3" s="830"/>
      <c r="J3" s="831" t="str">
        <f>'7. Finanční zpráva '!C10</f>
        <v>Kraj Vysočina</v>
      </c>
      <c r="K3" s="832"/>
      <c r="L3" s="832"/>
      <c r="M3" s="832"/>
      <c r="N3" s="832"/>
      <c r="O3" s="832"/>
      <c r="P3" s="832"/>
      <c r="Q3" s="833"/>
      <c r="R3" s="109"/>
      <c r="S3" s="109"/>
      <c r="T3" s="109"/>
      <c r="U3" s="109"/>
      <c r="V3" s="203"/>
      <c r="AP3" t="s">
        <v>163</v>
      </c>
      <c r="AQ3" s="144" t="s">
        <v>164</v>
      </c>
    </row>
    <row r="4" spans="1:43" s="41" customFormat="1" ht="15.75" thickBot="1">
      <c r="A4" s="107"/>
      <c r="B4" s="834" t="s">
        <v>121</v>
      </c>
      <c r="C4" s="835"/>
      <c r="D4" s="835"/>
      <c r="E4" s="835"/>
      <c r="F4" s="836" t="str">
        <f>'7. Finanční zpráva '!C8</f>
        <v>M00227</v>
      </c>
      <c r="G4" s="837"/>
      <c r="H4" s="838" t="s">
        <v>8</v>
      </c>
      <c r="I4" s="839"/>
      <c r="J4" s="840" t="s">
        <v>430</v>
      </c>
      <c r="K4" s="841"/>
      <c r="L4" s="841"/>
      <c r="M4" s="841"/>
      <c r="N4" s="841"/>
      <c r="O4" s="841"/>
      <c r="P4" s="841"/>
      <c r="Q4" s="842"/>
      <c r="R4" s="109"/>
      <c r="S4" s="109"/>
      <c r="T4" s="109"/>
      <c r="U4" s="109"/>
      <c r="V4" s="203"/>
      <c r="AP4" t="s">
        <v>165</v>
      </c>
      <c r="AQ4" s="144" t="s">
        <v>166</v>
      </c>
    </row>
    <row r="5" spans="1:43" s="41" customFormat="1" ht="15.75" thickBot="1">
      <c r="A5" s="110"/>
      <c r="B5" s="110"/>
      <c r="C5" s="110"/>
      <c r="D5" s="110"/>
      <c r="E5" s="110"/>
      <c r="F5" s="108"/>
      <c r="G5" s="108"/>
      <c r="K5" s="107"/>
      <c r="L5" s="109"/>
      <c r="M5" s="109"/>
      <c r="N5" s="109"/>
      <c r="O5" s="109"/>
      <c r="P5" s="109"/>
      <c r="Q5" s="109"/>
      <c r="R5" s="109"/>
      <c r="S5" s="109"/>
      <c r="T5" s="109"/>
      <c r="U5" s="109"/>
      <c r="V5" s="203"/>
      <c r="AP5" t="s">
        <v>167</v>
      </c>
      <c r="AQ5" s="144" t="s">
        <v>168</v>
      </c>
    </row>
    <row r="6" spans="1:43" s="41" customFormat="1" ht="15.75" thickBot="1">
      <c r="A6" s="110"/>
      <c r="B6" s="846" t="s">
        <v>122</v>
      </c>
      <c r="C6" s="847"/>
      <c r="D6" s="145" t="s">
        <v>169</v>
      </c>
      <c r="E6" s="108"/>
      <c r="F6" s="108"/>
      <c r="G6" s="108"/>
      <c r="H6" s="109"/>
      <c r="I6" s="109"/>
      <c r="J6" s="109"/>
      <c r="K6" s="109"/>
      <c r="L6" s="109"/>
      <c r="M6" s="109"/>
      <c r="N6" s="109"/>
      <c r="O6" s="109"/>
      <c r="P6" s="109"/>
      <c r="Q6" s="109"/>
      <c r="R6" s="109"/>
      <c r="S6" s="109"/>
      <c r="T6" s="109"/>
      <c r="U6" s="109"/>
      <c r="V6" s="204"/>
      <c r="AP6" t="s">
        <v>170</v>
      </c>
      <c r="AQ6" s="144" t="s">
        <v>171</v>
      </c>
    </row>
    <row r="7" spans="1:43" s="41" customFormat="1" ht="15.75" customHeight="1">
      <c r="A7" s="110"/>
      <c r="B7" s="848" t="s">
        <v>172</v>
      </c>
      <c r="C7" s="849"/>
      <c r="D7" s="854" t="s">
        <v>249</v>
      </c>
      <c r="E7" s="108"/>
      <c r="F7" s="108"/>
      <c r="G7" s="108"/>
      <c r="H7" s="205" t="s">
        <v>123</v>
      </c>
      <c r="I7" s="857">
        <v>27.792</v>
      </c>
      <c r="J7" s="858"/>
      <c r="K7" s="859"/>
      <c r="L7" s="109"/>
      <c r="M7" s="109"/>
      <c r="N7" s="109"/>
      <c r="O7" s="109"/>
      <c r="P7" s="109"/>
      <c r="Q7" s="109"/>
      <c r="R7" s="109"/>
      <c r="S7" s="109"/>
      <c r="T7" s="109"/>
      <c r="U7" s="109"/>
      <c r="V7" s="203"/>
      <c r="AP7" t="s">
        <v>173</v>
      </c>
      <c r="AQ7" s="144" t="s">
        <v>174</v>
      </c>
    </row>
    <row r="8" spans="1:43" s="41" customFormat="1" ht="15.75" thickBot="1">
      <c r="A8" s="107"/>
      <c r="B8" s="850"/>
      <c r="C8" s="851"/>
      <c r="D8" s="855"/>
      <c r="E8" s="108"/>
      <c r="F8" s="108"/>
      <c r="G8" s="108"/>
      <c r="H8" s="206" t="s">
        <v>124</v>
      </c>
      <c r="I8" s="860">
        <v>42053</v>
      </c>
      <c r="J8" s="861"/>
      <c r="K8" s="862"/>
      <c r="L8" s="109"/>
      <c r="M8" s="109"/>
      <c r="N8" s="109"/>
      <c r="O8" s="109"/>
      <c r="P8" s="109"/>
      <c r="Q8" s="109"/>
      <c r="R8" s="109"/>
      <c r="S8" s="109"/>
      <c r="T8" s="109"/>
      <c r="U8" s="109"/>
      <c r="V8" s="203"/>
      <c r="AP8" t="s">
        <v>175</v>
      </c>
      <c r="AQ8" s="144" t="s">
        <v>176</v>
      </c>
    </row>
    <row r="9" spans="1:43" s="41" customFormat="1" ht="19.5" customHeight="1" thickBot="1">
      <c r="A9" s="107"/>
      <c r="B9" s="852"/>
      <c r="C9" s="853"/>
      <c r="D9" s="856"/>
      <c r="E9" s="108"/>
      <c r="F9" s="108"/>
      <c r="G9" s="108"/>
      <c r="H9" s="108"/>
      <c r="I9" s="107"/>
      <c r="J9" s="107"/>
      <c r="K9" s="107"/>
      <c r="L9" s="109"/>
      <c r="M9" s="109"/>
      <c r="N9" s="109"/>
      <c r="O9" s="109"/>
      <c r="P9" s="109"/>
      <c r="Q9" s="109"/>
      <c r="R9" s="109"/>
      <c r="S9" s="109"/>
      <c r="T9" s="109"/>
      <c r="U9" s="109"/>
      <c r="V9" s="203"/>
      <c r="AP9" t="s">
        <v>177</v>
      </c>
      <c r="AQ9" s="144" t="s">
        <v>178</v>
      </c>
    </row>
    <row r="10" spans="1:43" s="208" customFormat="1" ht="15.75" thickBot="1">
      <c r="A10" s="207"/>
      <c r="B10" s="207"/>
      <c r="C10" s="207"/>
      <c r="D10" s="207"/>
      <c r="E10" s="111"/>
      <c r="F10" s="112"/>
      <c r="G10" s="112"/>
      <c r="H10" s="112"/>
      <c r="I10" s="112"/>
      <c r="J10" s="111"/>
      <c r="K10" s="113"/>
      <c r="L10" s="114"/>
      <c r="M10" s="114"/>
      <c r="N10" s="114"/>
      <c r="O10" s="114"/>
      <c r="P10" s="114"/>
      <c r="Q10" s="114"/>
      <c r="R10" s="115"/>
      <c r="S10" s="115"/>
      <c r="T10" s="115"/>
      <c r="U10" s="115"/>
      <c r="AP10" t="s">
        <v>179</v>
      </c>
      <c r="AQ10" s="144" t="s">
        <v>180</v>
      </c>
    </row>
    <row r="11" spans="1:43" ht="13.5" customHeight="1" thickBot="1">
      <c r="A11" s="209"/>
      <c r="B11" s="867" t="s">
        <v>125</v>
      </c>
      <c r="C11" s="868"/>
      <c r="D11" s="868"/>
      <c r="E11" s="868"/>
      <c r="F11" s="868"/>
      <c r="G11" s="868"/>
      <c r="H11" s="868"/>
      <c r="I11" s="868"/>
      <c r="J11" s="868"/>
      <c r="K11" s="868"/>
      <c r="L11" s="868"/>
      <c r="M11" s="868"/>
      <c r="N11" s="868"/>
      <c r="O11" s="868"/>
      <c r="P11" s="868"/>
      <c r="Q11" s="868"/>
      <c r="R11" s="868"/>
      <c r="S11" s="869"/>
      <c r="T11" s="873" t="s">
        <v>126</v>
      </c>
      <c r="U11" s="874"/>
      <c r="V11" s="874"/>
      <c r="W11" s="875"/>
      <c r="AP11" t="s">
        <v>181</v>
      </c>
      <c r="AQ11" s="144" t="s">
        <v>143</v>
      </c>
    </row>
    <row r="12" spans="1:43" ht="12.75" customHeight="1">
      <c r="A12" s="903"/>
      <c r="B12" s="905" t="s">
        <v>182</v>
      </c>
      <c r="C12" s="878" t="s">
        <v>127</v>
      </c>
      <c r="D12" s="908"/>
      <c r="E12" s="908"/>
      <c r="F12" s="879"/>
      <c r="G12" s="822" t="s">
        <v>128</v>
      </c>
      <c r="H12" s="876" t="s">
        <v>129</v>
      </c>
      <c r="I12" s="878" t="s">
        <v>130</v>
      </c>
      <c r="J12" s="879"/>
      <c r="K12" s="876" t="s">
        <v>131</v>
      </c>
      <c r="L12" s="876" t="s">
        <v>132</v>
      </c>
      <c r="M12" s="843" t="s">
        <v>183</v>
      </c>
      <c r="N12" s="880" t="s">
        <v>184</v>
      </c>
      <c r="O12" s="881"/>
      <c r="P12" s="881"/>
      <c r="Q12" s="882"/>
      <c r="R12" s="900" t="s">
        <v>185</v>
      </c>
      <c r="S12" s="891" t="s">
        <v>133</v>
      </c>
      <c r="T12" s="870" t="s">
        <v>231</v>
      </c>
      <c r="U12" s="871"/>
      <c r="V12" s="870" t="s">
        <v>144</v>
      </c>
      <c r="W12" s="886" t="s">
        <v>186</v>
      </c>
      <c r="AQ12" s="144" t="s">
        <v>187</v>
      </c>
    </row>
    <row r="13" spans="1:23" ht="12.75" customHeight="1">
      <c r="A13" s="904"/>
      <c r="B13" s="906"/>
      <c r="C13" s="863" t="s">
        <v>134</v>
      </c>
      <c r="D13" s="865" t="s">
        <v>188</v>
      </c>
      <c r="E13" s="863" t="s">
        <v>135</v>
      </c>
      <c r="F13" s="863" t="s">
        <v>136</v>
      </c>
      <c r="G13" s="823"/>
      <c r="H13" s="877"/>
      <c r="I13" s="863" t="s">
        <v>137</v>
      </c>
      <c r="J13" s="863" t="s">
        <v>138</v>
      </c>
      <c r="K13" s="877"/>
      <c r="L13" s="877"/>
      <c r="M13" s="844"/>
      <c r="N13" s="883"/>
      <c r="O13" s="884"/>
      <c r="P13" s="884"/>
      <c r="Q13" s="885"/>
      <c r="R13" s="901"/>
      <c r="S13" s="892"/>
      <c r="T13" s="872"/>
      <c r="U13" s="872"/>
      <c r="V13" s="894"/>
      <c r="W13" s="887"/>
    </row>
    <row r="14" spans="1:23" ht="51.75" customHeight="1" thickBot="1">
      <c r="A14" s="904"/>
      <c r="B14" s="907"/>
      <c r="C14" s="864"/>
      <c r="D14" s="866"/>
      <c r="E14" s="864"/>
      <c r="F14" s="864"/>
      <c r="G14" s="824"/>
      <c r="H14" s="864"/>
      <c r="I14" s="864"/>
      <c r="J14" s="864"/>
      <c r="K14" s="864"/>
      <c r="L14" s="864"/>
      <c r="M14" s="845"/>
      <c r="N14" s="211" t="s">
        <v>140</v>
      </c>
      <c r="O14" s="212" t="s">
        <v>141</v>
      </c>
      <c r="P14" s="213" t="s">
        <v>142</v>
      </c>
      <c r="Q14" s="213" t="s">
        <v>139</v>
      </c>
      <c r="R14" s="902"/>
      <c r="S14" s="893"/>
      <c r="T14" s="210" t="s">
        <v>147</v>
      </c>
      <c r="U14" s="210" t="s">
        <v>189</v>
      </c>
      <c r="V14" s="894"/>
      <c r="W14" s="887"/>
    </row>
    <row r="15" spans="1:23" ht="21" customHeight="1" thickBot="1">
      <c r="A15" s="214"/>
      <c r="B15" s="215">
        <v>1</v>
      </c>
      <c r="C15" s="216">
        <v>2</v>
      </c>
      <c r="D15" s="216">
        <v>3</v>
      </c>
      <c r="E15" s="215">
        <v>4</v>
      </c>
      <c r="F15" s="216">
        <v>5</v>
      </c>
      <c r="G15" s="216">
        <v>6</v>
      </c>
      <c r="H15" s="215">
        <v>7</v>
      </c>
      <c r="I15" s="216">
        <v>8</v>
      </c>
      <c r="J15" s="216">
        <v>9</v>
      </c>
      <c r="K15" s="215">
        <v>10</v>
      </c>
      <c r="L15" s="216">
        <v>11</v>
      </c>
      <c r="M15" s="217">
        <v>12</v>
      </c>
      <c r="N15" s="215">
        <v>13</v>
      </c>
      <c r="O15" s="216">
        <v>14</v>
      </c>
      <c r="P15" s="216">
        <v>15</v>
      </c>
      <c r="Q15" s="218" t="s">
        <v>145</v>
      </c>
      <c r="R15" s="216">
        <v>16</v>
      </c>
      <c r="S15" s="215">
        <v>17</v>
      </c>
      <c r="T15" s="216">
        <v>18</v>
      </c>
      <c r="U15" s="216">
        <v>19</v>
      </c>
      <c r="V15" s="215">
        <v>20</v>
      </c>
      <c r="W15" s="219">
        <v>21</v>
      </c>
    </row>
    <row r="16" spans="1:43" s="41" customFormat="1" ht="71.25">
      <c r="A16" s="909" t="s">
        <v>226</v>
      </c>
      <c r="B16" s="583" t="s">
        <v>471</v>
      </c>
      <c r="C16" s="584" t="s">
        <v>489</v>
      </c>
      <c r="D16" s="582" t="s">
        <v>166</v>
      </c>
      <c r="E16" s="585"/>
      <c r="F16" s="147" t="s">
        <v>146</v>
      </c>
      <c r="G16" s="148"/>
      <c r="H16" s="589" t="s">
        <v>537</v>
      </c>
      <c r="I16" s="149"/>
      <c r="J16" s="150"/>
      <c r="K16" s="587">
        <v>41991</v>
      </c>
      <c r="L16" s="587">
        <v>41992</v>
      </c>
      <c r="M16" s="151" t="s">
        <v>147</v>
      </c>
      <c r="N16" s="590">
        <v>848</v>
      </c>
      <c r="O16" s="591">
        <v>0</v>
      </c>
      <c r="P16" s="220">
        <f>IF($D$6="ANO",IF($D$7="NE",SUM(N16:O16),N16),SUM(N16:O16))</f>
        <v>848</v>
      </c>
      <c r="Q16" s="591">
        <v>0</v>
      </c>
      <c r="R16" s="220">
        <f>ROUND(IF(M16="EUR",P16,(P16/$I$7)),2)</f>
        <v>30.51</v>
      </c>
      <c r="S16" s="592">
        <v>34</v>
      </c>
      <c r="T16" s="593"/>
      <c r="U16" s="593"/>
      <c r="V16" s="594">
        <f>ROUND(IF(M16="CZK",R16-(T16/$I$7),R16-U16),2)</f>
        <v>30.51</v>
      </c>
      <c r="W16" s="595"/>
      <c r="AQ16" s="45"/>
    </row>
    <row r="17" spans="1:43" ht="57.75" thickBot="1">
      <c r="A17" s="910"/>
      <c r="B17" s="583" t="s">
        <v>472</v>
      </c>
      <c r="C17" s="584" t="s">
        <v>490</v>
      </c>
      <c r="D17" s="582" t="s">
        <v>166</v>
      </c>
      <c r="E17" s="585"/>
      <c r="F17" s="147" t="s">
        <v>146</v>
      </c>
      <c r="G17" s="148"/>
      <c r="H17" s="589" t="s">
        <v>536</v>
      </c>
      <c r="I17" s="149"/>
      <c r="J17" s="150"/>
      <c r="K17" s="587">
        <v>41904</v>
      </c>
      <c r="L17" s="587">
        <v>41907</v>
      </c>
      <c r="M17" s="151" t="s">
        <v>189</v>
      </c>
      <c r="N17" s="590">
        <v>163</v>
      </c>
      <c r="O17" s="591">
        <v>0</v>
      </c>
      <c r="P17" s="220">
        <f>IF($D$6="ANO",IF($D$7="NE",SUM(N17:O17),N17),SUM(N17:O17))</f>
        <v>163</v>
      </c>
      <c r="Q17" s="591">
        <v>0</v>
      </c>
      <c r="R17" s="220">
        <f>ROUND(IF(M17="EUR",P17,(P17/$I$7)),2)</f>
        <v>163</v>
      </c>
      <c r="S17" s="592">
        <v>32</v>
      </c>
      <c r="T17" s="593"/>
      <c r="U17" s="593"/>
      <c r="V17" s="594">
        <f>ROUND(IF(M17="CZK",R17-(T17/$I$7),R17-U17),2)</f>
        <v>163</v>
      </c>
      <c r="W17" s="596"/>
      <c r="AQ17" s="41"/>
    </row>
    <row r="18" spans="1:23" ht="13.5" thickBot="1">
      <c r="A18" s="911"/>
      <c r="B18" s="897" t="s">
        <v>190</v>
      </c>
      <c r="C18" s="898"/>
      <c r="D18" s="898"/>
      <c r="E18" s="898"/>
      <c r="F18" s="898"/>
      <c r="G18" s="898"/>
      <c r="H18" s="898"/>
      <c r="I18" s="898"/>
      <c r="J18" s="898"/>
      <c r="K18" s="898"/>
      <c r="L18" s="898"/>
      <c r="M18" s="898"/>
      <c r="N18" s="898"/>
      <c r="O18" s="898"/>
      <c r="P18" s="899"/>
      <c r="Q18" s="222">
        <f aca="true" t="shared" si="0" ref="Q18:V18">SUM(Q16:Q17)</f>
        <v>0</v>
      </c>
      <c r="R18" s="223">
        <f t="shared" si="0"/>
        <v>193.51</v>
      </c>
      <c r="S18" s="224">
        <f t="shared" si="0"/>
        <v>66</v>
      </c>
      <c r="T18" s="223">
        <f t="shared" si="0"/>
        <v>0</v>
      </c>
      <c r="U18" s="223">
        <f t="shared" si="0"/>
        <v>0</v>
      </c>
      <c r="V18" s="223">
        <f t="shared" si="0"/>
        <v>193.51</v>
      </c>
      <c r="W18" s="225"/>
    </row>
    <row r="19" spans="1:23" ht="28.5">
      <c r="A19" s="895" t="s">
        <v>495</v>
      </c>
      <c r="B19" s="583" t="s">
        <v>501</v>
      </c>
      <c r="C19" s="586" t="s">
        <v>502</v>
      </c>
      <c r="D19" s="146" t="s">
        <v>171</v>
      </c>
      <c r="E19" s="600" t="s">
        <v>503</v>
      </c>
      <c r="F19" s="147" t="s">
        <v>146</v>
      </c>
      <c r="G19" s="589" t="s">
        <v>504</v>
      </c>
      <c r="H19" s="589" t="s">
        <v>534</v>
      </c>
      <c r="I19" s="601" t="s">
        <v>505</v>
      </c>
      <c r="J19" s="586" t="s">
        <v>506</v>
      </c>
      <c r="K19" s="588">
        <v>41849</v>
      </c>
      <c r="L19" s="588">
        <v>41877</v>
      </c>
      <c r="M19" s="151" t="s">
        <v>147</v>
      </c>
      <c r="N19" s="590">
        <v>23900</v>
      </c>
      <c r="O19" s="591">
        <v>5019</v>
      </c>
      <c r="P19" s="220">
        <f>IF($D$6="ANO",IF($D$7="NE",SUM(N19:O19),N19),SUM(N19:O19))</f>
        <v>28919</v>
      </c>
      <c r="Q19" s="591">
        <v>0</v>
      </c>
      <c r="R19" s="220">
        <f>ROUND(IF(M19="EUR",P19,(P19/$I$7)),2)</f>
        <v>1040.55</v>
      </c>
      <c r="S19" s="599">
        <v>4</v>
      </c>
      <c r="T19" s="593"/>
      <c r="U19" s="593"/>
      <c r="V19" s="594">
        <f>ROUND(IF(M19="CZK",R19-(T19/$I$7),R19-U19),2)</f>
        <v>1040.55</v>
      </c>
      <c r="W19" s="596"/>
    </row>
    <row r="20" spans="1:23" ht="128.25">
      <c r="A20" s="921"/>
      <c r="B20" s="583" t="s">
        <v>486</v>
      </c>
      <c r="C20" s="586" t="s">
        <v>473</v>
      </c>
      <c r="D20" s="146" t="s">
        <v>168</v>
      </c>
      <c r="E20" s="600" t="s">
        <v>507</v>
      </c>
      <c r="F20" s="147" t="s">
        <v>146</v>
      </c>
      <c r="G20" s="589" t="s">
        <v>508</v>
      </c>
      <c r="H20" s="589" t="s">
        <v>535</v>
      </c>
      <c r="I20" s="601" t="s">
        <v>474</v>
      </c>
      <c r="J20" s="586" t="s">
        <v>475</v>
      </c>
      <c r="K20" s="588">
        <v>41845</v>
      </c>
      <c r="L20" s="588">
        <v>41865</v>
      </c>
      <c r="M20" s="151" t="s">
        <v>147</v>
      </c>
      <c r="N20" s="590">
        <v>9056</v>
      </c>
      <c r="O20" s="591">
        <v>1901.76</v>
      </c>
      <c r="P20" s="220">
        <v>10958</v>
      </c>
      <c r="Q20" s="591">
        <v>0</v>
      </c>
      <c r="R20" s="220">
        <f aca="true" t="shared" si="1" ref="R20:R28">ROUND(IF(M20="EUR",P20,(P20/$I$7)),2)</f>
        <v>394.29</v>
      </c>
      <c r="S20" s="599">
        <v>5</v>
      </c>
      <c r="T20" s="593"/>
      <c r="U20" s="593"/>
      <c r="V20" s="594">
        <f aca="true" t="shared" si="2" ref="V20:V28">ROUND(IF(M20="CZK",R20-(T20/$I$7),R20-U20),2)</f>
        <v>394.29</v>
      </c>
      <c r="W20" s="596"/>
    </row>
    <row r="21" spans="1:23" ht="99.75" customHeight="1">
      <c r="A21" s="921"/>
      <c r="B21" s="583" t="s">
        <v>485</v>
      </c>
      <c r="C21" s="586" t="s">
        <v>473</v>
      </c>
      <c r="D21" s="146" t="s">
        <v>168</v>
      </c>
      <c r="E21" s="600" t="s">
        <v>520</v>
      </c>
      <c r="F21" s="147" t="s">
        <v>146</v>
      </c>
      <c r="G21" s="589" t="s">
        <v>521</v>
      </c>
      <c r="H21" s="589" t="s">
        <v>524</v>
      </c>
      <c r="I21" s="601" t="s">
        <v>474</v>
      </c>
      <c r="J21" s="586" t="s">
        <v>475</v>
      </c>
      <c r="K21" s="588">
        <v>42023</v>
      </c>
      <c r="L21" s="588">
        <v>42033</v>
      </c>
      <c r="M21" s="151" t="s">
        <v>147</v>
      </c>
      <c r="N21" s="590">
        <v>13296</v>
      </c>
      <c r="O21" s="602">
        <v>2792.16</v>
      </c>
      <c r="P21" s="220">
        <v>16088</v>
      </c>
      <c r="Q21" s="602">
        <v>0</v>
      </c>
      <c r="R21" s="220">
        <f t="shared" si="1"/>
        <v>578.87</v>
      </c>
      <c r="S21" s="599">
        <v>4</v>
      </c>
      <c r="T21" s="593"/>
      <c r="U21" s="593"/>
      <c r="V21" s="594">
        <f t="shared" si="2"/>
        <v>578.87</v>
      </c>
      <c r="W21" s="596"/>
    </row>
    <row r="22" spans="1:23" ht="42.75">
      <c r="A22" s="921"/>
      <c r="B22" s="583" t="s">
        <v>481</v>
      </c>
      <c r="C22" s="586" t="s">
        <v>477</v>
      </c>
      <c r="D22" s="146" t="s">
        <v>168</v>
      </c>
      <c r="E22" s="600" t="s">
        <v>482</v>
      </c>
      <c r="F22" s="147" t="s">
        <v>146</v>
      </c>
      <c r="G22" s="589" t="s">
        <v>509</v>
      </c>
      <c r="H22" s="589" t="s">
        <v>533</v>
      </c>
      <c r="I22" s="601" t="s">
        <v>478</v>
      </c>
      <c r="J22" s="586" t="s">
        <v>479</v>
      </c>
      <c r="K22" s="588">
        <v>41887</v>
      </c>
      <c r="L22" s="588">
        <v>41913</v>
      </c>
      <c r="M22" s="151" t="s">
        <v>147</v>
      </c>
      <c r="N22" s="590">
        <v>604.8</v>
      </c>
      <c r="O22" s="602">
        <v>127.1</v>
      </c>
      <c r="P22" s="220">
        <v>732</v>
      </c>
      <c r="Q22" s="602">
        <v>0</v>
      </c>
      <c r="R22" s="220">
        <f t="shared" si="1"/>
        <v>26.34</v>
      </c>
      <c r="S22" s="599">
        <v>5</v>
      </c>
      <c r="T22" s="593"/>
      <c r="U22" s="593"/>
      <c r="V22" s="594">
        <f t="shared" si="2"/>
        <v>26.34</v>
      </c>
      <c r="W22" s="596"/>
    </row>
    <row r="23" spans="1:23" ht="42.75">
      <c r="A23" s="921"/>
      <c r="B23" s="583" t="s">
        <v>480</v>
      </c>
      <c r="C23" s="586" t="s">
        <v>477</v>
      </c>
      <c r="D23" s="146" t="s">
        <v>168</v>
      </c>
      <c r="E23" s="600" t="s">
        <v>482</v>
      </c>
      <c r="F23" s="147" t="s">
        <v>146</v>
      </c>
      <c r="G23" s="589" t="s">
        <v>510</v>
      </c>
      <c r="H23" s="589" t="s">
        <v>532</v>
      </c>
      <c r="I23" s="601" t="s">
        <v>478</v>
      </c>
      <c r="J23" s="586" t="s">
        <v>479</v>
      </c>
      <c r="K23" s="588">
        <v>41919</v>
      </c>
      <c r="L23" s="588">
        <v>41947</v>
      </c>
      <c r="M23" s="151" t="s">
        <v>147</v>
      </c>
      <c r="N23" s="590">
        <v>403.2</v>
      </c>
      <c r="O23" s="602">
        <v>84.7</v>
      </c>
      <c r="P23" s="220">
        <v>488</v>
      </c>
      <c r="Q23" s="602">
        <v>0</v>
      </c>
      <c r="R23" s="220">
        <f t="shared" si="1"/>
        <v>17.56</v>
      </c>
      <c r="S23" s="599">
        <v>5</v>
      </c>
      <c r="T23" s="593"/>
      <c r="U23" s="593"/>
      <c r="V23" s="594">
        <f t="shared" si="2"/>
        <v>17.56</v>
      </c>
      <c r="W23" s="596"/>
    </row>
    <row r="24" spans="1:23" ht="42.75">
      <c r="A24" s="921"/>
      <c r="B24" s="583" t="s">
        <v>483</v>
      </c>
      <c r="C24" s="586" t="s">
        <v>477</v>
      </c>
      <c r="D24" s="146" t="s">
        <v>168</v>
      </c>
      <c r="E24" s="600" t="s">
        <v>482</v>
      </c>
      <c r="F24" s="147" t="s">
        <v>146</v>
      </c>
      <c r="G24" s="589" t="s">
        <v>511</v>
      </c>
      <c r="H24" s="589" t="s">
        <v>530</v>
      </c>
      <c r="I24" s="601" t="s">
        <v>478</v>
      </c>
      <c r="J24" s="586" t="s">
        <v>479</v>
      </c>
      <c r="K24" s="588">
        <v>41953</v>
      </c>
      <c r="L24" s="588">
        <v>41976</v>
      </c>
      <c r="M24" s="151" t="s">
        <v>147</v>
      </c>
      <c r="N24" s="590">
        <v>777.6</v>
      </c>
      <c r="O24" s="602">
        <v>163.3</v>
      </c>
      <c r="P24" s="220">
        <v>941</v>
      </c>
      <c r="Q24" s="602">
        <v>0</v>
      </c>
      <c r="R24" s="220">
        <f t="shared" si="1"/>
        <v>33.86</v>
      </c>
      <c r="S24" s="599">
        <v>5</v>
      </c>
      <c r="T24" s="593"/>
      <c r="U24" s="593"/>
      <c r="V24" s="594">
        <f t="shared" si="2"/>
        <v>33.86</v>
      </c>
      <c r="W24" s="596"/>
    </row>
    <row r="25" spans="1:23" ht="42.75">
      <c r="A25" s="921"/>
      <c r="B25" s="583" t="s">
        <v>487</v>
      </c>
      <c r="C25" s="586" t="s">
        <v>477</v>
      </c>
      <c r="D25" s="146" t="s">
        <v>168</v>
      </c>
      <c r="E25" s="600" t="s">
        <v>482</v>
      </c>
      <c r="F25" s="147" t="s">
        <v>146</v>
      </c>
      <c r="G25" s="589" t="s">
        <v>518</v>
      </c>
      <c r="H25" s="589" t="s">
        <v>529</v>
      </c>
      <c r="I25" s="601" t="s">
        <v>478</v>
      </c>
      <c r="J25" s="586" t="s">
        <v>479</v>
      </c>
      <c r="K25" s="588">
        <v>41978</v>
      </c>
      <c r="L25" s="588">
        <v>41991</v>
      </c>
      <c r="M25" s="151" t="s">
        <v>147</v>
      </c>
      <c r="N25" s="590">
        <v>172.8</v>
      </c>
      <c r="O25" s="602">
        <v>36.29</v>
      </c>
      <c r="P25" s="220">
        <v>209</v>
      </c>
      <c r="Q25" s="602">
        <v>0</v>
      </c>
      <c r="R25" s="220">
        <f t="shared" si="1"/>
        <v>7.52</v>
      </c>
      <c r="S25" s="599">
        <v>5</v>
      </c>
      <c r="T25" s="593"/>
      <c r="U25" s="593"/>
      <c r="V25" s="594">
        <f t="shared" si="2"/>
        <v>7.52</v>
      </c>
      <c r="W25" s="596"/>
    </row>
    <row r="26" spans="1:23" ht="71.25">
      <c r="A26" s="921"/>
      <c r="B26" s="583" t="s">
        <v>488</v>
      </c>
      <c r="C26" s="586" t="s">
        <v>477</v>
      </c>
      <c r="D26" s="146" t="s">
        <v>168</v>
      </c>
      <c r="E26" s="600" t="s">
        <v>484</v>
      </c>
      <c r="F26" s="147" t="s">
        <v>146</v>
      </c>
      <c r="G26" s="589" t="s">
        <v>519</v>
      </c>
      <c r="H26" s="589" t="s">
        <v>528</v>
      </c>
      <c r="I26" s="601" t="s">
        <v>478</v>
      </c>
      <c r="J26" s="586" t="s">
        <v>479</v>
      </c>
      <c r="K26" s="588">
        <v>41978</v>
      </c>
      <c r="L26" s="588">
        <v>41991</v>
      </c>
      <c r="M26" s="151" t="s">
        <v>147</v>
      </c>
      <c r="N26" s="590">
        <v>8503.7</v>
      </c>
      <c r="O26" s="602">
        <v>1785.8</v>
      </c>
      <c r="P26" s="220">
        <v>10290</v>
      </c>
      <c r="Q26" s="602">
        <v>0</v>
      </c>
      <c r="R26" s="220">
        <f t="shared" si="1"/>
        <v>370.25</v>
      </c>
      <c r="S26" s="599">
        <v>11</v>
      </c>
      <c r="T26" s="593"/>
      <c r="U26" s="593"/>
      <c r="V26" s="594">
        <f t="shared" si="2"/>
        <v>370.25</v>
      </c>
      <c r="W26" s="596"/>
    </row>
    <row r="27" spans="1:23" ht="114">
      <c r="A27" s="921"/>
      <c r="B27" s="583" t="s">
        <v>491</v>
      </c>
      <c r="C27" s="586" t="s">
        <v>492</v>
      </c>
      <c r="D27" s="146" t="s">
        <v>168</v>
      </c>
      <c r="E27" s="600" t="s">
        <v>512</v>
      </c>
      <c r="F27" s="147" t="s">
        <v>146</v>
      </c>
      <c r="G27" s="589" t="s">
        <v>513</v>
      </c>
      <c r="H27" s="589" t="s">
        <v>531</v>
      </c>
      <c r="I27" s="601" t="s">
        <v>514</v>
      </c>
      <c r="J27" s="586" t="s">
        <v>515</v>
      </c>
      <c r="K27" s="588">
        <v>41957</v>
      </c>
      <c r="L27" s="588">
        <v>41975</v>
      </c>
      <c r="M27" s="151" t="s">
        <v>147</v>
      </c>
      <c r="N27" s="597">
        <v>2892.4</v>
      </c>
      <c r="O27" s="598">
        <v>607.6</v>
      </c>
      <c r="P27" s="220">
        <f>IF($D$6="ANO",IF($D$7="NE",SUM(N27:O27),N27),SUM(N27:O27))</f>
        <v>3500</v>
      </c>
      <c r="Q27" s="598">
        <v>0</v>
      </c>
      <c r="R27" s="220">
        <f>ROUND(IF(M27="EUR",P27,(P27/$I$7)),2)</f>
        <v>125.94</v>
      </c>
      <c r="S27" s="599">
        <v>5</v>
      </c>
      <c r="T27" s="593"/>
      <c r="U27" s="593"/>
      <c r="V27" s="594">
        <f t="shared" si="2"/>
        <v>125.94</v>
      </c>
      <c r="W27" s="596"/>
    </row>
    <row r="28" spans="1:23" ht="100.5" customHeight="1" thickBot="1">
      <c r="A28" s="921"/>
      <c r="B28" s="583" t="s">
        <v>516</v>
      </c>
      <c r="C28" s="586" t="s">
        <v>476</v>
      </c>
      <c r="D28" s="146" t="s">
        <v>168</v>
      </c>
      <c r="E28" s="600" t="s">
        <v>517</v>
      </c>
      <c r="F28" s="147" t="s">
        <v>146</v>
      </c>
      <c r="G28" s="589" t="s">
        <v>513</v>
      </c>
      <c r="H28" s="589" t="s">
        <v>531</v>
      </c>
      <c r="I28" s="601" t="s">
        <v>514</v>
      </c>
      <c r="J28" s="586" t="s">
        <v>515</v>
      </c>
      <c r="K28" s="588">
        <v>41957</v>
      </c>
      <c r="L28" s="588">
        <v>41975</v>
      </c>
      <c r="M28" s="151" t="s">
        <v>147</v>
      </c>
      <c r="N28" s="597">
        <v>4254.31</v>
      </c>
      <c r="O28" s="598">
        <v>893.69</v>
      </c>
      <c r="P28" s="220">
        <f>IF($D$6="ANO",IF($D$7="NE",SUM(N28:O28),N28),SUM(N28:O28))</f>
        <v>5148</v>
      </c>
      <c r="Q28" s="598">
        <v>0</v>
      </c>
      <c r="R28" s="220">
        <f t="shared" si="1"/>
        <v>185.23</v>
      </c>
      <c r="S28" s="599">
        <v>0</v>
      </c>
      <c r="T28" s="593"/>
      <c r="U28" s="593"/>
      <c r="V28" s="594">
        <f t="shared" si="2"/>
        <v>185.23</v>
      </c>
      <c r="W28" s="596"/>
    </row>
    <row r="29" spans="1:23" ht="13.5" thickBot="1">
      <c r="A29" s="922"/>
      <c r="B29" s="897" t="s">
        <v>191</v>
      </c>
      <c r="C29" s="898"/>
      <c r="D29" s="898"/>
      <c r="E29" s="898"/>
      <c r="F29" s="898"/>
      <c r="G29" s="898"/>
      <c r="H29" s="898"/>
      <c r="I29" s="898"/>
      <c r="J29" s="898"/>
      <c r="K29" s="898"/>
      <c r="L29" s="898"/>
      <c r="M29" s="898"/>
      <c r="N29" s="898">
        <f>SUM(N20:N28)</f>
        <v>39960.81</v>
      </c>
      <c r="O29" s="898">
        <f>SUM(O20:O28)</f>
        <v>8392.400000000001</v>
      </c>
      <c r="P29" s="899">
        <f>SUM(P20:P28)</f>
        <v>48354</v>
      </c>
      <c r="Q29" s="223">
        <f aca="true" t="shared" si="3" ref="Q29:V29">SUM(Q19:Q28)</f>
        <v>0</v>
      </c>
      <c r="R29" s="223">
        <f t="shared" si="3"/>
        <v>2780.4100000000003</v>
      </c>
      <c r="S29" s="224">
        <f t="shared" si="3"/>
        <v>49</v>
      </c>
      <c r="T29" s="223">
        <f t="shared" si="3"/>
        <v>0</v>
      </c>
      <c r="U29" s="223">
        <f t="shared" si="3"/>
        <v>0</v>
      </c>
      <c r="V29" s="223">
        <f t="shared" si="3"/>
        <v>2780.4100000000003</v>
      </c>
      <c r="W29" s="225"/>
    </row>
    <row r="30" spans="1:23" ht="15.75" thickBot="1">
      <c r="A30" s="895" t="s">
        <v>227</v>
      </c>
      <c r="B30" s="157"/>
      <c r="C30" s="116"/>
      <c r="D30" s="146"/>
      <c r="E30" s="117"/>
      <c r="F30" s="147" t="s">
        <v>146</v>
      </c>
      <c r="G30" s="118"/>
      <c r="H30" s="118"/>
      <c r="I30" s="116"/>
      <c r="J30" s="116"/>
      <c r="K30" s="156"/>
      <c r="L30" s="156"/>
      <c r="M30" s="151" t="s">
        <v>147</v>
      </c>
      <c r="N30" s="152">
        <v>0</v>
      </c>
      <c r="O30" s="153"/>
      <c r="P30" s="220">
        <f>IF($D$6="ANO",IF($D$7="NE",SUM(N30:O30),N30),SUM(N30:O30))</f>
        <v>0</v>
      </c>
      <c r="Q30" s="153">
        <v>0</v>
      </c>
      <c r="R30" s="220">
        <f>ROUND(IF(M30="EUR",P30,(P30/$I$7)),2)</f>
        <v>0</v>
      </c>
      <c r="S30" s="154"/>
      <c r="T30" s="155"/>
      <c r="U30" s="155"/>
      <c r="V30" s="221">
        <f>ROUND(IF(M30="CZK",R30-(T30/$I$7),R30-U30),2)</f>
        <v>0</v>
      </c>
      <c r="W30" s="119"/>
    </row>
    <row r="31" spans="1:23" ht="13.5" thickBot="1">
      <c r="A31" s="896"/>
      <c r="B31" s="897" t="s">
        <v>193</v>
      </c>
      <c r="C31" s="898"/>
      <c r="D31" s="898"/>
      <c r="E31" s="898"/>
      <c r="F31" s="898"/>
      <c r="G31" s="898"/>
      <c r="H31" s="898"/>
      <c r="I31" s="898"/>
      <c r="J31" s="898"/>
      <c r="K31" s="898"/>
      <c r="L31" s="898"/>
      <c r="M31" s="898"/>
      <c r="N31" s="898">
        <f aca="true" t="shared" si="4" ref="N31:V31">SUM(N30:N30)</f>
        <v>0</v>
      </c>
      <c r="O31" s="898">
        <f t="shared" si="4"/>
        <v>0</v>
      </c>
      <c r="P31" s="899">
        <f t="shared" si="4"/>
        <v>0</v>
      </c>
      <c r="Q31" s="222">
        <f t="shared" si="4"/>
        <v>0</v>
      </c>
      <c r="R31" s="223">
        <f t="shared" si="4"/>
        <v>0</v>
      </c>
      <c r="S31" s="224">
        <f t="shared" si="4"/>
        <v>0</v>
      </c>
      <c r="T31" s="223">
        <f t="shared" si="4"/>
        <v>0</v>
      </c>
      <c r="U31" s="223">
        <f t="shared" si="4"/>
        <v>0</v>
      </c>
      <c r="V31" s="223">
        <f t="shared" si="4"/>
        <v>0</v>
      </c>
      <c r="W31" s="225"/>
    </row>
    <row r="32" spans="1:43" s="226" customFormat="1" ht="23.25" customHeight="1" thickBot="1">
      <c r="A32" s="919"/>
      <c r="B32" s="920"/>
      <c r="C32" s="920"/>
      <c r="D32" s="920"/>
      <c r="E32" s="920"/>
      <c r="F32" s="920"/>
      <c r="G32" s="920"/>
      <c r="H32" s="920"/>
      <c r="I32" s="920"/>
      <c r="J32" s="920"/>
      <c r="K32" s="920"/>
      <c r="L32" s="124"/>
      <c r="M32" s="124"/>
      <c r="N32" s="124"/>
      <c r="O32" s="124"/>
      <c r="P32" s="124"/>
      <c r="Q32" s="124"/>
      <c r="R32" s="912"/>
      <c r="S32" s="912"/>
      <c r="T32" s="912"/>
      <c r="U32" s="912"/>
      <c r="V32" s="247"/>
      <c r="W32" s="248"/>
      <c r="AQ32" s="45"/>
    </row>
    <row r="33" spans="1:43" ht="26.25" customHeight="1" thickBot="1">
      <c r="A33" s="227" t="s">
        <v>233</v>
      </c>
      <c r="B33" s="913" t="s">
        <v>194</v>
      </c>
      <c r="C33" s="914"/>
      <c r="D33" s="914"/>
      <c r="E33" s="914"/>
      <c r="F33" s="914"/>
      <c r="G33" s="914"/>
      <c r="H33" s="914"/>
      <c r="I33" s="914"/>
      <c r="J33" s="914"/>
      <c r="K33" s="914"/>
      <c r="L33" s="914"/>
      <c r="M33" s="914"/>
      <c r="N33" s="915"/>
      <c r="O33" s="916" t="s">
        <v>189</v>
      </c>
      <c r="P33" s="917"/>
      <c r="Q33" s="918"/>
      <c r="R33" s="228">
        <f>R31+R29+R18</f>
        <v>2973.92</v>
      </c>
      <c r="S33" s="229">
        <f>S31+S29+S18</f>
        <v>115</v>
      </c>
      <c r="T33" s="230">
        <f>T31+T29+T18</f>
        <v>0</v>
      </c>
      <c r="U33" s="230">
        <f>U31+U29+U18</f>
        <v>0</v>
      </c>
      <c r="V33" s="228">
        <f>V31+V29+V18</f>
        <v>2973.92</v>
      </c>
      <c r="W33" s="248"/>
      <c r="AQ33" s="226"/>
    </row>
    <row r="34" spans="1:43" ht="26.25" customHeight="1" thickBot="1">
      <c r="A34" s="249" t="s">
        <v>234</v>
      </c>
      <c r="B34" s="913" t="s">
        <v>235</v>
      </c>
      <c r="C34" s="914"/>
      <c r="D34" s="914"/>
      <c r="E34" s="914"/>
      <c r="F34" s="914"/>
      <c r="G34" s="914"/>
      <c r="H34" s="914"/>
      <c r="I34" s="914"/>
      <c r="J34" s="914"/>
      <c r="K34" s="914"/>
      <c r="L34" s="914"/>
      <c r="M34" s="914"/>
      <c r="N34" s="915"/>
      <c r="O34" s="228" t="s">
        <v>147</v>
      </c>
      <c r="P34" s="250">
        <v>0</v>
      </c>
      <c r="Q34" s="888"/>
      <c r="R34" s="889"/>
      <c r="S34" s="889"/>
      <c r="T34" s="890"/>
      <c r="U34" s="230" t="s">
        <v>189</v>
      </c>
      <c r="V34" s="230">
        <f>ROUND((P34/$I$7),2)</f>
        <v>0</v>
      </c>
      <c r="W34" s="248"/>
      <c r="AQ34" s="226"/>
    </row>
    <row r="35" spans="1:43" ht="26.25" customHeight="1" thickBot="1">
      <c r="A35" s="249" t="s">
        <v>236</v>
      </c>
      <c r="B35" s="913" t="s">
        <v>237</v>
      </c>
      <c r="C35" s="914"/>
      <c r="D35" s="914"/>
      <c r="E35" s="914"/>
      <c r="F35" s="914"/>
      <c r="G35" s="914"/>
      <c r="H35" s="914"/>
      <c r="I35" s="914"/>
      <c r="J35" s="914"/>
      <c r="K35" s="914"/>
      <c r="L35" s="914"/>
      <c r="M35" s="914"/>
      <c r="N35" s="915"/>
      <c r="O35" s="888"/>
      <c r="P35" s="889"/>
      <c r="Q35" s="889"/>
      <c r="R35" s="889"/>
      <c r="S35" s="889"/>
      <c r="T35" s="890"/>
      <c r="U35" s="230" t="s">
        <v>189</v>
      </c>
      <c r="V35" s="230">
        <f>$V33-$V34</f>
        <v>2973.92</v>
      </c>
      <c r="W35" s="248"/>
      <c r="AQ35" s="226"/>
    </row>
    <row r="36" spans="1:43" s="41" customFormat="1" ht="12.75">
      <c r="A36" s="231"/>
      <c r="B36" s="108"/>
      <c r="C36" s="108"/>
      <c r="D36" s="108"/>
      <c r="E36" s="108"/>
      <c r="F36" s="108"/>
      <c r="G36" s="108"/>
      <c r="H36" s="108"/>
      <c r="I36" s="108"/>
      <c r="J36" s="108"/>
      <c r="K36" s="108"/>
      <c r="L36" s="125"/>
      <c r="M36" s="125"/>
      <c r="N36" s="125"/>
      <c r="O36" s="125"/>
      <c r="P36" s="125"/>
      <c r="Q36" s="125"/>
      <c r="R36" s="926"/>
      <c r="S36" s="927"/>
      <c r="T36" s="251"/>
      <c r="U36" s="125"/>
      <c r="V36" s="125"/>
      <c r="W36" s="248"/>
      <c r="AQ36" s="45"/>
    </row>
    <row r="37" spans="1:23" s="41" customFormat="1" ht="22.5" customHeight="1" thickBot="1">
      <c r="A37" s="158" t="s">
        <v>195</v>
      </c>
      <c r="B37" s="108"/>
      <c r="C37" s="108"/>
      <c r="D37" s="108"/>
      <c r="E37" s="108"/>
      <c r="F37" s="108"/>
      <c r="G37" s="108"/>
      <c r="H37" s="108"/>
      <c r="I37" s="108"/>
      <c r="J37" s="108"/>
      <c r="K37" s="108"/>
      <c r="L37" s="125"/>
      <c r="M37" s="125"/>
      <c r="N37" s="125"/>
      <c r="O37" s="125"/>
      <c r="P37" s="125"/>
      <c r="Q37" s="125"/>
      <c r="R37" s="159"/>
      <c r="S37" s="159"/>
      <c r="T37" s="159"/>
      <c r="U37" s="159"/>
      <c r="V37" s="159"/>
      <c r="W37" s="159"/>
    </row>
    <row r="38" spans="1:23" s="41" customFormat="1" ht="15" customHeight="1" thickBot="1">
      <c r="A38" s="928" t="s">
        <v>196</v>
      </c>
      <c r="B38" s="232"/>
      <c r="C38" s="160"/>
      <c r="D38" s="161"/>
      <c r="E38" s="162"/>
      <c r="F38" s="163" t="s">
        <v>146</v>
      </c>
      <c r="G38" s="164"/>
      <c r="H38" s="164"/>
      <c r="I38" s="160"/>
      <c r="J38" s="160"/>
      <c r="K38" s="165"/>
      <c r="L38" s="165"/>
      <c r="M38" s="166" t="s">
        <v>147</v>
      </c>
      <c r="N38" s="167">
        <v>0</v>
      </c>
      <c r="O38" s="168"/>
      <c r="P38" s="252">
        <f>IF($D$6="ANO",IF($D$7="NE",SUM(N38:O38),N38),SUM(N38:O38))</f>
        <v>0</v>
      </c>
      <c r="Q38" s="168">
        <v>0</v>
      </c>
      <c r="R38" s="252">
        <f>ROUND(IF(M38="EUR",P38,(P38/$I$7)),2)</f>
        <v>0</v>
      </c>
      <c r="S38" s="169">
        <v>0</v>
      </c>
      <c r="T38" s="170"/>
      <c r="U38" s="170"/>
      <c r="V38" s="233">
        <f>ROUND(IF(M38="CZK",R38-(T38/$I$7),R38-U38),2)</f>
        <v>0</v>
      </c>
      <c r="W38" s="171"/>
    </row>
    <row r="39" spans="1:23" s="41" customFormat="1" ht="13.5" thickBot="1">
      <c r="A39" s="929"/>
      <c r="B39" s="897" t="s">
        <v>197</v>
      </c>
      <c r="C39" s="898"/>
      <c r="D39" s="898"/>
      <c r="E39" s="898"/>
      <c r="F39" s="898"/>
      <c r="G39" s="898"/>
      <c r="H39" s="898"/>
      <c r="I39" s="898"/>
      <c r="J39" s="898"/>
      <c r="K39" s="898"/>
      <c r="L39" s="898"/>
      <c r="M39" s="898"/>
      <c r="N39" s="898"/>
      <c r="O39" s="898"/>
      <c r="P39" s="899"/>
      <c r="Q39" s="222">
        <f aca="true" t="shared" si="5" ref="Q39:V39">SUM(Q38:Q38)</f>
        <v>0</v>
      </c>
      <c r="R39" s="223">
        <f t="shared" si="5"/>
        <v>0</v>
      </c>
      <c r="S39" s="224">
        <f t="shared" si="5"/>
        <v>0</v>
      </c>
      <c r="T39" s="223">
        <f t="shared" si="5"/>
        <v>0</v>
      </c>
      <c r="U39" s="223">
        <f t="shared" si="5"/>
        <v>0</v>
      </c>
      <c r="V39" s="223">
        <f t="shared" si="5"/>
        <v>0</v>
      </c>
      <c r="W39" s="225"/>
    </row>
    <row r="40" spans="1:23" s="41" customFormat="1" ht="13.5" thickBot="1">
      <c r="A40" s="231"/>
      <c r="B40" s="108"/>
      <c r="C40" s="108"/>
      <c r="D40" s="108"/>
      <c r="E40" s="108"/>
      <c r="F40" s="108"/>
      <c r="G40" s="108"/>
      <c r="H40" s="108"/>
      <c r="I40" s="108"/>
      <c r="J40" s="108"/>
      <c r="K40" s="108"/>
      <c r="L40" s="125"/>
      <c r="M40" s="125"/>
      <c r="N40" s="125"/>
      <c r="O40" s="125"/>
      <c r="P40" s="125"/>
      <c r="Q40" s="125"/>
      <c r="R40" s="159"/>
      <c r="S40" s="159"/>
      <c r="T40" s="159"/>
      <c r="U40" s="159"/>
      <c r="V40" s="159"/>
      <c r="W40" s="159"/>
    </row>
    <row r="41" spans="1:43" s="53" customFormat="1" ht="15.75" customHeight="1" thickBot="1">
      <c r="A41" s="126"/>
      <c r="B41" s="234"/>
      <c r="C41" s="127"/>
      <c r="D41" s="127"/>
      <c r="E41" s="128"/>
      <c r="F41" s="128"/>
      <c r="G41" s="128"/>
      <c r="H41" s="128"/>
      <c r="I41" s="127"/>
      <c r="J41" s="127"/>
      <c r="K41" s="120"/>
      <c r="T41" s="923" t="s">
        <v>148</v>
      </c>
      <c r="U41" s="924"/>
      <c r="V41" s="925"/>
      <c r="W41" s="172">
        <f>V35</f>
        <v>2973.92</v>
      </c>
      <c r="X41" s="120"/>
      <c r="Y41" s="53" t="s">
        <v>205</v>
      </c>
      <c r="AC41" s="120"/>
      <c r="AD41" s="120"/>
      <c r="AE41" s="120"/>
      <c r="AF41" s="120"/>
      <c r="AG41" s="120"/>
      <c r="AH41" s="120"/>
      <c r="AI41" s="120"/>
      <c r="AQ41" s="41"/>
    </row>
    <row r="42" spans="1:43" ht="16.5" customHeight="1" thickBot="1">
      <c r="A42" s="173" t="s">
        <v>198</v>
      </c>
      <c r="B42" s="174"/>
      <c r="C42" s="175"/>
      <c r="D42" s="175"/>
      <c r="E42" s="176"/>
      <c r="F42" s="175"/>
      <c r="G42" s="177"/>
      <c r="H42" s="136"/>
      <c r="I42" s="136"/>
      <c r="J42" s="137"/>
      <c r="K42" s="1"/>
      <c r="L42" s="53"/>
      <c r="R42" s="933" t="s">
        <v>232</v>
      </c>
      <c r="S42" s="934"/>
      <c r="T42" s="935" t="s">
        <v>149</v>
      </c>
      <c r="U42" s="935"/>
      <c r="V42" s="936"/>
      <c r="W42" s="172">
        <f>R33-V33</f>
        <v>0</v>
      </c>
      <c r="X42" s="289" t="s">
        <v>238</v>
      </c>
      <c r="Y42" s="253" t="s">
        <v>240</v>
      </c>
      <c r="Z42" s="254" t="s">
        <v>241</v>
      </c>
      <c r="AC42" s="122"/>
      <c r="AD42" s="122"/>
      <c r="AE42" s="122"/>
      <c r="AF42" s="122"/>
      <c r="AG42" s="122"/>
      <c r="AH42" s="122"/>
      <c r="AI42" s="122"/>
      <c r="AQ42" s="53"/>
    </row>
    <row r="43" spans="1:43" s="41" customFormat="1" ht="13.5" customHeight="1" thickBot="1">
      <c r="A43" s="178" t="s">
        <v>199</v>
      </c>
      <c r="B43" s="44" t="s">
        <v>200</v>
      </c>
      <c r="C43" s="18"/>
      <c r="D43" s="18"/>
      <c r="E43" s="18"/>
      <c r="F43" s="129"/>
      <c r="G43" s="122"/>
      <c r="H43" s="1"/>
      <c r="I43" s="1"/>
      <c r="J43" s="179"/>
      <c r="K43" s="1"/>
      <c r="L43" s="44"/>
      <c r="R43" s="290">
        <f>FLOOR(($V49*W43),1)</f>
        <v>0</v>
      </c>
      <c r="S43" s="235" t="s">
        <v>192</v>
      </c>
      <c r="T43" s="937" t="s">
        <v>150</v>
      </c>
      <c r="U43" s="937"/>
      <c r="V43" s="938"/>
      <c r="W43" s="180">
        <f>$X43-($X43/$V33*$V34)</f>
        <v>0</v>
      </c>
      <c r="X43" s="291">
        <f>SUMIF(F16:F31,"IV",V16:V31)</f>
        <v>0</v>
      </c>
      <c r="Y43" s="255">
        <f>W43/V35</f>
        <v>0</v>
      </c>
      <c r="Z43" s="255">
        <f>R43/W49</f>
        <v>0</v>
      </c>
      <c r="AC43" s="120"/>
      <c r="AD43" s="120"/>
      <c r="AE43" s="120"/>
      <c r="AF43" s="120"/>
      <c r="AG43" s="120"/>
      <c r="AH43" s="120"/>
      <c r="AI43" s="120"/>
      <c r="AQ43" s="45"/>
    </row>
    <row r="44" spans="1:35" s="41" customFormat="1" ht="13.5" customHeight="1" thickBot="1">
      <c r="A44" s="178" t="s">
        <v>201</v>
      </c>
      <c r="B44" s="44" t="s">
        <v>202</v>
      </c>
      <c r="C44" s="18"/>
      <c r="D44" s="18"/>
      <c r="E44" s="18"/>
      <c r="F44" s="127"/>
      <c r="G44" s="120"/>
      <c r="H44" s="18"/>
      <c r="I44" s="18"/>
      <c r="J44" s="181"/>
      <c r="K44" s="18"/>
      <c r="L44" s="44"/>
      <c r="R44" s="292">
        <f>W49-R43</f>
        <v>148</v>
      </c>
      <c r="S44" s="236" t="s">
        <v>146</v>
      </c>
      <c r="T44" s="937" t="s">
        <v>151</v>
      </c>
      <c r="U44" s="937"/>
      <c r="V44" s="938"/>
      <c r="W44" s="180">
        <f>$X44-($X44/$V33*$V34)</f>
        <v>2973.92</v>
      </c>
      <c r="X44" s="291">
        <f>SUMIF(F16:F31,"NIV",V16:V31)</f>
        <v>2973.92</v>
      </c>
      <c r="Y44" s="255">
        <f>W44/V35</f>
        <v>1</v>
      </c>
      <c r="Z44" s="255">
        <f>R44/W49</f>
        <v>1</v>
      </c>
      <c r="AC44" s="120"/>
      <c r="AD44" s="120"/>
      <c r="AE44" s="120"/>
      <c r="AF44" s="120"/>
      <c r="AG44" s="120"/>
      <c r="AH44" s="120"/>
      <c r="AI44" s="120"/>
    </row>
    <row r="45" spans="1:35" s="41" customFormat="1" ht="13.5" customHeight="1" thickBot="1">
      <c r="A45" s="178" t="s">
        <v>203</v>
      </c>
      <c r="B45" s="44" t="s">
        <v>204</v>
      </c>
      <c r="C45" s="18"/>
      <c r="D45" s="18"/>
      <c r="E45" s="18"/>
      <c r="F45" s="127"/>
      <c r="G45" s="120"/>
      <c r="H45" s="18"/>
      <c r="I45" s="18"/>
      <c r="J45" s="181"/>
      <c r="K45" s="18"/>
      <c r="L45" s="44"/>
      <c r="Q45" s="293" t="s">
        <v>239</v>
      </c>
      <c r="R45" s="294">
        <f>SUM(R43:R44)</f>
        <v>148</v>
      </c>
      <c r="S45" s="120"/>
      <c r="T45" s="120"/>
      <c r="U45" s="121" t="s">
        <v>205</v>
      </c>
      <c r="V45" s="939" t="str">
        <f>IF((W43+W44)=V35,"OK","ZKONTROLUJ     NIV/IV ")</f>
        <v>OK</v>
      </c>
      <c r="W45" s="939"/>
      <c r="Y45" s="256">
        <f>SUM(Y43:Y44)</f>
        <v>1</v>
      </c>
      <c r="Z45" s="256">
        <f>SUM(Z43:Z44)</f>
        <v>1</v>
      </c>
      <c r="AC45" s="120"/>
      <c r="AD45" s="120"/>
      <c r="AE45" s="120"/>
      <c r="AF45" s="120"/>
      <c r="AG45" s="120"/>
      <c r="AH45" s="120"/>
      <c r="AI45" s="120"/>
    </row>
    <row r="46" spans="1:43" ht="12.75">
      <c r="A46" s="178" t="s">
        <v>206</v>
      </c>
      <c r="B46" s="44" t="s">
        <v>207</v>
      </c>
      <c r="C46" s="1"/>
      <c r="D46" s="1"/>
      <c r="E46" s="1"/>
      <c r="F46" s="127"/>
      <c r="G46" s="120"/>
      <c r="H46" s="18"/>
      <c r="I46" s="18"/>
      <c r="J46" s="181"/>
      <c r="K46" s="18"/>
      <c r="L46" s="53"/>
      <c r="O46" s="41"/>
      <c r="P46" s="41"/>
      <c r="Q46" s="41"/>
      <c r="R46" s="41"/>
      <c r="S46" s="120"/>
      <c r="T46" s="940" t="s">
        <v>208</v>
      </c>
      <c r="U46" s="941"/>
      <c r="V46" s="941"/>
      <c r="W46" s="942"/>
      <c r="X46" s="123"/>
      <c r="AC46" s="123"/>
      <c r="AD46" s="123"/>
      <c r="AE46" s="123"/>
      <c r="AF46" s="123"/>
      <c r="AG46" s="123"/>
      <c r="AH46" s="123"/>
      <c r="AI46" s="123"/>
      <c r="AQ46" s="41"/>
    </row>
    <row r="47" spans="1:35" ht="12.75">
      <c r="A47" s="178" t="s">
        <v>209</v>
      </c>
      <c r="B47" s="44" t="s">
        <v>210</v>
      </c>
      <c r="C47" s="1"/>
      <c r="D47" s="1"/>
      <c r="E47" s="1"/>
      <c r="F47" s="1"/>
      <c r="G47" s="1"/>
      <c r="H47" s="1"/>
      <c r="I47" s="1"/>
      <c r="J47" s="179"/>
      <c r="K47" s="237"/>
      <c r="L47" s="237"/>
      <c r="M47" s="237"/>
      <c r="O47" s="41"/>
      <c r="P47" s="41"/>
      <c r="Q47" s="41"/>
      <c r="R47" s="41"/>
      <c r="S47" s="238"/>
      <c r="T47" s="965" t="s">
        <v>211</v>
      </c>
      <c r="U47" s="966"/>
      <c r="V47" s="182" t="s">
        <v>212</v>
      </c>
      <c r="W47" s="239" t="s">
        <v>208</v>
      </c>
      <c r="X47" s="53"/>
      <c r="Y47" s="53"/>
      <c r="Z47" s="53"/>
      <c r="AA47" s="53"/>
      <c r="AB47" s="53"/>
      <c r="AC47" s="53"/>
      <c r="AD47" s="53"/>
      <c r="AE47" s="53"/>
      <c r="AF47" s="53"/>
      <c r="AG47" s="53"/>
      <c r="AH47" s="53"/>
      <c r="AI47" s="53"/>
    </row>
    <row r="48" spans="1:35" ht="12.75">
      <c r="A48" s="178" t="s">
        <v>213</v>
      </c>
      <c r="B48" s="44" t="s">
        <v>214</v>
      </c>
      <c r="C48" s="1"/>
      <c r="D48" s="1"/>
      <c r="E48" s="1"/>
      <c r="F48" s="1"/>
      <c r="G48" s="1"/>
      <c r="H48" s="1"/>
      <c r="I48" s="1"/>
      <c r="J48" s="179"/>
      <c r="K48" s="237"/>
      <c r="L48" s="237"/>
      <c r="M48" s="237"/>
      <c r="O48" s="41"/>
      <c r="P48" s="41"/>
      <c r="Q48" s="41"/>
      <c r="R48" s="120"/>
      <c r="S48" s="295"/>
      <c r="T48" s="967" t="s">
        <v>215</v>
      </c>
      <c r="U48" s="968"/>
      <c r="V48" s="183">
        <v>0.85</v>
      </c>
      <c r="W48" s="240">
        <f>FLOOR(($V48*$V35),1)</f>
        <v>2527</v>
      </c>
      <c r="X48" s="241"/>
      <c r="Y48" s="241"/>
      <c r="Z48" s="241"/>
      <c r="AA48" s="241"/>
      <c r="AB48" s="241"/>
      <c r="AC48" s="241"/>
      <c r="AD48" s="241"/>
      <c r="AE48" s="241"/>
      <c r="AF48" s="241"/>
      <c r="AG48" s="241"/>
      <c r="AH48" s="241"/>
      <c r="AI48" s="241"/>
    </row>
    <row r="49" spans="1:35" ht="12.75">
      <c r="A49" s="178" t="s">
        <v>216</v>
      </c>
      <c r="B49" s="44" t="s">
        <v>217</v>
      </c>
      <c r="C49" s="1"/>
      <c r="D49" s="1"/>
      <c r="E49" s="1"/>
      <c r="F49" s="1"/>
      <c r="G49" s="1"/>
      <c r="H49" s="1"/>
      <c r="I49" s="1"/>
      <c r="J49" s="179"/>
      <c r="K49" s="237"/>
      <c r="L49" s="237"/>
      <c r="M49" s="237"/>
      <c r="R49" s="120"/>
      <c r="S49" s="295"/>
      <c r="T49" s="965" t="s">
        <v>218</v>
      </c>
      <c r="U49" s="966"/>
      <c r="V49" s="242">
        <v>0.05</v>
      </c>
      <c r="W49" s="240">
        <f>IF(V50=0%,V35-W48,FLOOR(($V49*$V35),1))</f>
        <v>148</v>
      </c>
      <c r="X49" s="243"/>
      <c r="Y49" s="243"/>
      <c r="Z49" s="243"/>
      <c r="AA49" s="243"/>
      <c r="AB49" s="243"/>
      <c r="AC49" s="243"/>
      <c r="AD49" s="243"/>
      <c r="AE49" s="243"/>
      <c r="AF49" s="243"/>
      <c r="AG49" s="243"/>
      <c r="AH49" s="243"/>
      <c r="AI49" s="243"/>
    </row>
    <row r="50" spans="1:35" ht="12.75">
      <c r="A50" s="178"/>
      <c r="B50" s="44" t="s">
        <v>219</v>
      </c>
      <c r="C50" s="1"/>
      <c r="D50" s="1"/>
      <c r="E50" s="1"/>
      <c r="F50" s="1"/>
      <c r="G50" s="1"/>
      <c r="H50" s="1"/>
      <c r="I50" s="1"/>
      <c r="J50" s="179"/>
      <c r="K50" s="237"/>
      <c r="L50" s="237"/>
      <c r="M50" s="237"/>
      <c r="R50" s="120"/>
      <c r="S50" s="296"/>
      <c r="T50" s="967" t="s">
        <v>220</v>
      </c>
      <c r="U50" s="968"/>
      <c r="V50" s="297">
        <f>V51-V48-V49</f>
        <v>0.10000000000000002</v>
      </c>
      <c r="W50" s="240">
        <f>V35-W48-W49</f>
        <v>298.9200000000001</v>
      </c>
      <c r="X50" s="243"/>
      <c r="Y50" s="243"/>
      <c r="Z50" s="243"/>
      <c r="AA50" s="243"/>
      <c r="AB50" s="243"/>
      <c r="AC50" s="243"/>
      <c r="AD50" s="243"/>
      <c r="AE50" s="243"/>
      <c r="AF50" s="243"/>
      <c r="AG50" s="243"/>
      <c r="AH50" s="243"/>
      <c r="AI50" s="243"/>
    </row>
    <row r="51" spans="1:35" ht="13.5" thickBot="1">
      <c r="A51" s="184"/>
      <c r="B51" s="44" t="s">
        <v>221</v>
      </c>
      <c r="C51" s="1"/>
      <c r="D51" s="1"/>
      <c r="E51" s="1"/>
      <c r="F51" s="1"/>
      <c r="G51" s="1"/>
      <c r="H51" s="1"/>
      <c r="I51" s="1"/>
      <c r="J51" s="179"/>
      <c r="K51" s="237"/>
      <c r="L51" s="237"/>
      <c r="M51" s="237"/>
      <c r="R51" s="120"/>
      <c r="S51" s="296"/>
      <c r="T51" s="943" t="s">
        <v>222</v>
      </c>
      <c r="U51" s="944"/>
      <c r="V51" s="244">
        <v>1</v>
      </c>
      <c r="W51" s="245">
        <f>SUM(W48:W50)</f>
        <v>2973.92</v>
      </c>
      <c r="X51" s="243"/>
      <c r="Y51" s="243"/>
      <c r="Z51" s="243"/>
      <c r="AA51" s="243"/>
      <c r="AB51" s="243"/>
      <c r="AC51" s="243"/>
      <c r="AD51" s="243"/>
      <c r="AE51" s="243"/>
      <c r="AF51" s="243"/>
      <c r="AG51" s="243"/>
      <c r="AH51" s="243"/>
      <c r="AI51" s="243"/>
    </row>
    <row r="52" spans="1:35" ht="13.5" thickBot="1">
      <c r="A52" s="185" t="s">
        <v>275</v>
      </c>
      <c r="B52" s="186" t="s">
        <v>276</v>
      </c>
      <c r="C52" s="186"/>
      <c r="D52" s="186"/>
      <c r="E52" s="186"/>
      <c r="F52" s="186"/>
      <c r="G52" s="186"/>
      <c r="H52" s="186"/>
      <c r="I52" s="186"/>
      <c r="J52" s="187"/>
      <c r="K52" s="237"/>
      <c r="L52" s="237"/>
      <c r="M52" s="237"/>
      <c r="R52" s="238"/>
      <c r="S52" s="296"/>
      <c r="W52" s="238"/>
      <c r="X52" s="243"/>
      <c r="Y52" s="243"/>
      <c r="Z52" s="243"/>
      <c r="AA52" s="243"/>
      <c r="AB52" s="243"/>
      <c r="AC52" s="243"/>
      <c r="AD52" s="243"/>
      <c r="AE52" s="243"/>
      <c r="AF52" s="243"/>
      <c r="AG52" s="243"/>
      <c r="AH52" s="243"/>
      <c r="AI52" s="243"/>
    </row>
    <row r="53" spans="1:35" ht="15" customHeight="1">
      <c r="A53" s="237"/>
      <c r="B53" s="237"/>
      <c r="C53" s="237"/>
      <c r="D53" s="237"/>
      <c r="E53" s="237"/>
      <c r="F53" s="237"/>
      <c r="G53" s="237"/>
      <c r="H53" s="237"/>
      <c r="I53" s="237"/>
      <c r="J53" s="237"/>
      <c r="K53" s="237"/>
      <c r="L53" s="237"/>
      <c r="M53" s="237"/>
      <c r="O53" s="930" t="s">
        <v>223</v>
      </c>
      <c r="P53" s="931"/>
      <c r="Q53" s="931"/>
      <c r="R53" s="932"/>
      <c r="S53" s="295"/>
      <c r="T53" s="930" t="s">
        <v>152</v>
      </c>
      <c r="U53" s="931"/>
      <c r="V53" s="931"/>
      <c r="W53" s="932"/>
      <c r="X53" s="246"/>
      <c r="Y53" s="246"/>
      <c r="Z53" s="246"/>
      <c r="AA53" s="246"/>
      <c r="AB53" s="246"/>
      <c r="AC53" s="246"/>
      <c r="AD53" s="246"/>
      <c r="AE53" s="246"/>
      <c r="AF53" s="246"/>
      <c r="AG53" s="246"/>
      <c r="AH53" s="246"/>
      <c r="AI53" s="246"/>
    </row>
    <row r="54" spans="3:35" ht="12.75">
      <c r="C54" s="237"/>
      <c r="D54" s="237"/>
      <c r="E54" s="130"/>
      <c r="F54" s="130"/>
      <c r="G54" s="130"/>
      <c r="H54" s="130"/>
      <c r="I54" s="131"/>
      <c r="J54" s="132"/>
      <c r="K54" s="131"/>
      <c r="L54" s="131"/>
      <c r="M54" s="131"/>
      <c r="N54" s="131"/>
      <c r="O54" s="947" t="s">
        <v>470</v>
      </c>
      <c r="P54" s="948"/>
      <c r="Q54" s="948"/>
      <c r="R54" s="949"/>
      <c r="S54" s="188"/>
      <c r="T54" s="947" t="s">
        <v>224</v>
      </c>
      <c r="U54" s="948"/>
      <c r="V54" s="948"/>
      <c r="W54" s="949"/>
      <c r="X54" s="246"/>
      <c r="Y54" s="246"/>
      <c r="Z54" s="246"/>
      <c r="AA54" s="246"/>
      <c r="AB54" s="246"/>
      <c r="AC54" s="246"/>
      <c r="AD54" s="246"/>
      <c r="AE54" s="246"/>
      <c r="AF54" s="246"/>
      <c r="AG54" s="246"/>
      <c r="AH54" s="246"/>
      <c r="AI54" s="246"/>
    </row>
    <row r="55" spans="3:35" ht="33.75" customHeight="1">
      <c r="C55" s="44"/>
      <c r="D55" s="44"/>
      <c r="E55" s="130"/>
      <c r="F55" s="130"/>
      <c r="G55" s="130"/>
      <c r="H55" s="130"/>
      <c r="I55" s="131"/>
      <c r="J55" s="132"/>
      <c r="K55" s="131"/>
      <c r="L55" s="131"/>
      <c r="M55" s="131"/>
      <c r="N55" s="131"/>
      <c r="O55" s="950"/>
      <c r="P55" s="951"/>
      <c r="Q55" s="951"/>
      <c r="R55" s="952"/>
      <c r="S55" s="188"/>
      <c r="T55" s="950"/>
      <c r="U55" s="951"/>
      <c r="V55" s="951"/>
      <c r="W55" s="952"/>
      <c r="X55" s="53"/>
      <c r="Y55" s="53"/>
      <c r="Z55" s="53"/>
      <c r="AA55" s="53"/>
      <c r="AB55" s="53"/>
      <c r="AC55" s="53"/>
      <c r="AD55" s="53"/>
      <c r="AE55" s="53"/>
      <c r="AF55" s="53"/>
      <c r="AG55" s="53"/>
      <c r="AH55" s="53"/>
      <c r="AI55" s="53"/>
    </row>
    <row r="56" spans="15:23" ht="12.75">
      <c r="O56" s="950"/>
      <c r="P56" s="951"/>
      <c r="Q56" s="951"/>
      <c r="R56" s="952"/>
      <c r="T56" s="950"/>
      <c r="U56" s="951"/>
      <c r="V56" s="951"/>
      <c r="W56" s="952"/>
    </row>
    <row r="57" spans="15:23" ht="12.75">
      <c r="O57" s="953"/>
      <c r="P57" s="954"/>
      <c r="Q57" s="954"/>
      <c r="R57" s="955"/>
      <c r="T57" s="953"/>
      <c r="U57" s="954"/>
      <c r="V57" s="954"/>
      <c r="W57" s="955"/>
    </row>
    <row r="58" spans="15:23" ht="12.75">
      <c r="O58" s="956" t="s">
        <v>225</v>
      </c>
      <c r="P58" s="957"/>
      <c r="Q58" s="957"/>
      <c r="R58" s="958"/>
      <c r="T58" s="956" t="s">
        <v>225</v>
      </c>
      <c r="U58" s="957"/>
      <c r="V58" s="957"/>
      <c r="W58" s="958"/>
    </row>
    <row r="59" spans="15:23" ht="12.75">
      <c r="O59" s="959"/>
      <c r="P59" s="960"/>
      <c r="Q59" s="960"/>
      <c r="R59" s="961"/>
      <c r="T59" s="959"/>
      <c r="U59" s="960"/>
      <c r="V59" s="960"/>
      <c r="W59" s="961"/>
    </row>
    <row r="60" spans="15:23" ht="13.5" thickBot="1">
      <c r="O60" s="962"/>
      <c r="P60" s="963"/>
      <c r="Q60" s="963"/>
      <c r="R60" s="964"/>
      <c r="T60" s="962"/>
      <c r="U60" s="963"/>
      <c r="V60" s="963"/>
      <c r="W60" s="964"/>
    </row>
  </sheetData>
  <sheetProtection/>
  <mergeCells count="73">
    <mergeCell ref="I1:J1"/>
    <mergeCell ref="O54:R57"/>
    <mergeCell ref="T54:W57"/>
    <mergeCell ref="O58:R60"/>
    <mergeCell ref="T58:W60"/>
    <mergeCell ref="T47:U47"/>
    <mergeCell ref="T48:U48"/>
    <mergeCell ref="T49:U49"/>
    <mergeCell ref="T50:U50"/>
    <mergeCell ref="B34:N34"/>
    <mergeCell ref="O53:R53"/>
    <mergeCell ref="T53:W53"/>
    <mergeCell ref="R42:S42"/>
    <mergeCell ref="T42:V42"/>
    <mergeCell ref="T43:V43"/>
    <mergeCell ref="T44:V44"/>
    <mergeCell ref="V45:W45"/>
    <mergeCell ref="T46:W46"/>
    <mergeCell ref="T51:U51"/>
    <mergeCell ref="T41:V41"/>
    <mergeCell ref="B35:N35"/>
    <mergeCell ref="O35:T35"/>
    <mergeCell ref="R36:S36"/>
    <mergeCell ref="A38:A39"/>
    <mergeCell ref="B39:P39"/>
    <mergeCell ref="A16:A18"/>
    <mergeCell ref="B18:P18"/>
    <mergeCell ref="B29:P29"/>
    <mergeCell ref="T32:U32"/>
    <mergeCell ref="B33:N33"/>
    <mergeCell ref="O33:Q33"/>
    <mergeCell ref="A32:K32"/>
    <mergeCell ref="R32:S32"/>
    <mergeCell ref="A19:A29"/>
    <mergeCell ref="Q34:T34"/>
    <mergeCell ref="S12:S14"/>
    <mergeCell ref="I13:I14"/>
    <mergeCell ref="V12:V14"/>
    <mergeCell ref="A30:A31"/>
    <mergeCell ref="B31:P31"/>
    <mergeCell ref="R12:R14"/>
    <mergeCell ref="A12:A14"/>
    <mergeCell ref="B12:B14"/>
    <mergeCell ref="C12:F12"/>
    <mergeCell ref="J13:J14"/>
    <mergeCell ref="T12:U13"/>
    <mergeCell ref="T11:W11"/>
    <mergeCell ref="H12:H14"/>
    <mergeCell ref="I12:J12"/>
    <mergeCell ref="K12:K14"/>
    <mergeCell ref="L12:L14"/>
    <mergeCell ref="N12:Q13"/>
    <mergeCell ref="W12:W14"/>
    <mergeCell ref="B6:C6"/>
    <mergeCell ref="B7:C9"/>
    <mergeCell ref="D7:D9"/>
    <mergeCell ref="I7:K7"/>
    <mergeCell ref="I8:K8"/>
    <mergeCell ref="C13:C14"/>
    <mergeCell ref="D13:D14"/>
    <mergeCell ref="E13:E14"/>
    <mergeCell ref="F13:F14"/>
    <mergeCell ref="B11:S11"/>
    <mergeCell ref="G12:G14"/>
    <mergeCell ref="B3:E3"/>
    <mergeCell ref="F3:G3"/>
    <mergeCell ref="H3:I3"/>
    <mergeCell ref="J3:Q3"/>
    <mergeCell ref="B4:E4"/>
    <mergeCell ref="F4:G4"/>
    <mergeCell ref="H4:I4"/>
    <mergeCell ref="J4:Q4"/>
    <mergeCell ref="M12:M14"/>
  </mergeCells>
  <conditionalFormatting sqref="T30 T38 T17 T20:T28">
    <cfRule type="expression" priority="13" dxfId="5" stopIfTrue="1">
      <formula>M17="EUR"</formula>
    </cfRule>
  </conditionalFormatting>
  <conditionalFormatting sqref="T16">
    <cfRule type="expression" priority="12" dxfId="6" stopIfTrue="1">
      <formula>M16="EUR"</formula>
    </cfRule>
  </conditionalFormatting>
  <conditionalFormatting sqref="U30 U38 U16:U17 U20:U28">
    <cfRule type="expression" priority="11" dxfId="0" stopIfTrue="1">
      <formula>M16="CZK"</formula>
    </cfRule>
  </conditionalFormatting>
  <conditionalFormatting sqref="T19">
    <cfRule type="expression" priority="2" dxfId="5" stopIfTrue="1">
      <formula>M19="EUR"</formula>
    </cfRule>
  </conditionalFormatting>
  <conditionalFormatting sqref="U19">
    <cfRule type="expression" priority="1" dxfId="0" stopIfTrue="1">
      <formula>M19="CZK"</formula>
    </cfRule>
  </conditionalFormatting>
  <dataValidations count="5">
    <dataValidation type="list" allowBlank="1" showInputMessage="1" showErrorMessage="1" sqref="D38 D16:D17 D30 D19:D28">
      <formula1>$AQ$1:$AQ$12</formula1>
    </dataValidation>
    <dataValidation type="list" allowBlank="1" showInputMessage="1" showErrorMessage="1" sqref="E6:E7 D6:D9">
      <formula1>"ANO, NE"</formula1>
    </dataValidation>
    <dataValidation type="list" allowBlank="1" showInputMessage="1" showErrorMessage="1" sqref="F30 F38 F16:F17 F19:F28">
      <formula1>"IV, NIV"</formula1>
    </dataValidation>
    <dataValidation type="list" allowBlank="1" showInputMessage="1" showErrorMessage="1" sqref="M16:M17 M30 M38 M19:M28">
      <formula1>"CZK,EUR"</formula1>
    </dataValidation>
    <dataValidation type="custom" allowBlank="1" showInputMessage="1" showErrorMessage="1" sqref="V38 R38 V51:W51 P30 R43:S44 W43:X44 W41:W42 R33:V33 P38 Q39:V39 S31:U31 Q31 V16:V31 Q29 Q18 V34:V35 P16:P17 Y41:Z45 W48:W50 A42:J52 S18:U18 P19:P28 R16:R31 S29:U29">
      <formula1>V38</formula1>
    </dataValidation>
  </dataValidations>
  <printOptions horizontalCentered="1"/>
  <pageMargins left="0.7874015748031497" right="0.7874015748031497" top="0.7874015748031497" bottom="0.7874015748031497" header="0.31496062992125984" footer="0.31496062992125984"/>
  <pageSetup fitToWidth="0" horizontalDpi="600" verticalDpi="600" orientation="landscape" paperSize="9" scale="37" r:id="rId3"/>
  <headerFooter alignWithMargins="0">
    <oddHeader>&amp;LPříručka pro příjemce dotace Cíl 3 ČR-Rakousko
&amp;RSoupiska výdajů
</oddHeader>
    <oddFooter>&amp;CStránka &amp;P z &amp;N&amp;RSoupiska výdajů  verze  č. 5, aktualizace z 07/05/2010
</oddFooter>
  </headerFooter>
  <legacyDrawing r:id="rId2"/>
</worksheet>
</file>

<file path=xl/worksheets/sheet5.xml><?xml version="1.0" encoding="utf-8"?>
<worksheet xmlns="http://schemas.openxmlformats.org/spreadsheetml/2006/main" xmlns:r="http://schemas.openxmlformats.org/officeDocument/2006/relationships">
  <dimension ref="A1:L43"/>
  <sheetViews>
    <sheetView view="pageBreakPreview" zoomScale="115" zoomScaleSheetLayoutView="115" zoomScalePageLayoutView="0" workbookViewId="0" topLeftCell="A1">
      <selection activeCell="H20" sqref="H20:H21"/>
    </sheetView>
  </sheetViews>
  <sheetFormatPr defaultColWidth="9.140625" defaultRowHeight="12.75"/>
  <cols>
    <col min="1" max="1" width="2.28125" style="0" customWidth="1"/>
    <col min="2" max="2" width="13.00390625" style="0" customWidth="1"/>
    <col min="4" max="4" width="5.57421875" style="0" customWidth="1"/>
    <col min="5" max="5" width="4.421875" style="0" customWidth="1"/>
    <col min="6" max="6" width="4.28125" style="0" customWidth="1"/>
    <col min="8" max="8" width="21.140625" style="0" customWidth="1"/>
    <col min="9" max="9" width="12.57421875" style="0" customWidth="1"/>
    <col min="10" max="10" width="15.00390625" style="0" customWidth="1"/>
    <col min="11" max="11" width="14.57421875" style="0" customWidth="1"/>
  </cols>
  <sheetData>
    <row r="1" spans="2:10" s="5" customFormat="1" ht="117.75" customHeight="1">
      <c r="B1" s="688"/>
      <c r="C1" s="689"/>
      <c r="D1" s="689"/>
      <c r="E1" s="689"/>
      <c r="F1" s="689"/>
      <c r="G1" s="689"/>
      <c r="H1" s="689"/>
      <c r="I1" s="689"/>
      <c r="J1" s="689"/>
    </row>
    <row r="2" ht="9" customHeight="1"/>
    <row r="3" spans="1:10" ht="31.5" customHeight="1">
      <c r="A3" s="983" t="s">
        <v>95</v>
      </c>
      <c r="B3" s="983"/>
      <c r="C3" s="983"/>
      <c r="D3" s="983"/>
      <c r="E3" s="983"/>
      <c r="F3" s="983"/>
      <c r="G3" s="983"/>
      <c r="H3" s="983"/>
      <c r="I3" s="983"/>
      <c r="J3" s="983"/>
    </row>
    <row r="4" spans="1:10" ht="19.5" customHeight="1" thickBot="1">
      <c r="A4" s="54"/>
      <c r="C4" s="260"/>
      <c r="D4" s="260"/>
      <c r="E4" s="260"/>
      <c r="F4" s="260"/>
      <c r="G4" s="260" t="s">
        <v>260</v>
      </c>
      <c r="H4" s="260"/>
      <c r="I4" s="260"/>
      <c r="J4" s="260"/>
    </row>
    <row r="5" spans="1:10" ht="20.25" customHeight="1" thickBot="1">
      <c r="A5" s="54"/>
      <c r="B5" s="778" t="s">
        <v>52</v>
      </c>
      <c r="C5" s="778"/>
      <c r="D5" s="778"/>
      <c r="E5" s="778"/>
      <c r="F5" s="778"/>
      <c r="G5" s="979"/>
      <c r="H5" s="980"/>
      <c r="I5" s="980"/>
      <c r="J5" s="981"/>
    </row>
    <row r="6" spans="1:10" s="35" customFormat="1" ht="19.5" customHeight="1" thickBot="1">
      <c r="A6" s="54"/>
      <c r="B6" s="49"/>
      <c r="C6" s="49"/>
      <c r="D6" s="49"/>
      <c r="E6" s="49"/>
      <c r="F6" s="49"/>
      <c r="G6" s="49"/>
      <c r="H6" s="49"/>
      <c r="I6" s="49"/>
      <c r="J6" s="49"/>
    </row>
    <row r="7" spans="2:10" ht="21.75" customHeight="1" thickBot="1">
      <c r="B7" s="778" t="s">
        <v>45</v>
      </c>
      <c r="C7" s="778"/>
      <c r="D7" s="778"/>
      <c r="E7" s="778"/>
      <c r="F7" s="778"/>
      <c r="G7" s="987" t="s">
        <v>5</v>
      </c>
      <c r="H7" s="988"/>
      <c r="I7" s="988"/>
      <c r="J7" s="989"/>
    </row>
    <row r="8" spans="2:8" s="35" customFormat="1" ht="6" customHeight="1" thickBot="1">
      <c r="B8" s="39"/>
      <c r="C8" s="36"/>
      <c r="D8" s="36"/>
      <c r="E8" s="36"/>
      <c r="F8" s="18"/>
      <c r="G8" s="18"/>
      <c r="H8" s="18"/>
    </row>
    <row r="9" spans="2:10" ht="21" customHeight="1" thickBot="1">
      <c r="B9" s="778" t="s">
        <v>8</v>
      </c>
      <c r="C9" s="778"/>
      <c r="D9" s="778"/>
      <c r="E9" s="778"/>
      <c r="F9" s="778"/>
      <c r="G9" s="979"/>
      <c r="H9" s="980"/>
      <c r="I9" s="980"/>
      <c r="J9" s="981"/>
    </row>
    <row r="10" spans="2:10" ht="6" customHeight="1" thickBot="1">
      <c r="B10" s="6"/>
      <c r="C10" s="5"/>
      <c r="D10" s="5"/>
      <c r="E10" s="5"/>
      <c r="F10" s="1"/>
      <c r="G10" s="8"/>
      <c r="H10" s="8"/>
      <c r="I10" s="8"/>
      <c r="J10" s="8"/>
    </row>
    <row r="11" spans="2:10" ht="21" customHeight="1" thickBot="1">
      <c r="B11" s="778" t="s">
        <v>9</v>
      </c>
      <c r="C11" s="778"/>
      <c r="D11" s="778"/>
      <c r="E11" s="778"/>
      <c r="F11" s="778"/>
      <c r="G11" s="979"/>
      <c r="H11" s="980"/>
      <c r="I11" s="981"/>
      <c r="J11" s="1"/>
    </row>
    <row r="12" spans="2:10" ht="21" customHeight="1" thickBot="1">
      <c r="B12" s="39"/>
      <c r="C12" s="36"/>
      <c r="D12" s="36"/>
      <c r="E12" s="36"/>
      <c r="F12" s="19"/>
      <c r="G12" s="19"/>
      <c r="H12" s="19"/>
      <c r="I12" s="19"/>
      <c r="J12" s="1"/>
    </row>
    <row r="13" spans="2:10" ht="21" customHeight="1" thickBot="1">
      <c r="B13" s="778" t="s">
        <v>94</v>
      </c>
      <c r="C13" s="778"/>
      <c r="D13" s="778"/>
      <c r="E13" s="778"/>
      <c r="F13" s="778"/>
      <c r="G13" s="979"/>
      <c r="H13" s="980"/>
      <c r="I13" s="980"/>
      <c r="J13" s="981"/>
    </row>
    <row r="14" spans="2:10" ht="6" customHeight="1" thickBot="1">
      <c r="B14" s="6"/>
      <c r="C14" s="5"/>
      <c r="D14" s="5"/>
      <c r="E14" s="5"/>
      <c r="F14" s="1"/>
      <c r="G14" s="8"/>
      <c r="H14" s="8"/>
      <c r="I14" s="8"/>
      <c r="J14" s="8"/>
    </row>
    <row r="15" spans="2:12" ht="21" customHeight="1" thickBot="1">
      <c r="B15" s="778" t="s">
        <v>46</v>
      </c>
      <c r="C15" s="778"/>
      <c r="D15" s="778"/>
      <c r="E15" s="778"/>
      <c r="F15" s="778"/>
      <c r="G15" s="984" t="s">
        <v>0</v>
      </c>
      <c r="H15" s="985"/>
      <c r="I15" s="986"/>
      <c r="J15" s="1"/>
      <c r="K15" s="1"/>
      <c r="L15" s="1"/>
    </row>
    <row r="16" spans="2:12" ht="6" customHeight="1" thickBot="1">
      <c r="B16" s="7"/>
      <c r="C16" s="5"/>
      <c r="D16" s="5"/>
      <c r="E16" s="5"/>
      <c r="F16" s="1"/>
      <c r="G16" s="1"/>
      <c r="H16" s="1"/>
      <c r="I16" s="1"/>
      <c r="J16" s="1"/>
      <c r="K16" s="1"/>
      <c r="L16" s="1"/>
    </row>
    <row r="17" spans="2:12" ht="21" customHeight="1" thickBot="1">
      <c r="B17" s="778" t="s">
        <v>58</v>
      </c>
      <c r="C17" s="778"/>
      <c r="D17" s="778"/>
      <c r="E17" s="778"/>
      <c r="F17" s="778"/>
      <c r="G17" s="979"/>
      <c r="H17" s="980"/>
      <c r="I17" s="981"/>
      <c r="J17" s="1"/>
      <c r="K17" s="1"/>
      <c r="L17" s="1"/>
    </row>
    <row r="18" spans="2:12" ht="6" customHeight="1" thickBot="1">
      <c r="B18" s="6"/>
      <c r="C18" s="5"/>
      <c r="D18" s="5"/>
      <c r="E18" s="5"/>
      <c r="F18" s="1"/>
      <c r="G18" s="1"/>
      <c r="H18" s="1"/>
      <c r="I18" s="1"/>
      <c r="J18" s="1"/>
      <c r="K18" s="1"/>
      <c r="L18" s="1"/>
    </row>
    <row r="19" spans="2:9" ht="21" customHeight="1" thickBot="1">
      <c r="B19" s="778" t="s">
        <v>59</v>
      </c>
      <c r="C19" s="778"/>
      <c r="D19" s="778"/>
      <c r="E19" s="778"/>
      <c r="F19" s="778"/>
      <c r="G19" s="979" t="s">
        <v>47</v>
      </c>
      <c r="H19" s="980"/>
      <c r="I19" s="981"/>
    </row>
    <row r="20" spans="2:10" ht="6" customHeight="1">
      <c r="B20" s="6"/>
      <c r="C20" s="5"/>
      <c r="D20" s="5"/>
      <c r="E20" s="5"/>
      <c r="F20" s="1"/>
      <c r="G20" s="8"/>
      <c r="H20" s="8"/>
      <c r="I20" s="8"/>
      <c r="J20" s="8"/>
    </row>
    <row r="21" spans="3:8" ht="51.75" customHeight="1" thickBot="1">
      <c r="C21" s="1"/>
      <c r="D21" s="1"/>
      <c r="E21" s="1"/>
      <c r="F21" s="1"/>
      <c r="G21" s="1"/>
      <c r="H21" s="1"/>
    </row>
    <row r="22" spans="2:10" ht="30.75" customHeight="1" thickBot="1">
      <c r="B22" s="972" t="s">
        <v>48</v>
      </c>
      <c r="C22" s="972"/>
      <c r="D22" s="972"/>
      <c r="E22" s="972"/>
      <c r="F22" s="972"/>
      <c r="G22" s="979"/>
      <c r="H22" s="980"/>
      <c r="I22" s="980"/>
      <c r="J22" s="981"/>
    </row>
    <row r="23" spans="2:9" ht="10.5" customHeight="1" thickBot="1">
      <c r="B23" s="6"/>
      <c r="C23" s="6"/>
      <c r="D23" s="6"/>
      <c r="E23" s="6"/>
      <c r="F23" s="1"/>
      <c r="G23" s="8"/>
      <c r="H23" s="8"/>
      <c r="I23" s="8"/>
    </row>
    <row r="24" spans="2:10" ht="27.75" customHeight="1" thickBot="1">
      <c r="B24" s="694" t="s">
        <v>6</v>
      </c>
      <c r="C24" s="694"/>
      <c r="D24" s="973"/>
      <c r="E24" s="974"/>
      <c r="F24" s="975"/>
      <c r="G24" s="982" t="s">
        <v>49</v>
      </c>
      <c r="H24" s="649"/>
      <c r="I24" s="649"/>
      <c r="J24" s="60"/>
    </row>
    <row r="25" spans="2:9" ht="13.5" customHeight="1" thickBot="1">
      <c r="B25" s="2"/>
      <c r="C25" s="6"/>
      <c r="D25" s="6"/>
      <c r="E25" s="6"/>
      <c r="F25" s="1"/>
      <c r="G25" s="8"/>
      <c r="H25" s="8"/>
      <c r="I25" s="8"/>
    </row>
    <row r="26" spans="2:10" ht="92.25" customHeight="1" thickBot="1">
      <c r="B26" s="969" t="s">
        <v>60</v>
      </c>
      <c r="C26" s="970"/>
      <c r="D26" s="970"/>
      <c r="E26" s="971"/>
      <c r="F26" s="1"/>
      <c r="G26" s="976" t="s">
        <v>61</v>
      </c>
      <c r="H26" s="977"/>
      <c r="I26" s="977"/>
      <c r="J26" s="978"/>
    </row>
    <row r="27" spans="2:8" ht="12.75">
      <c r="B27" s="1"/>
      <c r="C27" s="1"/>
      <c r="D27" s="1"/>
      <c r="E27" s="1"/>
      <c r="F27" s="1"/>
      <c r="G27" s="1"/>
      <c r="H27" s="1"/>
    </row>
    <row r="28" spans="2:8" ht="12.75">
      <c r="B28" s="1"/>
      <c r="C28" s="1"/>
      <c r="D28" s="1"/>
      <c r="E28" s="1"/>
      <c r="F28" s="1"/>
      <c r="G28" s="1"/>
      <c r="H28" s="1"/>
    </row>
    <row r="29" spans="2:8" ht="12.75">
      <c r="B29" s="1"/>
      <c r="C29" s="1"/>
      <c r="D29" s="1"/>
      <c r="E29" s="1"/>
      <c r="F29" s="1"/>
      <c r="G29" s="1"/>
      <c r="H29" s="1"/>
    </row>
    <row r="30" spans="2:8" ht="12.75">
      <c r="B30" s="1"/>
      <c r="C30" s="1"/>
      <c r="D30" s="1"/>
      <c r="E30" s="1"/>
      <c r="F30" s="1"/>
      <c r="G30" s="1"/>
      <c r="H30" s="1"/>
    </row>
    <row r="31" spans="2:8" ht="12.75">
      <c r="B31" s="1"/>
      <c r="C31" s="1"/>
      <c r="D31" s="1"/>
      <c r="E31" s="1"/>
      <c r="F31" s="1"/>
      <c r="G31" s="1"/>
      <c r="H31" s="1"/>
    </row>
    <row r="32" spans="2:8" ht="12.75">
      <c r="B32" s="1"/>
      <c r="C32" s="1"/>
      <c r="D32" s="1"/>
      <c r="E32" s="1"/>
      <c r="F32" s="1"/>
      <c r="G32" s="1"/>
      <c r="H32" s="1"/>
    </row>
    <row r="33" spans="2:8" ht="12.75">
      <c r="B33" s="1"/>
      <c r="C33" s="1"/>
      <c r="D33" s="1"/>
      <c r="E33" s="1"/>
      <c r="F33" s="1"/>
      <c r="G33" s="1"/>
      <c r="H33" s="1"/>
    </row>
    <row r="34" spans="2:7" ht="12.75">
      <c r="B34" s="1"/>
      <c r="C34" s="1"/>
      <c r="D34" s="1"/>
      <c r="E34" s="1"/>
      <c r="F34" s="1"/>
      <c r="G34" s="1"/>
    </row>
    <row r="35" spans="2:7" ht="12.75">
      <c r="B35" s="1"/>
      <c r="C35" s="1"/>
      <c r="D35" s="1"/>
      <c r="E35" s="1"/>
      <c r="F35" s="1"/>
      <c r="G35" s="1"/>
    </row>
    <row r="36" spans="2:7" ht="12.75">
      <c r="B36" s="1"/>
      <c r="C36" s="1"/>
      <c r="D36" s="1"/>
      <c r="E36" s="1"/>
      <c r="F36" s="1"/>
      <c r="G36" s="1"/>
    </row>
    <row r="37" spans="2:7" ht="12.75">
      <c r="B37" s="1"/>
      <c r="C37" s="1"/>
      <c r="D37" s="1"/>
      <c r="E37" s="1"/>
      <c r="F37" s="1"/>
      <c r="G37" s="1"/>
    </row>
    <row r="38" spans="2:7" ht="12.75">
      <c r="B38" s="1"/>
      <c r="C38" s="1"/>
      <c r="D38" s="1"/>
      <c r="E38" s="1"/>
      <c r="F38" s="1"/>
      <c r="G38" s="1"/>
    </row>
    <row r="39" spans="2:7" ht="12.75">
      <c r="B39" s="1"/>
      <c r="C39" s="1"/>
      <c r="D39" s="1"/>
      <c r="E39" s="1"/>
      <c r="F39" s="1"/>
      <c r="G39" s="1"/>
    </row>
    <row r="40" spans="2:7" ht="12.75">
      <c r="B40" s="1"/>
      <c r="C40" s="1"/>
      <c r="D40" s="1"/>
      <c r="E40" s="1"/>
      <c r="F40" s="1"/>
      <c r="G40" s="1"/>
    </row>
    <row r="41" spans="2:7" ht="12.75">
      <c r="B41" s="1"/>
      <c r="C41" s="1"/>
      <c r="D41" s="1"/>
      <c r="E41" s="1"/>
      <c r="F41" s="1"/>
      <c r="G41" s="1"/>
    </row>
    <row r="42" spans="2:7" ht="12.75">
      <c r="B42" s="1"/>
      <c r="C42" s="1"/>
      <c r="D42" s="1"/>
      <c r="E42" s="1"/>
      <c r="F42" s="1"/>
      <c r="G42" s="1"/>
    </row>
    <row r="43" spans="2:7" ht="12.75">
      <c r="B43" s="1"/>
      <c r="C43" s="1"/>
      <c r="D43" s="1"/>
      <c r="E43" s="1"/>
      <c r="F43" s="1"/>
      <c r="G43" s="1"/>
    </row>
  </sheetData>
  <sheetProtection/>
  <mergeCells count="25">
    <mergeCell ref="A3:J3"/>
    <mergeCell ref="G9:J9"/>
    <mergeCell ref="G11:I11"/>
    <mergeCell ref="G15:I15"/>
    <mergeCell ref="G13:J13"/>
    <mergeCell ref="B5:F5"/>
    <mergeCell ref="G7:J7"/>
    <mergeCell ref="B7:F7"/>
    <mergeCell ref="B9:F9"/>
    <mergeCell ref="G26:J26"/>
    <mergeCell ref="G22:J22"/>
    <mergeCell ref="G5:J5"/>
    <mergeCell ref="G24:I24"/>
    <mergeCell ref="G17:I17"/>
    <mergeCell ref="G19:I19"/>
    <mergeCell ref="B1:J1"/>
    <mergeCell ref="B26:E26"/>
    <mergeCell ref="B24:C24"/>
    <mergeCell ref="B11:F11"/>
    <mergeCell ref="B15:F15"/>
    <mergeCell ref="B13:F13"/>
    <mergeCell ref="B22:F22"/>
    <mergeCell ref="D24:F24"/>
    <mergeCell ref="B17:F17"/>
    <mergeCell ref="B19:F19"/>
  </mergeCells>
  <printOptions/>
  <pageMargins left="0.3937007874015748" right="0.4330708661417323" top="0.984251968503937" bottom="0.984251968503937" header="0.5118110236220472" footer="0.5118110236220472"/>
  <pageSetup cellComments="asDisplayed" horizontalDpi="600" verticalDpi="600" orientation="portrait" paperSize="9" scale="85" r:id="rId4"/>
  <headerFooter alignWithMargins="0">
    <oddHeader>&amp;CVerze: 4. května 2011</oddHeader>
  </headerFooter>
  <drawing r:id="rId3"/>
  <legacyDrawing r:id="rId2"/>
</worksheet>
</file>

<file path=xl/worksheets/sheet6.xml><?xml version="1.0" encoding="utf-8"?>
<worksheet xmlns="http://schemas.openxmlformats.org/spreadsheetml/2006/main" xmlns:r="http://schemas.openxmlformats.org/officeDocument/2006/relationships">
  <dimension ref="A1:J60"/>
  <sheetViews>
    <sheetView view="pageBreakPreview" zoomScaleSheetLayoutView="100" zoomScalePageLayoutView="0" workbookViewId="0" topLeftCell="A2">
      <selection activeCell="D6" sqref="D6"/>
    </sheetView>
  </sheetViews>
  <sheetFormatPr defaultColWidth="9.140625" defaultRowHeight="12.75"/>
  <cols>
    <col min="1" max="1" width="12.421875" style="0" customWidth="1"/>
    <col min="2" max="2" width="16.421875" style="0" customWidth="1"/>
    <col min="8" max="8" width="18.421875" style="0" customWidth="1"/>
    <col min="9" max="9" width="23.140625" style="0" customWidth="1"/>
  </cols>
  <sheetData>
    <row r="1" spans="2:10" s="5" customFormat="1" ht="117.75" customHeight="1">
      <c r="B1" s="1019"/>
      <c r="C1" s="779"/>
      <c r="D1" s="779"/>
      <c r="E1" s="779"/>
      <c r="F1" s="779"/>
      <c r="G1" s="779"/>
      <c r="H1" s="779"/>
      <c r="I1" s="779"/>
      <c r="J1" s="779"/>
    </row>
    <row r="2" spans="1:8" ht="27.75">
      <c r="A2" s="1020" t="s">
        <v>109</v>
      </c>
      <c r="B2" s="1021"/>
      <c r="C2" s="1021"/>
      <c r="D2" s="1021"/>
      <c r="E2" s="1021"/>
      <c r="F2" s="1021"/>
      <c r="G2" s="1021"/>
      <c r="H2" s="1021"/>
    </row>
    <row r="4" spans="1:8" ht="15">
      <c r="A4" s="690" t="s">
        <v>5</v>
      </c>
      <c r="B4" s="691"/>
      <c r="C4" s="691"/>
      <c r="D4" s="691"/>
      <c r="E4" s="691"/>
      <c r="F4" s="691"/>
      <c r="G4" s="691"/>
      <c r="H4" s="691"/>
    </row>
    <row r="5" spans="1:8" ht="21.75" customHeight="1">
      <c r="A5" s="68"/>
      <c r="B5" s="69" t="s">
        <v>246</v>
      </c>
      <c r="C5" s="47"/>
      <c r="D5" s="47"/>
      <c r="E5" s="47"/>
      <c r="F5" s="47"/>
      <c r="G5" s="47"/>
      <c r="H5" s="47"/>
    </row>
    <row r="6" spans="1:9" ht="27.75" customHeight="1" thickBot="1">
      <c r="A6" s="133" t="s">
        <v>155</v>
      </c>
      <c r="B6" s="133"/>
      <c r="C6" s="134"/>
      <c r="D6" s="134"/>
      <c r="E6" s="134"/>
      <c r="F6" s="134"/>
      <c r="G6" s="134"/>
      <c r="H6" s="134"/>
      <c r="I6" s="45"/>
    </row>
    <row r="7" spans="1:8" ht="21.75" customHeight="1" thickBot="1">
      <c r="A7" s="1008" t="s">
        <v>8</v>
      </c>
      <c r="B7" s="1022"/>
      <c r="C7" s="1005" t="str">
        <f>'6.Zpráva o pokroku'!D7</f>
        <v>EDM konkret</v>
      </c>
      <c r="D7" s="1006"/>
      <c r="E7" s="1006"/>
      <c r="F7" s="1006"/>
      <c r="G7" s="1006"/>
      <c r="H7" s="1007"/>
    </row>
    <row r="8" spans="1:8" ht="8.25" customHeight="1" thickBot="1">
      <c r="A8" s="318"/>
      <c r="B8" s="319"/>
      <c r="C8" s="12"/>
      <c r="D8" s="12"/>
      <c r="E8" s="12"/>
      <c r="F8" s="12"/>
      <c r="G8" s="12"/>
      <c r="H8" s="12"/>
    </row>
    <row r="9" spans="1:8" ht="21.75" customHeight="1" thickBot="1">
      <c r="A9" s="1008" t="s">
        <v>9</v>
      </c>
      <c r="B9" s="1022"/>
      <c r="C9" s="1005" t="str">
        <f>'6.Zpráva o pokroku'!D9</f>
        <v>M00227</v>
      </c>
      <c r="D9" s="1006"/>
      <c r="E9" s="1006"/>
      <c r="F9" s="1007"/>
      <c r="G9" s="12"/>
      <c r="H9" s="12"/>
    </row>
    <row r="10" spans="1:8" ht="15" customHeight="1" thickBot="1">
      <c r="A10" s="1009"/>
      <c r="B10" s="1010"/>
      <c r="C10" s="1010"/>
      <c r="D10" s="1010"/>
      <c r="E10" s="1010"/>
      <c r="F10" s="321"/>
      <c r="G10" s="322"/>
      <c r="H10" s="322"/>
    </row>
    <row r="11" spans="1:8" ht="21.75" customHeight="1" thickBot="1">
      <c r="A11" s="1016" t="s">
        <v>11</v>
      </c>
      <c r="B11" s="1017"/>
      <c r="C11" s="1005" t="str">
        <f>'6.Zpráva o pokroku'!D11</f>
        <v>PP2</v>
      </c>
      <c r="D11" s="1006"/>
      <c r="E11" s="1006"/>
      <c r="F11" s="1006"/>
      <c r="G11" s="1006"/>
      <c r="H11" s="1007"/>
    </row>
    <row r="12" spans="1:8" ht="9.75" customHeight="1" thickBot="1">
      <c r="A12" s="320"/>
      <c r="B12" s="320"/>
      <c r="C12" s="320"/>
      <c r="D12" s="320"/>
      <c r="E12" s="320"/>
      <c r="F12" s="320"/>
      <c r="G12" s="320"/>
      <c r="H12" s="320"/>
    </row>
    <row r="13" spans="1:8" ht="21.75" customHeight="1" thickBot="1">
      <c r="A13" s="1008" t="s">
        <v>64</v>
      </c>
      <c r="B13" s="952"/>
      <c r="C13" s="1005" t="str">
        <f>'6.Zpráva o pokroku'!D13</f>
        <v>Kraj Vysočina</v>
      </c>
      <c r="D13" s="1006"/>
      <c r="E13" s="1006"/>
      <c r="F13" s="1006"/>
      <c r="G13" s="1006"/>
      <c r="H13" s="1007"/>
    </row>
    <row r="14" spans="1:8" ht="10.5" customHeight="1" thickBot="1">
      <c r="A14" s="318"/>
      <c r="B14" s="319"/>
      <c r="C14" s="12"/>
      <c r="D14" s="12"/>
      <c r="E14" s="12"/>
      <c r="F14" s="12"/>
      <c r="G14" s="12"/>
      <c r="H14" s="12"/>
    </row>
    <row r="15" spans="1:8" ht="21.75" customHeight="1" thickBot="1">
      <c r="A15" s="1008" t="s">
        <v>12</v>
      </c>
      <c r="B15" s="952"/>
      <c r="C15" s="1005" t="str">
        <f>'6.Zpráva o pokroku'!D15</f>
        <v>Žižkova 57, 587 33 Jihlava</v>
      </c>
      <c r="D15" s="1006"/>
      <c r="E15" s="1006"/>
      <c r="F15" s="1006"/>
      <c r="G15" s="1006"/>
      <c r="H15" s="1007"/>
    </row>
    <row r="16" spans="1:8" ht="9" customHeight="1" thickBot="1">
      <c r="A16" s="318"/>
      <c r="B16" s="319"/>
      <c r="C16" s="12"/>
      <c r="D16" s="12"/>
      <c r="E16" s="12"/>
      <c r="F16" s="12"/>
      <c r="G16" s="12"/>
      <c r="H16" s="12"/>
    </row>
    <row r="17" spans="1:8" ht="21.75" customHeight="1" thickBot="1">
      <c r="A17" s="1008" t="s">
        <v>36</v>
      </c>
      <c r="B17" s="952"/>
      <c r="C17" s="1005" t="str">
        <f>'6.Zpráva o pokroku'!D17</f>
        <v>Ing. Dita Marešová</v>
      </c>
      <c r="D17" s="1006"/>
      <c r="E17" s="1006"/>
      <c r="F17" s="1006"/>
      <c r="G17" s="1006"/>
      <c r="H17" s="1007"/>
    </row>
    <row r="18" spans="1:8" ht="8.25" customHeight="1" thickBot="1">
      <c r="A18" s="318"/>
      <c r="B18" s="319"/>
      <c r="C18" s="12"/>
      <c r="D18" s="12"/>
      <c r="E18" s="12"/>
      <c r="F18" s="12"/>
      <c r="G18" s="12"/>
      <c r="H18" s="12"/>
    </row>
    <row r="19" spans="1:8" ht="21.75" customHeight="1" thickBot="1">
      <c r="A19" s="1014" t="s">
        <v>63</v>
      </c>
      <c r="B19" s="1015"/>
      <c r="C19" s="1005" t="str">
        <f>'6.Zpráva o pokroku'!D19</f>
        <v>564 602 531, maresova.d@kr-vysocina.cz</v>
      </c>
      <c r="D19" s="1006"/>
      <c r="E19" s="1006"/>
      <c r="F19" s="1006"/>
      <c r="G19" s="1006"/>
      <c r="H19" s="1007"/>
    </row>
    <row r="20" spans="1:8" ht="8.25" customHeight="1" thickBot="1">
      <c r="A20" s="48"/>
      <c r="B20" s="45"/>
      <c r="C20" s="8"/>
      <c r="D20" s="8"/>
      <c r="E20" s="8"/>
      <c r="F20" s="8"/>
      <c r="G20" s="8"/>
      <c r="H20" s="8"/>
    </row>
    <row r="21" spans="1:8" ht="21.75" customHeight="1" thickBot="1">
      <c r="A21" s="694" t="s">
        <v>10</v>
      </c>
      <c r="B21" s="751"/>
      <c r="C21" s="747" t="str">
        <f>'6.Zpráva o pokroku'!D21</f>
        <v>Projektový partner</v>
      </c>
      <c r="D21" s="748"/>
      <c r="E21" s="748"/>
      <c r="F21" s="749"/>
      <c r="G21" s="8"/>
      <c r="H21" s="8"/>
    </row>
    <row r="22" spans="1:8" ht="12.75" customHeight="1">
      <c r="A22" s="49"/>
      <c r="B22" s="42"/>
      <c r="C22" s="19"/>
      <c r="D22" s="19"/>
      <c r="E22" s="19"/>
      <c r="F22" s="19"/>
      <c r="G22" s="35"/>
      <c r="H22" s="35"/>
    </row>
    <row r="23" ht="12" customHeight="1" thickBot="1">
      <c r="A23" s="2"/>
    </row>
    <row r="24" spans="1:8" ht="22.5" customHeight="1" thickBot="1">
      <c r="A24" s="661" t="s">
        <v>245</v>
      </c>
      <c r="B24" s="762"/>
      <c r="C24" s="1018" t="str">
        <f>'6.Zpráva o pokroku'!D25</f>
        <v>č. 4   1. 8. 2014 - 31. 12. 2014 </v>
      </c>
      <c r="D24" s="776"/>
      <c r="E24" s="776"/>
      <c r="F24" s="776"/>
      <c r="G24" s="776"/>
      <c r="H24" s="777"/>
    </row>
    <row r="25" spans="1:6" ht="12.75">
      <c r="A25" s="48"/>
      <c r="B25" s="45"/>
      <c r="C25" s="8"/>
      <c r="D25" s="8"/>
      <c r="E25" s="8"/>
      <c r="F25" s="8"/>
    </row>
    <row r="26" spans="1:8" ht="18">
      <c r="A26" s="1012" t="s">
        <v>97</v>
      </c>
      <c r="B26" s="1013"/>
      <c r="C26" s="1013"/>
      <c r="D26" s="1013"/>
      <c r="E26" s="1013"/>
      <c r="F26" s="1013"/>
      <c r="G26" s="93"/>
      <c r="H26" s="93"/>
    </row>
    <row r="27" spans="1:8" ht="18">
      <c r="A27" s="94"/>
      <c r="B27" s="95"/>
      <c r="C27" s="95"/>
      <c r="D27" s="95"/>
      <c r="E27" s="95"/>
      <c r="F27" s="95"/>
      <c r="G27" s="96"/>
      <c r="H27" s="96"/>
    </row>
    <row r="28" ht="13.5" thickBot="1">
      <c r="A28" t="s">
        <v>96</v>
      </c>
    </row>
    <row r="29" spans="1:8" ht="12.75">
      <c r="A29" s="783" t="s">
        <v>119</v>
      </c>
      <c r="B29" s="784"/>
      <c r="C29" s="784"/>
      <c r="D29" s="784"/>
      <c r="E29" s="784"/>
      <c r="F29" s="784"/>
      <c r="G29" s="784"/>
      <c r="H29" s="785"/>
    </row>
    <row r="30" spans="1:8" ht="22.5" customHeight="1">
      <c r="A30" s="990" t="s">
        <v>99</v>
      </c>
      <c r="B30" s="991"/>
      <c r="C30" s="991"/>
      <c r="D30" s="712"/>
      <c r="E30" s="712"/>
      <c r="F30" s="712"/>
      <c r="G30" s="712"/>
      <c r="H30" s="713"/>
    </row>
    <row r="31" spans="1:8" ht="22.5" customHeight="1">
      <c r="A31" s="990" t="s">
        <v>254</v>
      </c>
      <c r="B31" s="991"/>
      <c r="C31" s="991"/>
      <c r="D31" s="712"/>
      <c r="E31" s="712"/>
      <c r="F31" s="712"/>
      <c r="G31" s="712"/>
      <c r="H31" s="713"/>
    </row>
    <row r="32" spans="1:8" ht="22.5" customHeight="1">
      <c r="A32" s="990" t="s">
        <v>255</v>
      </c>
      <c r="B32" s="991"/>
      <c r="C32" s="991"/>
      <c r="D32" s="712"/>
      <c r="E32" s="712"/>
      <c r="F32" s="712"/>
      <c r="G32" s="712"/>
      <c r="H32" s="713"/>
    </row>
    <row r="33" spans="1:8" ht="22.5" customHeight="1">
      <c r="A33" s="994" t="s">
        <v>256</v>
      </c>
      <c r="B33" s="995"/>
      <c r="C33" s="996"/>
      <c r="D33" s="712"/>
      <c r="E33" s="712"/>
      <c r="F33" s="712"/>
      <c r="G33" s="712"/>
      <c r="H33" s="713"/>
    </row>
    <row r="34" spans="1:8" ht="22.5" customHeight="1">
      <c r="A34" s="994" t="s">
        <v>100</v>
      </c>
      <c r="B34" s="995"/>
      <c r="C34" s="996"/>
      <c r="D34" s="712"/>
      <c r="E34" s="712"/>
      <c r="F34" s="712"/>
      <c r="G34" s="712"/>
      <c r="H34" s="713"/>
    </row>
    <row r="35" spans="1:8" ht="22.5" customHeight="1">
      <c r="A35" s="990" t="s">
        <v>101</v>
      </c>
      <c r="B35" s="991"/>
      <c r="C35" s="991"/>
      <c r="D35" s="712"/>
      <c r="E35" s="712"/>
      <c r="F35" s="712"/>
      <c r="G35" s="712"/>
      <c r="H35" s="713"/>
    </row>
    <row r="36" spans="1:8" ht="22.5" customHeight="1">
      <c r="A36" s="990" t="s">
        <v>98</v>
      </c>
      <c r="B36" s="991"/>
      <c r="C36" s="991"/>
      <c r="D36" s="712"/>
      <c r="E36" s="712"/>
      <c r="F36" s="712"/>
      <c r="G36" s="712"/>
      <c r="H36" s="713"/>
    </row>
    <row r="37" spans="1:8" ht="22.5" customHeight="1">
      <c r="A37" s="990" t="s">
        <v>102</v>
      </c>
      <c r="B37" s="991"/>
      <c r="C37" s="991"/>
      <c r="D37" s="712"/>
      <c r="E37" s="712"/>
      <c r="F37" s="712"/>
      <c r="G37" s="712"/>
      <c r="H37" s="713"/>
    </row>
    <row r="38" spans="1:8" ht="22.5" customHeight="1">
      <c r="A38" s="999" t="s">
        <v>103</v>
      </c>
      <c r="B38" s="1000"/>
      <c r="C38" s="1001"/>
      <c r="D38" s="712"/>
      <c r="E38" s="712"/>
      <c r="F38" s="712"/>
      <c r="G38" s="712"/>
      <c r="H38" s="713"/>
    </row>
    <row r="39" spans="1:8" ht="22.5" customHeight="1">
      <c r="A39" s="1002" t="s">
        <v>104</v>
      </c>
      <c r="B39" s="1003"/>
      <c r="C39" s="1004"/>
      <c r="D39" s="712"/>
      <c r="E39" s="712"/>
      <c r="F39" s="712"/>
      <c r="G39" s="712"/>
      <c r="H39" s="713"/>
    </row>
    <row r="40" spans="1:8" ht="22.5" customHeight="1" thickBot="1">
      <c r="A40" s="707" t="s">
        <v>105</v>
      </c>
      <c r="B40" s="708"/>
      <c r="C40" s="708"/>
      <c r="D40" s="708"/>
      <c r="E40" s="708"/>
      <c r="F40" s="708"/>
      <c r="G40" s="708"/>
      <c r="H40" s="992"/>
    </row>
    <row r="41" spans="1:8" ht="12.75">
      <c r="A41" s="19"/>
      <c r="B41" s="19"/>
      <c r="C41" s="19"/>
      <c r="D41" s="19"/>
      <c r="E41" s="19"/>
      <c r="F41" s="19"/>
      <c r="G41" s="19"/>
      <c r="H41" s="19"/>
    </row>
    <row r="43" spans="1:5" ht="12.75">
      <c r="A43" s="32" t="s">
        <v>30</v>
      </c>
      <c r="B43" s="15" t="s">
        <v>157</v>
      </c>
      <c r="C43" s="15"/>
      <c r="D43" s="15"/>
      <c r="E43" s="36"/>
    </row>
    <row r="44" spans="4:5" ht="9.75" customHeight="1">
      <c r="D44" s="35"/>
      <c r="E44" s="36"/>
    </row>
    <row r="45" spans="1:5" ht="18.75" customHeight="1">
      <c r="A45" s="32" t="s">
        <v>60</v>
      </c>
      <c r="B45" s="15" t="s">
        <v>157</v>
      </c>
      <c r="C45" s="15"/>
      <c r="D45" s="15"/>
      <c r="E45" s="36"/>
    </row>
    <row r="46" spans="4:5" ht="9" customHeight="1">
      <c r="D46" s="35"/>
      <c r="E46" s="36"/>
    </row>
    <row r="47" spans="1:5" ht="12.75">
      <c r="A47" s="32" t="s">
        <v>31</v>
      </c>
      <c r="B47" s="135" t="s">
        <v>158</v>
      </c>
      <c r="C47" s="135"/>
      <c r="D47" s="135"/>
      <c r="E47" s="36"/>
    </row>
    <row r="48" ht="10.5" customHeight="1">
      <c r="E48" s="36"/>
    </row>
    <row r="49" spans="1:6" ht="16.5" customHeight="1">
      <c r="A49" s="32" t="s">
        <v>156</v>
      </c>
      <c r="B49" s="32"/>
      <c r="C49" s="135" t="s">
        <v>159</v>
      </c>
      <c r="D49" s="135"/>
      <c r="E49" s="135"/>
      <c r="F49" s="15"/>
    </row>
    <row r="50" ht="12" customHeight="1">
      <c r="E50" s="5"/>
    </row>
    <row r="51" spans="1:5" ht="31.5" customHeight="1">
      <c r="A51" s="46" t="s">
        <v>32</v>
      </c>
      <c r="B51" s="15" t="s">
        <v>3</v>
      </c>
      <c r="C51" s="15"/>
      <c r="D51" s="15"/>
      <c r="E51" s="15"/>
    </row>
    <row r="52" ht="9.75" customHeight="1"/>
    <row r="53" spans="1:3" ht="20.25" customHeight="1">
      <c r="A53" s="32" t="s">
        <v>6</v>
      </c>
      <c r="B53" s="15" t="s">
        <v>4</v>
      </c>
      <c r="C53" s="15"/>
    </row>
    <row r="54" spans="1:8" ht="29.25" customHeight="1">
      <c r="A54" s="993" t="s">
        <v>273</v>
      </c>
      <c r="B54" s="993"/>
      <c r="C54" s="993"/>
      <c r="D54" s="993"/>
      <c r="E54" s="993"/>
      <c r="F54" s="993"/>
      <c r="G54" s="993"/>
      <c r="H54" s="993"/>
    </row>
    <row r="55" spans="1:5" ht="42" customHeight="1">
      <c r="A55" s="1011" t="s">
        <v>274</v>
      </c>
      <c r="B55" s="1011"/>
      <c r="C55" s="1011"/>
      <c r="D55" s="1011"/>
      <c r="E55" s="1011"/>
    </row>
    <row r="56" spans="1:5" ht="28.5" customHeight="1">
      <c r="A56" s="257" t="s">
        <v>252</v>
      </c>
      <c r="B56" s="997" t="s">
        <v>253</v>
      </c>
      <c r="C56" s="998"/>
      <c r="D56" s="998"/>
      <c r="E56" s="998"/>
    </row>
    <row r="57" ht="12.75">
      <c r="A57" s="48"/>
    </row>
    <row r="58" spans="1:5" ht="37.5" customHeight="1">
      <c r="A58" s="46" t="s">
        <v>32</v>
      </c>
      <c r="B58" s="15" t="s">
        <v>3</v>
      </c>
      <c r="C58" s="15"/>
      <c r="D58" s="15"/>
      <c r="E58" s="15"/>
    </row>
    <row r="60" spans="1:3" ht="12.75">
      <c r="A60" s="32" t="s">
        <v>6</v>
      </c>
      <c r="B60" s="15" t="s">
        <v>4</v>
      </c>
      <c r="C60" s="15"/>
    </row>
  </sheetData>
  <sheetProtection/>
  <mergeCells count="49">
    <mergeCell ref="A15:B15"/>
    <mergeCell ref="B1:J1"/>
    <mergeCell ref="A13:B13"/>
    <mergeCell ref="C13:H13"/>
    <mergeCell ref="A2:H2"/>
    <mergeCell ref="A4:H4"/>
    <mergeCell ref="A7:B7"/>
    <mergeCell ref="C7:H7"/>
    <mergeCell ref="A9:B9"/>
    <mergeCell ref="D31:H31"/>
    <mergeCell ref="A30:C30"/>
    <mergeCell ref="A19:B19"/>
    <mergeCell ref="C19:H19"/>
    <mergeCell ref="A11:B11"/>
    <mergeCell ref="C17:H17"/>
    <mergeCell ref="C21:F21"/>
    <mergeCell ref="A24:B24"/>
    <mergeCell ref="A21:B21"/>
    <mergeCell ref="C24:H24"/>
    <mergeCell ref="A40:C40"/>
    <mergeCell ref="C15:H15"/>
    <mergeCell ref="A17:B17"/>
    <mergeCell ref="A10:E10"/>
    <mergeCell ref="A55:E55"/>
    <mergeCell ref="C9:F9"/>
    <mergeCell ref="C11:H11"/>
    <mergeCell ref="A26:F26"/>
    <mergeCell ref="A32:C32"/>
    <mergeCell ref="A31:C31"/>
    <mergeCell ref="A35:C35"/>
    <mergeCell ref="A29:H29"/>
    <mergeCell ref="D36:H36"/>
    <mergeCell ref="D30:H30"/>
    <mergeCell ref="D32:H32"/>
    <mergeCell ref="B56:E56"/>
    <mergeCell ref="A38:C38"/>
    <mergeCell ref="D38:H38"/>
    <mergeCell ref="A39:C39"/>
    <mergeCell ref="D39:H39"/>
    <mergeCell ref="A36:C36"/>
    <mergeCell ref="D40:H40"/>
    <mergeCell ref="D35:H35"/>
    <mergeCell ref="A54:H54"/>
    <mergeCell ref="D33:H33"/>
    <mergeCell ref="A37:C37"/>
    <mergeCell ref="A34:C34"/>
    <mergeCell ref="D34:H34"/>
    <mergeCell ref="A33:C33"/>
    <mergeCell ref="D37:H37"/>
  </mergeCells>
  <printOptions/>
  <pageMargins left="0.7874015748031497" right="0.7874015748031497" top="0.5118110236220472" bottom="0.984251968503937" header="0.5118110236220472" footer="0.5118110236220472"/>
  <pageSetup cellComments="asDisplayed" horizontalDpi="600" verticalDpi="600" orientation="portrait" paperSize="9" scale="75" r:id="rId4"/>
  <headerFooter alignWithMargins="0">
    <oddHeader>&amp;CVerze: 4. května 2011</oddHeader>
  </headerFooter>
  <rowBreaks count="1" manualBreakCount="1">
    <brk id="42" max="7" man="1"/>
  </rowBreaks>
  <drawing r:id="rId3"/>
  <legacyDrawing r:id="rId2"/>
</worksheet>
</file>

<file path=xl/worksheets/sheet7.xml><?xml version="1.0" encoding="utf-8"?>
<worksheet xmlns="http://schemas.openxmlformats.org/spreadsheetml/2006/main" xmlns:r="http://schemas.openxmlformats.org/officeDocument/2006/relationships">
  <dimension ref="A2:L92"/>
  <sheetViews>
    <sheetView view="pageBreakPreview" zoomScaleSheetLayoutView="100" zoomScalePageLayoutView="0" workbookViewId="0" topLeftCell="A1">
      <selection activeCell="J9" sqref="J9"/>
    </sheetView>
  </sheetViews>
  <sheetFormatPr defaultColWidth="11.421875" defaultRowHeight="12.75"/>
  <cols>
    <col min="1" max="1" width="3.28125" style="522" customWidth="1"/>
    <col min="2" max="2" width="11.421875" style="522" customWidth="1"/>
    <col min="3" max="3" width="19.140625" style="522" customWidth="1"/>
    <col min="4" max="6" width="11.421875" style="522" customWidth="1"/>
    <col min="7" max="7" width="24.7109375" style="522" customWidth="1"/>
    <col min="8" max="9" width="11.421875" style="522" customWidth="1"/>
    <col min="10" max="10" width="15.421875" style="522" customWidth="1"/>
    <col min="11" max="16384" width="11.421875" style="522" customWidth="1"/>
  </cols>
  <sheetData>
    <row r="1" ht="122.25" customHeight="1"/>
    <row r="2" spans="1:10" ht="12.75">
      <c r="A2" s="523"/>
      <c r="B2" s="523"/>
      <c r="C2" s="523"/>
      <c r="D2" s="523"/>
      <c r="E2" s="523"/>
      <c r="F2" s="523"/>
      <c r="G2" s="523"/>
      <c r="H2" s="524"/>
      <c r="I2" s="525"/>
      <c r="J2" s="526"/>
    </row>
    <row r="3" spans="1:10" s="528" customFormat="1" ht="15.75">
      <c r="A3" s="527"/>
      <c r="B3" s="1023" t="s">
        <v>429</v>
      </c>
      <c r="C3" s="1023"/>
      <c r="D3" s="1023"/>
      <c r="E3" s="1023"/>
      <c r="F3" s="1023"/>
      <c r="G3" s="1023"/>
      <c r="H3" s="1023"/>
      <c r="I3" s="1023"/>
      <c r="J3" s="1023"/>
    </row>
    <row r="4" spans="1:10" ht="15.75" thickBot="1">
      <c r="A4" s="523"/>
      <c r="B4" s="529"/>
      <c r="C4" s="530"/>
      <c r="D4" s="530"/>
      <c r="E4" s="530"/>
      <c r="F4" s="530"/>
      <c r="G4" s="530"/>
      <c r="H4" s="531"/>
      <c r="I4" s="531"/>
      <c r="J4" s="531"/>
    </row>
    <row r="5" spans="2:12" s="523" customFormat="1" ht="21" customHeight="1" thickBot="1">
      <c r="B5" s="1024" t="s">
        <v>8</v>
      </c>
      <c r="C5" s="1025"/>
      <c r="D5" s="1026"/>
      <c r="E5" s="1027"/>
      <c r="F5" s="1027"/>
      <c r="G5" s="1027"/>
      <c r="H5" s="1027"/>
      <c r="I5" s="1028"/>
      <c r="L5" s="534"/>
    </row>
    <row r="6" spans="2:9" s="523" customFormat="1" ht="5.25" customHeight="1" thickBot="1">
      <c r="B6" s="535"/>
      <c r="C6" s="536"/>
      <c r="D6" s="526"/>
      <c r="E6" s="526"/>
      <c r="F6" s="526"/>
      <c r="G6" s="526"/>
      <c r="H6" s="526"/>
      <c r="I6" s="526"/>
    </row>
    <row r="7" spans="2:9" s="523" customFormat="1" ht="19.5" customHeight="1" thickBot="1">
      <c r="B7" s="1024" t="s">
        <v>9</v>
      </c>
      <c r="C7" s="1029"/>
      <c r="D7" s="1026"/>
      <c r="E7" s="1027"/>
      <c r="F7" s="1027"/>
      <c r="G7" s="1028"/>
      <c r="H7" s="525"/>
      <c r="I7" s="525"/>
    </row>
    <row r="8" spans="2:9" s="523" customFormat="1" ht="5.25" customHeight="1" thickBot="1">
      <c r="B8" s="535"/>
      <c r="C8" s="536"/>
      <c r="D8" s="526"/>
      <c r="E8" s="526"/>
      <c r="F8" s="526"/>
      <c r="G8" s="526"/>
      <c r="H8" s="526"/>
      <c r="I8" s="526"/>
    </row>
    <row r="9" spans="2:11" s="523" customFormat="1" ht="21" customHeight="1" thickBot="1">
      <c r="B9" s="1030" t="s">
        <v>395</v>
      </c>
      <c r="C9" s="1031"/>
      <c r="D9" s="1026"/>
      <c r="E9" s="1032"/>
      <c r="F9" s="1032"/>
      <c r="G9" s="1033"/>
      <c r="H9" s="525"/>
      <c r="I9" s="525"/>
      <c r="J9" s="522"/>
      <c r="K9" s="522"/>
    </row>
    <row r="10" spans="2:11" s="523" customFormat="1" ht="6" customHeight="1" thickBot="1">
      <c r="B10" s="537"/>
      <c r="C10" s="538"/>
      <c r="D10" s="525"/>
      <c r="E10" s="525"/>
      <c r="F10" s="525"/>
      <c r="G10" s="525"/>
      <c r="H10" s="539"/>
      <c r="I10" s="539"/>
      <c r="J10" s="522"/>
      <c r="K10" s="522"/>
    </row>
    <row r="11" spans="2:11" s="523" customFormat="1" ht="27" customHeight="1" thickBot="1">
      <c r="B11" s="1034" t="s">
        <v>396</v>
      </c>
      <c r="C11" s="1035"/>
      <c r="D11" s="1026"/>
      <c r="E11" s="1027"/>
      <c r="F11" s="1027"/>
      <c r="G11" s="1027"/>
      <c r="H11" s="1027"/>
      <c r="I11" s="1028"/>
      <c r="J11" s="522"/>
      <c r="K11" s="522"/>
    </row>
    <row r="12" spans="2:9" s="523" customFormat="1" ht="9" customHeight="1" thickBot="1">
      <c r="B12" s="540"/>
      <c r="C12" s="541"/>
      <c r="D12" s="526"/>
      <c r="E12" s="526"/>
      <c r="F12" s="526"/>
      <c r="G12" s="526"/>
      <c r="H12" s="526"/>
      <c r="I12" s="526"/>
    </row>
    <row r="13" spans="1:9" s="523" customFormat="1" ht="27" customHeight="1" thickBot="1">
      <c r="A13" s="542"/>
      <c r="B13" s="1036" t="s">
        <v>397</v>
      </c>
      <c r="C13" s="1037"/>
      <c r="D13" s="1038"/>
      <c r="E13" s="1039"/>
      <c r="F13" s="1039"/>
      <c r="G13" s="1039"/>
      <c r="H13" s="1032"/>
      <c r="I13" s="1033"/>
    </row>
    <row r="14" spans="2:9" s="523" customFormat="1" ht="9" customHeight="1" thickBot="1">
      <c r="B14" s="543"/>
      <c r="C14" s="544"/>
      <c r="D14" s="545"/>
      <c r="E14" s="545"/>
      <c r="F14" s="545"/>
      <c r="G14" s="545"/>
      <c r="H14" s="526"/>
      <c r="I14" s="526"/>
    </row>
    <row r="15" spans="2:11" s="523" customFormat="1" ht="27" customHeight="1" thickBot="1">
      <c r="B15" s="1034" t="s">
        <v>398</v>
      </c>
      <c r="C15" s="1035"/>
      <c r="D15" s="1038"/>
      <c r="E15" s="1039"/>
      <c r="F15" s="1039"/>
      <c r="G15" s="1039"/>
      <c r="H15" s="1039"/>
      <c r="I15" s="1040"/>
      <c r="J15" s="522"/>
      <c r="K15" s="522"/>
    </row>
    <row r="16" spans="2:11" s="523" customFormat="1" ht="6" customHeight="1" thickBot="1">
      <c r="B16" s="546"/>
      <c r="C16" s="547"/>
      <c r="D16" s="525"/>
      <c r="E16" s="525"/>
      <c r="F16" s="525"/>
      <c r="G16" s="525"/>
      <c r="H16" s="548"/>
      <c r="I16" s="548"/>
      <c r="J16" s="522"/>
      <c r="K16" s="522"/>
    </row>
    <row r="17" spans="2:11" s="523" customFormat="1" ht="21" customHeight="1" thickBot="1">
      <c r="B17" s="1024" t="s">
        <v>399</v>
      </c>
      <c r="C17" s="1041"/>
      <c r="D17" s="1026"/>
      <c r="E17" s="1027"/>
      <c r="F17" s="1027"/>
      <c r="G17" s="1027"/>
      <c r="H17" s="1027"/>
      <c r="I17" s="1028"/>
      <c r="J17" s="526"/>
      <c r="K17" s="526"/>
    </row>
    <row r="18" spans="2:11" s="523" customFormat="1" ht="12.75" customHeight="1" thickBot="1">
      <c r="B18" s="535"/>
      <c r="C18" s="550"/>
      <c r="D18" s="526"/>
      <c r="E18" s="526"/>
      <c r="F18" s="526"/>
      <c r="G18" s="526"/>
      <c r="H18" s="526"/>
      <c r="I18" s="526"/>
      <c r="J18" s="526"/>
      <c r="K18" s="526"/>
    </row>
    <row r="19" spans="2:11" s="523" customFormat="1" ht="24" customHeight="1" thickBot="1">
      <c r="B19" s="1024" t="s">
        <v>400</v>
      </c>
      <c r="C19" s="1041"/>
      <c r="D19" s="1026"/>
      <c r="E19" s="1027"/>
      <c r="F19" s="1027"/>
      <c r="G19" s="1027"/>
      <c r="H19" s="1027"/>
      <c r="I19" s="1028"/>
      <c r="J19" s="526"/>
      <c r="K19" s="526"/>
    </row>
    <row r="20" spans="2:11" s="523" customFormat="1" ht="8.25" customHeight="1" thickBot="1">
      <c r="B20" s="551"/>
      <c r="C20" s="525"/>
      <c r="D20" s="525"/>
      <c r="E20" s="525"/>
      <c r="F20" s="525"/>
      <c r="G20" s="525"/>
      <c r="H20" s="525"/>
      <c r="I20" s="526"/>
      <c r="J20" s="526"/>
      <c r="K20" s="526"/>
    </row>
    <row r="21" spans="2:11" s="523" customFormat="1" ht="24" customHeight="1" thickBot="1">
      <c r="B21" s="1024" t="s">
        <v>401</v>
      </c>
      <c r="C21" s="1041"/>
      <c r="D21" s="1026"/>
      <c r="E21" s="1027"/>
      <c r="F21" s="1028"/>
      <c r="G21" s="552"/>
      <c r="H21" s="1042"/>
      <c r="I21" s="1042"/>
      <c r="J21" s="526"/>
      <c r="K21" s="526"/>
    </row>
    <row r="22" spans="2:11" s="523" customFormat="1" ht="15" customHeight="1" thickBot="1">
      <c r="B22" s="551"/>
      <c r="C22" s="525"/>
      <c r="D22" s="525"/>
      <c r="E22" s="525"/>
      <c r="F22" s="525"/>
      <c r="G22" s="525"/>
      <c r="H22" s="525"/>
      <c r="I22" s="526"/>
      <c r="J22" s="526"/>
      <c r="K22" s="526"/>
    </row>
    <row r="23" spans="2:11" s="523" customFormat="1" ht="21" customHeight="1" thickBot="1">
      <c r="B23" s="532" t="s">
        <v>402</v>
      </c>
      <c r="C23" s="549"/>
      <c r="D23" s="1026"/>
      <c r="E23" s="1027"/>
      <c r="F23" s="1027"/>
      <c r="G23" s="1028"/>
      <c r="H23" s="525"/>
      <c r="I23" s="525"/>
      <c r="J23" s="526"/>
      <c r="K23" s="526"/>
    </row>
    <row r="24" spans="2:11" s="523" customFormat="1" ht="6" customHeight="1" thickBot="1">
      <c r="B24" s="535"/>
      <c r="C24" s="550"/>
      <c r="D24" s="526"/>
      <c r="E24" s="526"/>
      <c r="F24" s="526"/>
      <c r="G24" s="526"/>
      <c r="H24" s="526"/>
      <c r="I24" s="526"/>
      <c r="J24" s="526"/>
      <c r="K24" s="526"/>
    </row>
    <row r="25" spans="2:11" s="523" customFormat="1" ht="21" customHeight="1" thickBot="1">
      <c r="B25" s="532" t="s">
        <v>403</v>
      </c>
      <c r="C25" s="549"/>
      <c r="D25" s="1026"/>
      <c r="E25" s="1027"/>
      <c r="F25" s="1027"/>
      <c r="G25" s="1028"/>
      <c r="H25" s="525"/>
      <c r="I25" s="525"/>
      <c r="J25" s="526"/>
      <c r="K25" s="526"/>
    </row>
    <row r="26" spans="2:11" s="523" customFormat="1" ht="7.5" customHeight="1" thickBot="1">
      <c r="B26" s="551"/>
      <c r="C26" s="525"/>
      <c r="D26" s="525"/>
      <c r="E26" s="525"/>
      <c r="F26" s="525"/>
      <c r="G26" s="525"/>
      <c r="H26" s="525"/>
      <c r="I26" s="526"/>
      <c r="J26" s="526"/>
      <c r="K26" s="526"/>
    </row>
    <row r="27" spans="2:11" s="523" customFormat="1" ht="21" customHeight="1" thickBot="1">
      <c r="B27" s="532" t="s">
        <v>404</v>
      </c>
      <c r="C27" s="549"/>
      <c r="D27" s="533" t="s">
        <v>405</v>
      </c>
      <c r="E27" s="533"/>
      <c r="F27" s="533" t="s">
        <v>406</v>
      </c>
      <c r="G27" s="553"/>
      <c r="H27" s="525"/>
      <c r="I27" s="525"/>
      <c r="J27" s="526"/>
      <c r="K27" s="526"/>
    </row>
    <row r="28" spans="2:11" s="523" customFormat="1" ht="6" customHeight="1" thickBot="1">
      <c r="B28" s="535"/>
      <c r="C28" s="550"/>
      <c r="D28" s="526"/>
      <c r="E28" s="526"/>
      <c r="F28" s="526"/>
      <c r="G28" s="526"/>
      <c r="H28" s="526"/>
      <c r="I28" s="526"/>
      <c r="J28" s="526"/>
      <c r="K28" s="526"/>
    </row>
    <row r="29" spans="2:11" s="523" customFormat="1" ht="28.5" customHeight="1" thickBot="1">
      <c r="B29" s="1043" t="s">
        <v>407</v>
      </c>
      <c r="C29" s="1044"/>
      <c r="D29" s="1026"/>
      <c r="E29" s="1027"/>
      <c r="F29" s="1027"/>
      <c r="G29" s="1028"/>
      <c r="H29" s="526"/>
      <c r="I29" s="526"/>
      <c r="J29" s="526"/>
      <c r="K29" s="526"/>
    </row>
    <row r="30" spans="2:11" s="534" customFormat="1" ht="21" customHeight="1">
      <c r="B30" s="546"/>
      <c r="C30" s="547"/>
      <c r="D30" s="525"/>
      <c r="E30" s="525"/>
      <c r="F30" s="525"/>
      <c r="G30" s="525"/>
      <c r="H30" s="525"/>
      <c r="I30" s="525"/>
      <c r="J30" s="525"/>
      <c r="K30" s="525"/>
    </row>
    <row r="31" spans="1:10" s="557" customFormat="1" ht="12.75">
      <c r="A31" s="554"/>
      <c r="B31" s="1045" t="s">
        <v>408</v>
      </c>
      <c r="C31" s="1046"/>
      <c r="D31" s="1046"/>
      <c r="E31" s="1046"/>
      <c r="F31" s="1046"/>
      <c r="G31" s="1046"/>
      <c r="H31" s="555" t="s">
        <v>169</v>
      </c>
      <c r="I31" s="555" t="s">
        <v>249</v>
      </c>
      <c r="J31" s="556" t="s">
        <v>409</v>
      </c>
    </row>
    <row r="32" spans="1:10" ht="13.5" thickBot="1">
      <c r="A32" s="523"/>
      <c r="B32" s="558"/>
      <c r="C32" s="523"/>
      <c r="D32" s="523"/>
      <c r="E32" s="523"/>
      <c r="F32" s="523"/>
      <c r="G32" s="523"/>
      <c r="H32" s="559"/>
      <c r="I32" s="559"/>
      <c r="J32" s="559"/>
    </row>
    <row r="33" spans="1:10" ht="13.5" thickBot="1">
      <c r="A33" s="523"/>
      <c r="B33" s="1047" t="s">
        <v>410</v>
      </c>
      <c r="C33" s="1048"/>
      <c r="D33" s="1048"/>
      <c r="E33" s="1048"/>
      <c r="F33" s="1048"/>
      <c r="G33" s="1049"/>
      <c r="H33" s="560"/>
      <c r="I33" s="560"/>
      <c r="J33" s="560"/>
    </row>
    <row r="34" spans="1:10" ht="13.5" thickBot="1">
      <c r="A34" s="523"/>
      <c r="B34" s="561"/>
      <c r="C34" s="562"/>
      <c r="D34" s="562"/>
      <c r="E34" s="562"/>
      <c r="F34" s="562"/>
      <c r="G34" s="562"/>
      <c r="H34" s="523"/>
      <c r="I34" s="523"/>
      <c r="J34" s="523"/>
    </row>
    <row r="35" spans="1:10" ht="13.5" customHeight="1" thickBot="1">
      <c r="A35" s="523"/>
      <c r="B35" s="1050" t="s">
        <v>411</v>
      </c>
      <c r="C35" s="1051"/>
      <c r="D35" s="1051"/>
      <c r="E35" s="1051"/>
      <c r="F35" s="1051"/>
      <c r="G35" s="1052"/>
      <c r="H35" s="560"/>
      <c r="I35" s="560"/>
      <c r="J35" s="560"/>
    </row>
    <row r="36" spans="1:10" ht="13.5" thickBot="1">
      <c r="A36" s="523"/>
      <c r="B36" s="561"/>
      <c r="C36" s="562"/>
      <c r="D36" s="562"/>
      <c r="E36" s="562"/>
      <c r="F36" s="562"/>
      <c r="G36" s="562"/>
      <c r="H36" s="523"/>
      <c r="I36" s="523"/>
      <c r="J36" s="523"/>
    </row>
    <row r="37" spans="1:10" ht="13.5" customHeight="1" thickBot="1">
      <c r="A37" s="526"/>
      <c r="B37" s="1047" t="s">
        <v>412</v>
      </c>
      <c r="C37" s="1048"/>
      <c r="D37" s="1048"/>
      <c r="E37" s="1048"/>
      <c r="F37" s="1048"/>
      <c r="G37" s="1049"/>
      <c r="H37" s="560"/>
      <c r="I37" s="560"/>
      <c r="J37" s="560"/>
    </row>
    <row r="38" spans="1:10" ht="15">
      <c r="A38" s="523"/>
      <c r="B38" s="563"/>
      <c r="C38" s="564"/>
      <c r="D38" s="564"/>
      <c r="E38" s="564"/>
      <c r="F38" s="564"/>
      <c r="G38" s="564"/>
      <c r="H38" s="565"/>
      <c r="I38" s="565"/>
      <c r="J38" s="565"/>
    </row>
    <row r="39" spans="1:10" ht="13.5" customHeight="1">
      <c r="A39" s="523"/>
      <c r="B39" s="1053" t="s">
        <v>413</v>
      </c>
      <c r="C39" s="1053"/>
      <c r="D39" s="1053"/>
      <c r="E39" s="1053"/>
      <c r="F39" s="1053"/>
      <c r="G39" s="1054"/>
      <c r="H39" s="566"/>
      <c r="I39" s="566"/>
      <c r="J39" s="566"/>
    </row>
    <row r="40" spans="1:10" ht="13.5" thickBot="1">
      <c r="A40" s="526"/>
      <c r="B40" s="567"/>
      <c r="C40" s="566"/>
      <c r="D40" s="566"/>
      <c r="E40" s="566"/>
      <c r="F40" s="566"/>
      <c r="G40" s="566"/>
      <c r="H40" s="566"/>
      <c r="I40" s="566"/>
      <c r="J40" s="566"/>
    </row>
    <row r="41" spans="1:10" s="539" customFormat="1" ht="13.5" thickBot="1">
      <c r="A41" s="525"/>
      <c r="B41" s="1055" t="s">
        <v>414</v>
      </c>
      <c r="C41" s="1056"/>
      <c r="D41" s="1056"/>
      <c r="E41" s="1056"/>
      <c r="F41" s="1056"/>
      <c r="G41" s="1057"/>
      <c r="H41" s="568"/>
      <c r="I41" s="566"/>
      <c r="J41" s="566"/>
    </row>
    <row r="42" spans="1:10" ht="13.5" thickBot="1">
      <c r="A42" s="526"/>
      <c r="B42" s="569"/>
      <c r="C42" s="570"/>
      <c r="D42" s="570"/>
      <c r="E42" s="547"/>
      <c r="F42" s="525"/>
      <c r="G42" s="525"/>
      <c r="H42" s="525"/>
      <c r="I42" s="525"/>
      <c r="J42" s="525"/>
    </row>
    <row r="43" spans="1:10" ht="13.5" thickBot="1">
      <c r="A43" s="526"/>
      <c r="B43" s="1058" t="s">
        <v>415</v>
      </c>
      <c r="C43" s="1059"/>
      <c r="D43" s="1059"/>
      <c r="E43" s="1059"/>
      <c r="F43" s="1059"/>
      <c r="G43" s="1060"/>
      <c r="H43" s="568"/>
      <c r="I43" s="560" t="s">
        <v>416</v>
      </c>
      <c r="J43" s="560" t="s">
        <v>417</v>
      </c>
    </row>
    <row r="44" spans="1:10" ht="13.5" thickBot="1">
      <c r="A44" s="526"/>
      <c r="B44" s="567" t="s">
        <v>418</v>
      </c>
      <c r="C44" s="571"/>
      <c r="D44" s="571"/>
      <c r="E44" s="547"/>
      <c r="F44" s="525"/>
      <c r="G44" s="525"/>
      <c r="H44" s="525"/>
      <c r="I44" s="525"/>
      <c r="J44" s="525"/>
    </row>
    <row r="45" spans="1:10" ht="86.25" customHeight="1" thickBot="1">
      <c r="A45" s="523"/>
      <c r="B45" s="1061" t="s">
        <v>419</v>
      </c>
      <c r="C45" s="1062"/>
      <c r="D45" s="1062"/>
      <c r="E45" s="1062"/>
      <c r="F45" s="1062"/>
      <c r="G45" s="1063"/>
      <c r="H45" s="566"/>
      <c r="I45" s="566"/>
      <c r="J45" s="566"/>
    </row>
    <row r="46" spans="1:10" ht="13.5" thickBot="1">
      <c r="A46" s="523"/>
      <c r="B46" s="567"/>
      <c r="C46" s="570"/>
      <c r="D46" s="570"/>
      <c r="E46" s="572"/>
      <c r="F46" s="572"/>
      <c r="G46" s="572"/>
      <c r="H46" s="525"/>
      <c r="I46" s="525"/>
      <c r="J46" s="525"/>
    </row>
    <row r="47" spans="1:10" ht="13.5" thickBot="1">
      <c r="A47" s="526"/>
      <c r="B47" s="1058" t="s">
        <v>420</v>
      </c>
      <c r="C47" s="1059"/>
      <c r="D47" s="1059"/>
      <c r="E47" s="1059"/>
      <c r="F47" s="1059"/>
      <c r="G47" s="1060"/>
      <c r="H47" s="568"/>
      <c r="I47" s="560" t="s">
        <v>416</v>
      </c>
      <c r="J47" s="560" t="s">
        <v>417</v>
      </c>
    </row>
    <row r="48" spans="1:10" ht="13.5" thickBot="1">
      <c r="A48" s="526"/>
      <c r="B48" s="567"/>
      <c r="C48" s="571"/>
      <c r="D48" s="571"/>
      <c r="E48" s="547"/>
      <c r="F48" s="525"/>
      <c r="G48" s="525"/>
      <c r="H48" s="525"/>
      <c r="I48" s="525"/>
      <c r="J48" s="525"/>
    </row>
    <row r="49" spans="1:10" ht="79.5" customHeight="1" thickBot="1">
      <c r="A49" s="523"/>
      <c r="B49" s="1061" t="s">
        <v>419</v>
      </c>
      <c r="C49" s="1062"/>
      <c r="D49" s="1062"/>
      <c r="E49" s="1062"/>
      <c r="F49" s="1062"/>
      <c r="G49" s="1063"/>
      <c r="H49" s="566"/>
      <c r="I49" s="566"/>
      <c r="J49" s="566"/>
    </row>
    <row r="50" spans="1:10" ht="15.75">
      <c r="A50" s="523"/>
      <c r="B50" s="573"/>
      <c r="C50" s="559"/>
      <c r="D50" s="566"/>
      <c r="E50" s="566"/>
      <c r="F50" s="566"/>
      <c r="G50" s="566"/>
      <c r="H50" s="566"/>
      <c r="I50" s="566"/>
      <c r="J50" s="566"/>
    </row>
    <row r="51" spans="1:10" ht="13.5" customHeight="1">
      <c r="A51" s="523"/>
      <c r="B51" s="1053" t="s">
        <v>421</v>
      </c>
      <c r="C51" s="1053"/>
      <c r="D51" s="1053"/>
      <c r="E51" s="1053"/>
      <c r="F51" s="1053"/>
      <c r="G51" s="1054"/>
      <c r="H51" s="566"/>
      <c r="I51" s="566"/>
      <c r="J51" s="566"/>
    </row>
    <row r="52" spans="1:10" ht="13.5" thickBot="1">
      <c r="A52" s="526"/>
      <c r="B52" s="567"/>
      <c r="C52" s="566"/>
      <c r="D52" s="566"/>
      <c r="E52" s="566"/>
      <c r="F52" s="566"/>
      <c r="G52" s="566"/>
      <c r="H52" s="566"/>
      <c r="I52" s="566"/>
      <c r="J52" s="566"/>
    </row>
    <row r="53" spans="1:10" s="539" customFormat="1" ht="13.5" thickBot="1">
      <c r="A53" s="525"/>
      <c r="B53" s="1055" t="s">
        <v>414</v>
      </c>
      <c r="C53" s="1056"/>
      <c r="D53" s="1056"/>
      <c r="E53" s="1056"/>
      <c r="F53" s="1056"/>
      <c r="G53" s="1057"/>
      <c r="H53" s="568"/>
      <c r="I53" s="566"/>
      <c r="J53" s="566"/>
    </row>
    <row r="54" spans="1:10" ht="13.5" thickBot="1">
      <c r="A54" s="526"/>
      <c r="B54" s="569"/>
      <c r="C54" s="570"/>
      <c r="D54" s="570"/>
      <c r="E54" s="547"/>
      <c r="F54" s="525"/>
      <c r="G54" s="525"/>
      <c r="H54" s="525"/>
      <c r="I54" s="525"/>
      <c r="J54" s="525"/>
    </row>
    <row r="55" spans="1:10" ht="13.5" thickBot="1">
      <c r="A55" s="526"/>
      <c r="B55" s="1058" t="s">
        <v>415</v>
      </c>
      <c r="C55" s="1059"/>
      <c r="D55" s="1059"/>
      <c r="E55" s="1059"/>
      <c r="F55" s="1059"/>
      <c r="G55" s="1060"/>
      <c r="H55" s="568"/>
      <c r="I55" s="560" t="s">
        <v>416</v>
      </c>
      <c r="J55" s="560" t="s">
        <v>417</v>
      </c>
    </row>
    <row r="56" spans="1:10" ht="13.5" thickBot="1">
      <c r="A56" s="526"/>
      <c r="B56" s="567" t="s">
        <v>418</v>
      </c>
      <c r="C56" s="571"/>
      <c r="D56" s="571"/>
      <c r="E56" s="547"/>
      <c r="F56" s="525"/>
      <c r="G56" s="525"/>
      <c r="H56" s="525"/>
      <c r="I56" s="525"/>
      <c r="J56" s="525"/>
    </row>
    <row r="57" spans="1:10" ht="90" customHeight="1" thickBot="1">
      <c r="A57" s="523"/>
      <c r="B57" s="1061" t="s">
        <v>419</v>
      </c>
      <c r="C57" s="1062"/>
      <c r="D57" s="1062"/>
      <c r="E57" s="1062"/>
      <c r="F57" s="1062"/>
      <c r="G57" s="1063"/>
      <c r="H57" s="566"/>
      <c r="I57" s="566"/>
      <c r="J57" s="566"/>
    </row>
    <row r="58" spans="1:10" ht="13.5" thickBot="1">
      <c r="A58" s="523"/>
      <c r="B58" s="567"/>
      <c r="C58" s="570"/>
      <c r="D58" s="570"/>
      <c r="E58" s="572"/>
      <c r="F58" s="572"/>
      <c r="G58" s="572"/>
      <c r="H58" s="525"/>
      <c r="I58" s="525"/>
      <c r="J58" s="525"/>
    </row>
    <row r="59" spans="1:10" ht="13.5" thickBot="1">
      <c r="A59" s="526"/>
      <c r="B59" s="1058" t="s">
        <v>420</v>
      </c>
      <c r="C59" s="1059"/>
      <c r="D59" s="1059"/>
      <c r="E59" s="1059"/>
      <c r="F59" s="1059"/>
      <c r="G59" s="1060"/>
      <c r="H59" s="568"/>
      <c r="I59" s="560" t="s">
        <v>416</v>
      </c>
      <c r="J59" s="560" t="s">
        <v>417</v>
      </c>
    </row>
    <row r="60" spans="1:10" ht="13.5" thickBot="1">
      <c r="A60" s="526"/>
      <c r="B60" s="567"/>
      <c r="C60" s="571"/>
      <c r="D60" s="571"/>
      <c r="E60" s="547"/>
      <c r="F60" s="525"/>
      <c r="G60" s="525"/>
      <c r="H60" s="525"/>
      <c r="I60" s="525"/>
      <c r="J60" s="525"/>
    </row>
    <row r="61" spans="1:10" ht="63" customHeight="1" thickBot="1">
      <c r="A61" s="523"/>
      <c r="B61" s="1061" t="s">
        <v>419</v>
      </c>
      <c r="C61" s="1062"/>
      <c r="D61" s="1062"/>
      <c r="E61" s="1062"/>
      <c r="F61" s="1062"/>
      <c r="G61" s="1063"/>
      <c r="H61" s="566"/>
      <c r="I61" s="566"/>
      <c r="J61" s="566"/>
    </row>
    <row r="62" spans="1:10" ht="12.75">
      <c r="A62" s="526"/>
      <c r="B62" s="567"/>
      <c r="C62" s="571"/>
      <c r="D62" s="571"/>
      <c r="E62" s="547"/>
      <c r="F62" s="525"/>
      <c r="G62" s="525"/>
      <c r="H62" s="525"/>
      <c r="I62" s="525"/>
      <c r="J62" s="525"/>
    </row>
    <row r="63" spans="1:10" ht="13.5" customHeight="1">
      <c r="A63" s="523"/>
      <c r="B63" s="1053" t="s">
        <v>422</v>
      </c>
      <c r="C63" s="1053"/>
      <c r="D63" s="1053"/>
      <c r="E63" s="1053"/>
      <c r="F63" s="1053"/>
      <c r="G63" s="1054"/>
      <c r="H63" s="566"/>
      <c r="I63" s="566"/>
      <c r="J63" s="566"/>
    </row>
    <row r="64" spans="1:10" ht="15.75">
      <c r="A64" s="523"/>
      <c r="B64" s="574"/>
      <c r="C64" s="575"/>
      <c r="D64" s="575"/>
      <c r="E64" s="576"/>
      <c r="F64" s="576"/>
      <c r="G64" s="576"/>
      <c r="H64" s="576"/>
      <c r="I64" s="576"/>
      <c r="J64" s="576"/>
    </row>
    <row r="65" spans="1:10" ht="13.5" thickBot="1">
      <c r="A65" s="526"/>
      <c r="B65" s="567"/>
      <c r="C65" s="566"/>
      <c r="D65" s="566"/>
      <c r="E65" s="566"/>
      <c r="F65" s="566"/>
      <c r="G65" s="566"/>
      <c r="H65" s="566"/>
      <c r="I65" s="566"/>
      <c r="J65" s="566"/>
    </row>
    <row r="66" spans="1:10" s="539" customFormat="1" ht="13.5" thickBot="1">
      <c r="A66" s="525"/>
      <c r="B66" s="1055" t="s">
        <v>414</v>
      </c>
      <c r="C66" s="1056"/>
      <c r="D66" s="1056"/>
      <c r="E66" s="1056"/>
      <c r="F66" s="1056"/>
      <c r="G66" s="1057"/>
      <c r="H66" s="568"/>
      <c r="I66" s="566"/>
      <c r="J66" s="566"/>
    </row>
    <row r="67" spans="1:10" ht="13.5" thickBot="1">
      <c r="A67" s="526"/>
      <c r="B67" s="569"/>
      <c r="C67" s="570"/>
      <c r="D67" s="570"/>
      <c r="E67" s="547"/>
      <c r="F67" s="525"/>
      <c r="G67" s="525"/>
      <c r="H67" s="525"/>
      <c r="I67" s="525"/>
      <c r="J67" s="525"/>
    </row>
    <row r="68" spans="1:10" ht="13.5" thickBot="1">
      <c r="A68" s="526"/>
      <c r="B68" s="1058" t="s">
        <v>415</v>
      </c>
      <c r="C68" s="1059"/>
      <c r="D68" s="1059"/>
      <c r="E68" s="1059"/>
      <c r="F68" s="1059"/>
      <c r="G68" s="1060"/>
      <c r="H68" s="568"/>
      <c r="I68" s="560" t="s">
        <v>416</v>
      </c>
      <c r="J68" s="560" t="s">
        <v>417</v>
      </c>
    </row>
    <row r="69" spans="1:10" ht="13.5" thickBot="1">
      <c r="A69" s="526"/>
      <c r="B69" s="567" t="s">
        <v>418</v>
      </c>
      <c r="C69" s="571"/>
      <c r="D69" s="571"/>
      <c r="E69" s="547"/>
      <c r="F69" s="525"/>
      <c r="G69" s="525"/>
      <c r="H69" s="525"/>
      <c r="I69" s="525"/>
      <c r="J69" s="525"/>
    </row>
    <row r="70" spans="1:10" ht="84.75" customHeight="1" thickBot="1">
      <c r="A70" s="523"/>
      <c r="B70" s="1061" t="s">
        <v>419</v>
      </c>
      <c r="C70" s="1062"/>
      <c r="D70" s="1062"/>
      <c r="E70" s="1062"/>
      <c r="F70" s="1062"/>
      <c r="G70" s="1063"/>
      <c r="H70" s="566"/>
      <c r="I70" s="566"/>
      <c r="J70" s="566"/>
    </row>
    <row r="71" spans="1:10" ht="13.5" thickBot="1">
      <c r="A71" s="523"/>
      <c r="B71" s="567"/>
      <c r="C71" s="570"/>
      <c r="D71" s="570"/>
      <c r="E71" s="572"/>
      <c r="F71" s="572"/>
      <c r="G71" s="572"/>
      <c r="H71" s="525"/>
      <c r="I71" s="525"/>
      <c r="J71" s="525"/>
    </row>
    <row r="72" spans="1:10" ht="13.5" thickBot="1">
      <c r="A72" s="526"/>
      <c r="B72" s="1058" t="s">
        <v>420</v>
      </c>
      <c r="C72" s="1059"/>
      <c r="D72" s="1059"/>
      <c r="E72" s="1059"/>
      <c r="F72" s="1059"/>
      <c r="G72" s="1060"/>
      <c r="H72" s="568"/>
      <c r="I72" s="560" t="s">
        <v>416</v>
      </c>
      <c r="J72" s="560" t="s">
        <v>417</v>
      </c>
    </row>
    <row r="73" spans="1:10" ht="13.5" thickBot="1">
      <c r="A73" s="526"/>
      <c r="B73" s="567"/>
      <c r="C73" s="571"/>
      <c r="D73" s="571"/>
      <c r="E73" s="547"/>
      <c r="F73" s="525"/>
      <c r="G73" s="525"/>
      <c r="H73" s="525"/>
      <c r="I73" s="525"/>
      <c r="J73" s="525"/>
    </row>
    <row r="74" spans="1:10" ht="45" customHeight="1" thickBot="1">
      <c r="A74" s="523"/>
      <c r="B74" s="1061" t="s">
        <v>419</v>
      </c>
      <c r="C74" s="1062"/>
      <c r="D74" s="1062"/>
      <c r="E74" s="1062"/>
      <c r="F74" s="1062"/>
      <c r="G74" s="1063"/>
      <c r="H74" s="566"/>
      <c r="I74" s="566"/>
      <c r="J74" s="566"/>
    </row>
    <row r="75" spans="1:10" ht="13.5" thickBot="1">
      <c r="A75" s="523"/>
      <c r="B75" s="562"/>
      <c r="C75" s="523"/>
      <c r="D75" s="523"/>
      <c r="E75" s="523"/>
      <c r="F75" s="523"/>
      <c r="G75" s="523"/>
      <c r="H75" s="523"/>
      <c r="I75" s="523"/>
      <c r="J75" s="523"/>
    </row>
    <row r="76" spans="1:10" ht="13.5" thickBot="1">
      <c r="A76" s="542"/>
      <c r="B76" s="1024" t="s">
        <v>423</v>
      </c>
      <c r="C76" s="1075"/>
      <c r="D76" s="1073" t="s">
        <v>424</v>
      </c>
      <c r="E76" s="1074"/>
      <c r="F76" s="523"/>
      <c r="G76" s="1076" t="s">
        <v>425</v>
      </c>
      <c r="H76" s="1077"/>
      <c r="I76" s="1078"/>
      <c r="J76" s="525"/>
    </row>
    <row r="77" spans="1:10" ht="13.5" customHeight="1">
      <c r="A77" s="523"/>
      <c r="B77" s="577"/>
      <c r="C77" s="523"/>
      <c r="D77" s="523"/>
      <c r="E77" s="523"/>
      <c r="F77" s="523"/>
      <c r="G77" s="1079" t="s">
        <v>419</v>
      </c>
      <c r="H77" s="1080"/>
      <c r="I77" s="1081"/>
      <c r="J77" s="523"/>
    </row>
    <row r="78" spans="1:10" ht="12.75">
      <c r="A78" s="523"/>
      <c r="B78" s="1088"/>
      <c r="C78" s="1089"/>
      <c r="D78" s="578"/>
      <c r="E78" s="578"/>
      <c r="F78" s="523"/>
      <c r="G78" s="1082"/>
      <c r="H78" s="1083"/>
      <c r="I78" s="1084"/>
      <c r="J78" s="525"/>
    </row>
    <row r="79" spans="1:10" ht="12.75">
      <c r="A79" s="579"/>
      <c r="B79" s="1090" t="s">
        <v>426</v>
      </c>
      <c r="C79" s="1090"/>
      <c r="D79" s="1090"/>
      <c r="E79" s="1091"/>
      <c r="F79" s="523"/>
      <c r="G79" s="1082"/>
      <c r="H79" s="1083"/>
      <c r="I79" s="1084"/>
      <c r="J79" s="523"/>
    </row>
    <row r="80" spans="1:10" ht="12.75">
      <c r="A80" s="523"/>
      <c r="B80" s="545"/>
      <c r="C80" s="525"/>
      <c r="D80" s="578"/>
      <c r="E80" s="578"/>
      <c r="F80" s="523"/>
      <c r="G80" s="1082"/>
      <c r="H80" s="1083"/>
      <c r="I80" s="1084"/>
      <c r="J80" s="523"/>
    </row>
    <row r="81" spans="1:10" ht="12.75">
      <c r="A81" s="523"/>
      <c r="B81" s="545"/>
      <c r="C81" s="525"/>
      <c r="D81" s="578"/>
      <c r="E81" s="578"/>
      <c r="F81" s="523"/>
      <c r="G81" s="1082"/>
      <c r="H81" s="1083"/>
      <c r="I81" s="1084"/>
      <c r="J81" s="523"/>
    </row>
    <row r="82" spans="1:10" ht="12.75">
      <c r="A82" s="523"/>
      <c r="C82" s="525"/>
      <c r="D82" s="578"/>
      <c r="E82" s="578"/>
      <c r="F82" s="523"/>
      <c r="G82" s="1082"/>
      <c r="H82" s="1083"/>
      <c r="I82" s="1084"/>
      <c r="J82" s="523"/>
    </row>
    <row r="83" spans="1:10" ht="13.5" thickBot="1">
      <c r="A83" s="523"/>
      <c r="B83" s="562"/>
      <c r="C83" s="523"/>
      <c r="D83" s="523"/>
      <c r="E83" s="523"/>
      <c r="F83" s="523"/>
      <c r="G83" s="1082"/>
      <c r="H83" s="1083"/>
      <c r="I83" s="1084"/>
      <c r="J83" s="526"/>
    </row>
    <row r="84" spans="1:10" ht="12.75">
      <c r="A84" s="523"/>
      <c r="B84" s="1064" t="s">
        <v>427</v>
      </c>
      <c r="C84" s="1065"/>
      <c r="D84" s="1065"/>
      <c r="E84" s="1066"/>
      <c r="F84" s="523"/>
      <c r="G84" s="1082"/>
      <c r="H84" s="1083"/>
      <c r="I84" s="1084"/>
      <c r="J84" s="580"/>
    </row>
    <row r="85" spans="1:10" ht="12.75">
      <c r="A85" s="523"/>
      <c r="B85" s="1067"/>
      <c r="C85" s="1068"/>
      <c r="D85" s="1068"/>
      <c r="E85" s="1069"/>
      <c r="F85" s="523"/>
      <c r="G85" s="1082"/>
      <c r="H85" s="1083"/>
      <c r="I85" s="1084"/>
      <c r="J85" s="580"/>
    </row>
    <row r="86" spans="1:10" ht="12.75">
      <c r="A86" s="523"/>
      <c r="B86" s="1067"/>
      <c r="C86" s="1068"/>
      <c r="D86" s="1068"/>
      <c r="E86" s="1069"/>
      <c r="F86" s="523"/>
      <c r="G86" s="1082"/>
      <c r="H86" s="1083"/>
      <c r="I86" s="1084"/>
      <c r="J86" s="580"/>
    </row>
    <row r="87" spans="1:10" ht="12.75">
      <c r="A87" s="523"/>
      <c r="B87" s="1067"/>
      <c r="C87" s="1068"/>
      <c r="D87" s="1068"/>
      <c r="E87" s="1069"/>
      <c r="F87" s="523"/>
      <c r="G87" s="1082"/>
      <c r="H87" s="1083"/>
      <c r="I87" s="1084"/>
      <c r="J87" s="580"/>
    </row>
    <row r="88" spans="1:10" ht="13.5" thickBot="1">
      <c r="A88" s="523"/>
      <c r="B88" s="1070"/>
      <c r="C88" s="1071"/>
      <c r="D88" s="1071"/>
      <c r="E88" s="1072"/>
      <c r="F88" s="523"/>
      <c r="G88" s="1085"/>
      <c r="H88" s="1086"/>
      <c r="I88" s="1087"/>
      <c r="J88" s="580"/>
    </row>
    <row r="89" spans="2:9" ht="13.5" thickBot="1">
      <c r="B89" s="532" t="s">
        <v>338</v>
      </c>
      <c r="C89" s="1073"/>
      <c r="D89" s="1074"/>
      <c r="G89" s="552"/>
      <c r="H89" s="1042"/>
      <c r="I89" s="1042"/>
    </row>
    <row r="92" ht="12.75">
      <c r="B92" s="522" t="s">
        <v>428</v>
      </c>
    </row>
  </sheetData>
  <sheetProtection/>
  <mergeCells count="55">
    <mergeCell ref="C89:D89"/>
    <mergeCell ref="H89:I89"/>
    <mergeCell ref="B72:G72"/>
    <mergeCell ref="B74:G74"/>
    <mergeCell ref="B76:C76"/>
    <mergeCell ref="D76:E76"/>
    <mergeCell ref="G76:I76"/>
    <mergeCell ref="G77:I88"/>
    <mergeCell ref="B78:C78"/>
    <mergeCell ref="B79:E79"/>
    <mergeCell ref="B84:E88"/>
    <mergeCell ref="B59:G59"/>
    <mergeCell ref="B61:G61"/>
    <mergeCell ref="B63:G63"/>
    <mergeCell ref="B66:G66"/>
    <mergeCell ref="B68:G68"/>
    <mergeCell ref="B70:G70"/>
    <mergeCell ref="B47:G47"/>
    <mergeCell ref="B49:G49"/>
    <mergeCell ref="B51:G51"/>
    <mergeCell ref="B53:G53"/>
    <mergeCell ref="B55:G55"/>
    <mergeCell ref="B57:G57"/>
    <mergeCell ref="B35:G35"/>
    <mergeCell ref="B37:G37"/>
    <mergeCell ref="B39:G39"/>
    <mergeCell ref="B41:G41"/>
    <mergeCell ref="B43:G43"/>
    <mergeCell ref="B45:G45"/>
    <mergeCell ref="D23:G23"/>
    <mergeCell ref="D25:G25"/>
    <mergeCell ref="B29:C29"/>
    <mergeCell ref="D29:G29"/>
    <mergeCell ref="B31:G31"/>
    <mergeCell ref="B33:G33"/>
    <mergeCell ref="B17:C17"/>
    <mergeCell ref="D17:I17"/>
    <mergeCell ref="B19:C19"/>
    <mergeCell ref="D19:I19"/>
    <mergeCell ref="B21:C21"/>
    <mergeCell ref="D21:F21"/>
    <mergeCell ref="H21:I21"/>
    <mergeCell ref="B11:C11"/>
    <mergeCell ref="D11:I11"/>
    <mergeCell ref="B13:C13"/>
    <mergeCell ref="D13:I13"/>
    <mergeCell ref="B15:C15"/>
    <mergeCell ref="D15:I15"/>
    <mergeCell ref="B3:J3"/>
    <mergeCell ref="B5:C5"/>
    <mergeCell ref="D5:I5"/>
    <mergeCell ref="B7:C7"/>
    <mergeCell ref="D7:G7"/>
    <mergeCell ref="B9:C9"/>
    <mergeCell ref="D9:G9"/>
  </mergeCells>
  <printOptions/>
  <pageMargins left="0.7874015748031497" right="0.7874015748031497" top="0.984251968503937" bottom="0.984251968503937" header="0.5118110236220472" footer="0.5118110236220472"/>
  <pageSetup horizontalDpi="1200" verticalDpi="1200" orientation="portrait" paperSize="9" scale="66" r:id="rId2"/>
  <headerFooter alignWithMargins="0">
    <oddHeader>&amp;CVerze: 7. října 2010</oddHeader>
  </headerFooter>
  <rowBreaks count="1" manualBreakCount="1">
    <brk id="50" max="9" man="1"/>
  </rowBreaks>
  <drawing r:id="rId1"/>
</worksheet>
</file>

<file path=xl/worksheets/sheet8.xml><?xml version="1.0" encoding="utf-8"?>
<worksheet xmlns="http://schemas.openxmlformats.org/spreadsheetml/2006/main" xmlns:r="http://schemas.openxmlformats.org/officeDocument/2006/relationships">
  <dimension ref="A1:O84"/>
  <sheetViews>
    <sheetView view="pageBreakPreview" zoomScale="89" zoomScaleSheetLayoutView="89" zoomScalePageLayoutView="0" workbookViewId="0" topLeftCell="A28">
      <selection activeCell="J1" sqref="J1:K1"/>
    </sheetView>
  </sheetViews>
  <sheetFormatPr defaultColWidth="11.421875" defaultRowHeight="12.75"/>
  <cols>
    <col min="1" max="1" width="0.71875" style="323" customWidth="1"/>
    <col min="2" max="2" width="19.421875" style="325" customWidth="1"/>
    <col min="3" max="3" width="14.00390625" style="323" customWidth="1"/>
    <col min="4" max="4" width="13.57421875" style="323" customWidth="1"/>
    <col min="5" max="5" width="16.140625" style="323" customWidth="1"/>
    <col min="6" max="6" width="17.57421875" style="323" customWidth="1"/>
    <col min="7" max="7" width="14.8515625" style="323" customWidth="1"/>
    <col min="8" max="8" width="13.7109375" style="323" customWidth="1"/>
    <col min="9" max="9" width="13.00390625" style="323" customWidth="1"/>
    <col min="10" max="11" width="11.421875" style="323" customWidth="1"/>
    <col min="12" max="12" width="13.00390625" style="323" bestFit="1" customWidth="1"/>
    <col min="13" max="14" width="11.421875" style="323" customWidth="1"/>
    <col min="15" max="16384" width="11.421875" style="323" customWidth="1"/>
  </cols>
  <sheetData>
    <row r="1" spans="2:11" ht="153.75" customHeight="1">
      <c r="B1" s="1092"/>
      <c r="C1" s="1093"/>
      <c r="D1" s="1093"/>
      <c r="E1" s="1093"/>
      <c r="F1" s="1093"/>
      <c r="G1" s="1093"/>
      <c r="H1" s="1093"/>
      <c r="I1" s="1093"/>
      <c r="K1" s="324"/>
    </row>
    <row r="2" ht="8.25" customHeight="1"/>
    <row r="3" spans="2:9" s="325" customFormat="1" ht="24.75" customHeight="1">
      <c r="B3" s="1094" t="s">
        <v>289</v>
      </c>
      <c r="C3" s="1095"/>
      <c r="D3" s="1095"/>
      <c r="E3" s="1095"/>
      <c r="F3" s="1095"/>
      <c r="G3" s="1095"/>
      <c r="H3" s="1095"/>
      <c r="I3" s="326" t="s">
        <v>290</v>
      </c>
    </row>
    <row r="4" spans="2:8" s="325" customFormat="1" ht="18.75" customHeight="1" thickBot="1">
      <c r="B4" s="1096" t="s">
        <v>291</v>
      </c>
      <c r="C4" s="1097"/>
      <c r="D4" s="1097"/>
      <c r="E4" s="1097"/>
      <c r="F4" s="1097"/>
      <c r="G4" s="1097"/>
      <c r="H4" s="1097"/>
    </row>
    <row r="5" spans="2:9" ht="12.75" customHeight="1">
      <c r="B5" s="1098" t="s">
        <v>292</v>
      </c>
      <c r="C5" s="1098"/>
      <c r="D5" s="1098"/>
      <c r="E5" s="1098"/>
      <c r="F5" s="1098"/>
      <c r="G5" s="1098"/>
      <c r="H5" s="327" t="s">
        <v>293</v>
      </c>
      <c r="I5" s="328" t="s">
        <v>294</v>
      </c>
    </row>
    <row r="6" spans="2:8" ht="5.25" customHeight="1" thickBot="1">
      <c r="B6" s="329"/>
      <c r="C6" s="330"/>
      <c r="D6" s="331"/>
      <c r="E6" s="331"/>
      <c r="F6" s="331"/>
      <c r="G6" s="331"/>
      <c r="H6" s="331"/>
    </row>
    <row r="7" spans="2:8" ht="19.5" customHeight="1" thickBot="1">
      <c r="B7" s="1099" t="s">
        <v>8</v>
      </c>
      <c r="C7" s="1100"/>
      <c r="D7" s="1101"/>
      <c r="E7" s="1102"/>
      <c r="F7" s="1102"/>
      <c r="G7" s="1103"/>
      <c r="H7" s="1104"/>
    </row>
    <row r="8" spans="2:8" ht="5.25" customHeight="1" thickBot="1">
      <c r="B8" s="329"/>
      <c r="C8" s="330"/>
      <c r="D8" s="331"/>
      <c r="E8" s="331"/>
      <c r="F8" s="331"/>
      <c r="G8" s="331"/>
      <c r="H8" s="331"/>
    </row>
    <row r="9" spans="2:8" ht="21" customHeight="1" thickBot="1">
      <c r="B9" s="1105" t="s">
        <v>9</v>
      </c>
      <c r="C9" s="1106"/>
      <c r="D9" s="1107"/>
      <c r="E9" s="1108"/>
      <c r="F9" s="1108"/>
      <c r="G9" s="1103"/>
      <c r="H9" s="1104"/>
    </row>
    <row r="10" spans="2:8" ht="6" customHeight="1" thickBot="1">
      <c r="B10" s="332"/>
      <c r="C10" s="333"/>
      <c r="D10" s="331"/>
      <c r="E10" s="331"/>
      <c r="F10" s="331"/>
      <c r="G10" s="331"/>
      <c r="H10" s="331"/>
    </row>
    <row r="11" spans="2:8" ht="21" customHeight="1" thickBot="1">
      <c r="B11" s="1109" t="s">
        <v>10</v>
      </c>
      <c r="C11" s="1110"/>
      <c r="D11" s="1111" t="s">
        <v>295</v>
      </c>
      <c r="E11" s="1112"/>
      <c r="F11" s="1113" t="s">
        <v>261</v>
      </c>
      <c r="G11" s="331"/>
      <c r="H11" s="331"/>
    </row>
    <row r="12" spans="2:10" ht="6" customHeight="1" thickBot="1">
      <c r="B12" s="334"/>
      <c r="C12" s="335"/>
      <c r="D12" s="336"/>
      <c r="E12" s="336"/>
      <c r="F12" s="336"/>
      <c r="G12" s="336"/>
      <c r="H12" s="336"/>
      <c r="I12" s="337"/>
      <c r="J12" s="337"/>
    </row>
    <row r="13" spans="2:10" ht="21" customHeight="1" thickBot="1">
      <c r="B13" s="338" t="s">
        <v>64</v>
      </c>
      <c r="C13" s="339"/>
      <c r="D13" s="1114"/>
      <c r="E13" s="1115"/>
      <c r="F13" s="1115"/>
      <c r="G13" s="1115"/>
      <c r="H13" s="1116"/>
      <c r="I13" s="337"/>
      <c r="J13" s="337"/>
    </row>
    <row r="14" spans="2:10" ht="6" customHeight="1" thickBot="1">
      <c r="B14" s="340"/>
      <c r="C14" s="341"/>
      <c r="D14" s="342"/>
      <c r="E14" s="342"/>
      <c r="F14" s="342"/>
      <c r="G14" s="343"/>
      <c r="H14" s="343"/>
      <c r="I14" s="337"/>
      <c r="J14" s="337"/>
    </row>
    <row r="15" spans="2:10" ht="21" customHeight="1" thickBot="1">
      <c r="B15" s="1117" t="s">
        <v>12</v>
      </c>
      <c r="C15" s="1118"/>
      <c r="D15" s="1114"/>
      <c r="E15" s="1115"/>
      <c r="F15" s="1115"/>
      <c r="G15" s="1115"/>
      <c r="H15" s="1116"/>
      <c r="I15" s="331"/>
      <c r="J15" s="331"/>
    </row>
    <row r="16" spans="2:10" ht="6.75" customHeight="1" thickBot="1">
      <c r="B16" s="344"/>
      <c r="C16" s="345"/>
      <c r="D16" s="346"/>
      <c r="E16" s="346"/>
      <c r="F16" s="346"/>
      <c r="G16" s="346"/>
      <c r="H16" s="346"/>
      <c r="I16" s="331"/>
      <c r="J16" s="331"/>
    </row>
    <row r="17" spans="2:10" ht="21" customHeight="1" thickBot="1">
      <c r="B17" s="1117" t="s">
        <v>63</v>
      </c>
      <c r="C17" s="1118"/>
      <c r="D17" s="1114"/>
      <c r="E17" s="1115"/>
      <c r="F17" s="1115"/>
      <c r="G17" s="1115"/>
      <c r="H17" s="1116"/>
      <c r="I17" s="331"/>
      <c r="J17" s="331"/>
    </row>
    <row r="18" spans="2:10" ht="15" customHeight="1" thickBot="1">
      <c r="B18" s="347"/>
      <c r="C18" s="348"/>
      <c r="D18" s="348"/>
      <c r="E18" s="348"/>
      <c r="F18" s="348"/>
      <c r="G18" s="348"/>
      <c r="H18" s="331"/>
      <c r="I18" s="331"/>
      <c r="J18" s="331"/>
    </row>
    <row r="19" spans="2:10" ht="41.25" customHeight="1" thickBot="1">
      <c r="B19" s="1119" t="s">
        <v>296</v>
      </c>
      <c r="C19" s="1120"/>
      <c r="D19" s="1121"/>
      <c r="E19" s="1122"/>
      <c r="F19" s="1123" t="s">
        <v>297</v>
      </c>
      <c r="G19" s="1124"/>
      <c r="H19" s="349" t="s">
        <v>28</v>
      </c>
      <c r="I19" s="350"/>
      <c r="J19" s="335"/>
    </row>
    <row r="20" spans="2:10" ht="6" customHeight="1" thickBot="1">
      <c r="B20" s="344"/>
      <c r="C20" s="345"/>
      <c r="D20" s="351"/>
      <c r="E20" s="351"/>
      <c r="F20" s="352"/>
      <c r="G20" s="331"/>
      <c r="H20" s="331"/>
      <c r="I20" s="331"/>
      <c r="J20" s="331"/>
    </row>
    <row r="21" spans="2:10" ht="38.25" customHeight="1" thickBot="1">
      <c r="B21" s="1119" t="s">
        <v>298</v>
      </c>
      <c r="C21" s="1120"/>
      <c r="D21" s="1121" t="s">
        <v>299</v>
      </c>
      <c r="E21" s="1125"/>
      <c r="F21" s="353"/>
      <c r="G21" s="331"/>
      <c r="H21" s="354"/>
      <c r="I21" s="331"/>
      <c r="J21" s="331"/>
    </row>
    <row r="22" spans="2:10" ht="6" customHeight="1" thickBot="1">
      <c r="B22" s="323"/>
      <c r="C22" s="355"/>
      <c r="D22" s="356"/>
      <c r="E22" s="356"/>
      <c r="F22" s="355"/>
      <c r="G22" s="355"/>
      <c r="H22" s="355"/>
      <c r="I22" s="355"/>
      <c r="J22" s="355"/>
    </row>
    <row r="23" spans="2:10" ht="18.75" customHeight="1" thickBot="1">
      <c r="B23" s="1117" t="s">
        <v>300</v>
      </c>
      <c r="C23" s="1118"/>
      <c r="D23" s="357"/>
      <c r="E23" s="358"/>
      <c r="F23" s="359"/>
      <c r="G23" s="348"/>
      <c r="H23" s="348"/>
      <c r="I23" s="355"/>
      <c r="J23" s="355"/>
    </row>
    <row r="24" spans="2:10" ht="6" customHeight="1" thickBot="1">
      <c r="B24" s="344"/>
      <c r="C24" s="345"/>
      <c r="D24" s="351"/>
      <c r="E24" s="351"/>
      <c r="F24" s="352"/>
      <c r="G24" s="331"/>
      <c r="H24" s="331"/>
      <c r="I24" s="331"/>
      <c r="J24" s="331"/>
    </row>
    <row r="25" spans="2:10" ht="48.75" customHeight="1" thickBot="1">
      <c r="B25" s="1119" t="s">
        <v>301</v>
      </c>
      <c r="C25" s="1120"/>
      <c r="D25" s="357"/>
      <c r="E25" s="358"/>
      <c r="F25" s="359"/>
      <c r="G25" s="348"/>
      <c r="H25" s="348"/>
      <c r="I25" s="355"/>
      <c r="J25" s="355"/>
    </row>
    <row r="26" spans="2:10" ht="6" customHeight="1" thickBot="1">
      <c r="B26" s="344"/>
      <c r="C26" s="345"/>
      <c r="D26" s="352"/>
      <c r="E26" s="352"/>
      <c r="F26" s="352"/>
      <c r="G26" s="331"/>
      <c r="H26" s="331"/>
      <c r="I26" s="331"/>
      <c r="J26" s="331"/>
    </row>
    <row r="27" spans="2:10" ht="84.75" customHeight="1" thickBot="1">
      <c r="B27" s="1119" t="s">
        <v>302</v>
      </c>
      <c r="C27" s="1120"/>
      <c r="D27" s="1114"/>
      <c r="E27" s="1115"/>
      <c r="F27" s="1115"/>
      <c r="G27" s="1115"/>
      <c r="H27" s="1116"/>
      <c r="I27" s="355"/>
      <c r="J27" s="355"/>
    </row>
    <row r="28" spans="2:10" ht="18.75" customHeight="1" thickBot="1">
      <c r="B28" s="323"/>
      <c r="C28" s="355"/>
      <c r="D28" s="355"/>
      <c r="E28" s="355"/>
      <c r="F28" s="355"/>
      <c r="G28" s="355"/>
      <c r="H28" s="355"/>
      <c r="I28" s="355"/>
      <c r="J28" s="355"/>
    </row>
    <row r="29" spans="2:8" ht="22.5" customHeight="1" thickBot="1">
      <c r="B29" s="1126" t="s">
        <v>303</v>
      </c>
      <c r="C29" s="1127"/>
      <c r="D29" s="1127"/>
      <c r="E29" s="1127"/>
      <c r="F29" s="1127"/>
      <c r="G29" s="1127"/>
      <c r="H29" s="1128"/>
    </row>
    <row r="30" spans="2:10" ht="61.5" customHeight="1" thickBot="1">
      <c r="B30" s="1129" t="s">
        <v>304</v>
      </c>
      <c r="C30" s="1130"/>
      <c r="D30" s="1131"/>
      <c r="E30" s="1132"/>
      <c r="F30" s="1133"/>
      <c r="G30" s="360" t="s">
        <v>305</v>
      </c>
      <c r="H30" s="361"/>
      <c r="I30" s="354"/>
      <c r="J30" s="355"/>
    </row>
    <row r="31" spans="2:15" s="331" customFormat="1" ht="63" customHeight="1" thickBot="1">
      <c r="B31" s="1134" t="s">
        <v>15</v>
      </c>
      <c r="C31" s="1135"/>
      <c r="D31" s="1136"/>
      <c r="E31" s="360" t="s">
        <v>16</v>
      </c>
      <c r="F31" s="360" t="s">
        <v>306</v>
      </c>
      <c r="G31" s="360" t="s">
        <v>307</v>
      </c>
      <c r="H31" s="362" t="s">
        <v>308</v>
      </c>
      <c r="J31" s="363"/>
      <c r="K31" s="364"/>
      <c r="L31" s="364"/>
      <c r="M31" s="365"/>
      <c r="N31" s="365"/>
      <c r="O31" s="364"/>
    </row>
    <row r="32" spans="2:15" s="331" customFormat="1" ht="15.75" thickBot="1">
      <c r="B32" s="366"/>
      <c r="C32" s="367"/>
      <c r="D32" s="368"/>
      <c r="E32" s="369" t="s">
        <v>111</v>
      </c>
      <c r="F32" s="370" t="s">
        <v>112</v>
      </c>
      <c r="G32" s="371" t="s">
        <v>257</v>
      </c>
      <c r="H32" s="371" t="s">
        <v>258</v>
      </c>
      <c r="I32" s="1137" t="s">
        <v>309</v>
      </c>
      <c r="J32" s="1138"/>
      <c r="K32" s="1138"/>
      <c r="L32" s="364"/>
      <c r="M32" s="365"/>
      <c r="N32" s="365"/>
      <c r="O32" s="364"/>
    </row>
    <row r="33" spans="2:11" s="331" customFormat="1" ht="21" customHeight="1" thickBot="1">
      <c r="B33" s="372" t="s">
        <v>19</v>
      </c>
      <c r="C33" s="373"/>
      <c r="D33" s="374"/>
      <c r="E33" s="375">
        <v>3000</v>
      </c>
      <c r="F33" s="376">
        <v>2000</v>
      </c>
      <c r="G33" s="377">
        <v>-1000</v>
      </c>
      <c r="H33" s="378">
        <f>E33-(F33+G33)</f>
        <v>2000</v>
      </c>
      <c r="I33" s="1137"/>
      <c r="J33" s="1138"/>
      <c r="K33" s="1138"/>
    </row>
    <row r="34" spans="2:8" s="331" customFormat="1" ht="21" customHeight="1" thickBot="1">
      <c r="B34" s="1139" t="s">
        <v>65</v>
      </c>
      <c r="C34" s="1140"/>
      <c r="D34" s="1141"/>
      <c r="E34" s="379"/>
      <c r="F34" s="380"/>
      <c r="G34" s="381"/>
      <c r="H34" s="378">
        <f>E34-(F34-G34)</f>
        <v>0</v>
      </c>
    </row>
    <row r="35" spans="2:8" s="331" customFormat="1" ht="21" customHeight="1" thickBot="1">
      <c r="B35" s="382" t="s">
        <v>20</v>
      </c>
      <c r="C35" s="383"/>
      <c r="D35" s="384"/>
      <c r="E35" s="379"/>
      <c r="F35" s="380"/>
      <c r="G35" s="381"/>
      <c r="H35" s="378">
        <f>E35-(F35-G35)</f>
        <v>0</v>
      </c>
    </row>
    <row r="36" spans="2:8" s="331" customFormat="1" ht="21" customHeight="1" hidden="1" thickBot="1">
      <c r="B36" s="385" t="s">
        <v>310</v>
      </c>
      <c r="C36" s="386"/>
      <c r="D36" s="387"/>
      <c r="E36" s="388"/>
      <c r="F36" s="389"/>
      <c r="G36" s="390"/>
      <c r="H36" s="391">
        <f>E36-(F36-G36)</f>
        <v>0</v>
      </c>
    </row>
    <row r="37" spans="2:8" s="331" customFormat="1" ht="21.75" customHeight="1" thickBot="1">
      <c r="B37" s="1134" t="s">
        <v>21</v>
      </c>
      <c r="C37" s="1142"/>
      <c r="D37" s="1143"/>
      <c r="E37" s="392">
        <f>E33+E34+E35-E36</f>
        <v>3000</v>
      </c>
      <c r="F37" s="392">
        <f>F33+F34+F35-F36</f>
        <v>2000</v>
      </c>
      <c r="G37" s="393">
        <f>G33+G34+G35-G36</f>
        <v>-1000</v>
      </c>
      <c r="H37" s="392">
        <f>H33+H34+H35-H36</f>
        <v>2000</v>
      </c>
    </row>
    <row r="38" spans="1:11" s="331" customFormat="1" ht="10.5" customHeight="1">
      <c r="A38" s="337"/>
      <c r="B38" s="394"/>
      <c r="C38" s="394"/>
      <c r="D38" s="395"/>
      <c r="E38" s="395"/>
      <c r="F38" s="395"/>
      <c r="G38" s="395"/>
      <c r="H38" s="337"/>
      <c r="I38" s="394"/>
      <c r="J38" s="348"/>
      <c r="K38" s="348"/>
    </row>
    <row r="39" spans="2:9" s="331" customFormat="1" ht="21.75" customHeight="1" thickBot="1">
      <c r="B39" s="337" t="s">
        <v>22</v>
      </c>
      <c r="C39" s="394"/>
      <c r="D39" s="394"/>
      <c r="E39" s="395"/>
      <c r="F39" s="395"/>
      <c r="G39" s="395"/>
      <c r="H39" s="395"/>
      <c r="I39" s="395"/>
    </row>
    <row r="40" spans="2:8" s="331" customFormat="1" ht="32.25" customHeight="1" thickBot="1">
      <c r="B40" s="1144" t="s">
        <v>23</v>
      </c>
      <c r="C40" s="1145"/>
      <c r="D40" s="1146"/>
      <c r="E40" s="396"/>
      <c r="F40" s="396"/>
      <c r="G40" s="396"/>
      <c r="H40" s="396"/>
    </row>
    <row r="41" spans="2:8" s="331" customFormat="1" ht="21.75" customHeight="1" thickBot="1">
      <c r="B41" s="1147" t="s">
        <v>66</v>
      </c>
      <c r="C41" s="1148"/>
      <c r="D41" s="1149"/>
      <c r="E41" s="397">
        <f>E40/$E$37</f>
        <v>0</v>
      </c>
      <c r="F41" s="397">
        <f>F40/$E$37</f>
        <v>0</v>
      </c>
      <c r="G41" s="397">
        <f>G40/$E$37</f>
        <v>0</v>
      </c>
      <c r="H41" s="397">
        <f>H40/$E$37</f>
        <v>0</v>
      </c>
    </row>
    <row r="42" spans="2:8" s="331" customFormat="1" ht="21.75" customHeight="1" thickBot="1">
      <c r="B42" s="1144" t="s">
        <v>44</v>
      </c>
      <c r="C42" s="1150"/>
      <c r="D42" s="1151"/>
      <c r="E42" s="396"/>
      <c r="F42" s="396"/>
      <c r="G42" s="396"/>
      <c r="H42" s="396"/>
    </row>
    <row r="43" spans="2:8" s="331" customFormat="1" ht="21.75" customHeight="1" thickBot="1">
      <c r="B43" s="1147" t="s">
        <v>66</v>
      </c>
      <c r="C43" s="1148"/>
      <c r="D43" s="1149"/>
      <c r="E43" s="397">
        <f>E42/$E$37</f>
        <v>0</v>
      </c>
      <c r="F43" s="397">
        <f>F42/$E$37</f>
        <v>0</v>
      </c>
      <c r="G43" s="397">
        <f>G42/$E$37</f>
        <v>0</v>
      </c>
      <c r="H43" s="397">
        <f>H42/$E$37</f>
        <v>0</v>
      </c>
    </row>
    <row r="44" spans="2:8" s="331" customFormat="1" ht="22.5" customHeight="1" thickBot="1">
      <c r="B44" s="1144" t="s">
        <v>153</v>
      </c>
      <c r="C44" s="1150"/>
      <c r="D44" s="1151"/>
      <c r="E44" s="396"/>
      <c r="F44" s="396"/>
      <c r="G44" s="396"/>
      <c r="H44" s="396"/>
    </row>
    <row r="45" spans="2:8" s="331" customFormat="1" ht="22.5" customHeight="1" thickBot="1">
      <c r="B45" s="1147" t="s">
        <v>66</v>
      </c>
      <c r="C45" s="1148"/>
      <c r="D45" s="1149"/>
      <c r="E45" s="397">
        <f>E44/$E$37</f>
        <v>0</v>
      </c>
      <c r="F45" s="397">
        <f>F44/$E$37</f>
        <v>0</v>
      </c>
      <c r="G45" s="397">
        <f>G44/$E$37</f>
        <v>0</v>
      </c>
      <c r="H45" s="397">
        <f>H44/$E$37</f>
        <v>0</v>
      </c>
    </row>
    <row r="46" spans="2:8" s="331" customFormat="1" ht="21.75" customHeight="1" thickBot="1">
      <c r="B46" s="1152" t="s">
        <v>24</v>
      </c>
      <c r="C46" s="1153"/>
      <c r="D46" s="1153"/>
      <c r="E46" s="396"/>
      <c r="F46" s="396"/>
      <c r="G46" s="396"/>
      <c r="H46" s="396"/>
    </row>
    <row r="47" spans="2:8" s="331" customFormat="1" ht="21.75" customHeight="1" thickBot="1">
      <c r="B47" s="1154" t="s">
        <v>66</v>
      </c>
      <c r="C47" s="1155"/>
      <c r="D47" s="1155"/>
      <c r="E47" s="397">
        <f>E46/$E$37</f>
        <v>0</v>
      </c>
      <c r="F47" s="397">
        <f>F46/$E$37</f>
        <v>0</v>
      </c>
      <c r="G47" s="397">
        <f>G46/$E$37</f>
        <v>0</v>
      </c>
      <c r="H47" s="397">
        <f>H46/$E$37</f>
        <v>0</v>
      </c>
    </row>
    <row r="48" spans="2:9" s="331" customFormat="1" ht="21.75" customHeight="1">
      <c r="B48" s="335"/>
      <c r="C48" s="398"/>
      <c r="D48" s="398"/>
      <c r="E48" s="399"/>
      <c r="F48" s="399"/>
      <c r="G48" s="399"/>
      <c r="H48" s="399"/>
      <c r="I48" s="348"/>
    </row>
    <row r="49" spans="2:8" s="348" customFormat="1" ht="21.75" customHeight="1">
      <c r="B49" s="398"/>
      <c r="C49" s="400"/>
      <c r="D49" s="400"/>
      <c r="E49" s="401"/>
      <c r="F49" s="401"/>
      <c r="G49" s="401"/>
      <c r="H49" s="401"/>
    </row>
    <row r="50" spans="2:11" s="331" customFormat="1" ht="21.75" customHeight="1">
      <c r="B50" s="1156" t="s">
        <v>311</v>
      </c>
      <c r="C50" s="1157"/>
      <c r="D50" s="1157"/>
      <c r="E50" s="1157"/>
      <c r="F50" s="1157"/>
      <c r="G50" s="1157"/>
      <c r="H50" s="1157"/>
      <c r="I50" s="1157"/>
      <c r="J50" s="1157"/>
      <c r="K50" s="402"/>
    </row>
    <row r="51" spans="2:8" s="348" customFormat="1" ht="21.75" customHeight="1" thickBot="1">
      <c r="B51" s="398"/>
      <c r="C51" s="400"/>
      <c r="D51" s="400"/>
      <c r="E51" s="401"/>
      <c r="F51" s="401"/>
      <c r="G51" s="401"/>
      <c r="H51" s="401"/>
    </row>
    <row r="52" spans="2:11" ht="68.25" customHeight="1" thickBot="1">
      <c r="B52" s="323"/>
      <c r="D52" s="403" t="s">
        <v>312</v>
      </c>
      <c r="E52" s="360" t="s">
        <v>313</v>
      </c>
      <c r="F52" s="404" t="s">
        <v>314</v>
      </c>
      <c r="G52" s="405" t="s">
        <v>315</v>
      </c>
      <c r="H52" s="405" t="s">
        <v>308</v>
      </c>
      <c r="I52" s="405" t="s">
        <v>316</v>
      </c>
      <c r="J52" s="405" t="s">
        <v>317</v>
      </c>
      <c r="K52" s="403" t="s">
        <v>318</v>
      </c>
    </row>
    <row r="53" spans="2:11" ht="41.25" customHeight="1" thickBot="1">
      <c r="B53" s="1158" t="s">
        <v>319</v>
      </c>
      <c r="C53" s="1159"/>
      <c r="D53" s="406">
        <v>0.84999999</v>
      </c>
      <c r="E53" s="407">
        <v>2549.99</v>
      </c>
      <c r="F53" s="407">
        <v>1699</v>
      </c>
      <c r="G53" s="408">
        <f>$G$37*D53</f>
        <v>-849.99999</v>
      </c>
      <c r="H53" s="409">
        <f>E53-(F53+G53)</f>
        <v>1700.9899899999998</v>
      </c>
      <c r="I53" s="396"/>
      <c r="J53" s="396"/>
      <c r="K53" s="410" t="s">
        <v>320</v>
      </c>
    </row>
    <row r="54" spans="2:11" s="411" customFormat="1" ht="40.5" customHeight="1" thickBot="1">
      <c r="B54" s="1158" t="s">
        <v>321</v>
      </c>
      <c r="C54" s="1159"/>
      <c r="D54" s="406">
        <v>0.05</v>
      </c>
      <c r="E54" s="407">
        <v>150</v>
      </c>
      <c r="F54" s="407">
        <v>100</v>
      </c>
      <c r="G54" s="408">
        <f>$G$37*D54</f>
        <v>-50</v>
      </c>
      <c r="H54" s="409">
        <f>E54-(F54+G54)</f>
        <v>100</v>
      </c>
      <c r="I54" s="396"/>
      <c r="J54" s="396"/>
      <c r="K54" s="410"/>
    </row>
    <row r="55" spans="2:11" ht="42" customHeight="1" thickBot="1">
      <c r="B55" s="1160" t="s">
        <v>322</v>
      </c>
      <c r="C55" s="1161"/>
      <c r="D55" s="412">
        <v>0.02</v>
      </c>
      <c r="E55" s="413">
        <v>60</v>
      </c>
      <c r="F55" s="413">
        <v>40</v>
      </c>
      <c r="G55" s="414">
        <f>$G$37*D55</f>
        <v>-20</v>
      </c>
      <c r="H55" s="415">
        <f>E55-(F55+G55)</f>
        <v>40</v>
      </c>
      <c r="I55" s="416"/>
      <c r="J55" s="416"/>
      <c r="K55" s="417"/>
    </row>
    <row r="56" spans="2:12" ht="30" customHeight="1" thickBot="1">
      <c r="B56" s="1162" t="s">
        <v>220</v>
      </c>
      <c r="C56" s="1162"/>
      <c r="D56" s="418">
        <f>100%-SUM(D53:D55)</f>
        <v>0.0800000099999999</v>
      </c>
      <c r="E56" s="419"/>
      <c r="F56" s="419"/>
      <c r="G56" s="420">
        <f>$G$37-SUM(G53:G55)</f>
        <v>-80.00000999999997</v>
      </c>
      <c r="H56" s="421"/>
      <c r="I56" s="422"/>
      <c r="J56" s="422"/>
      <c r="K56" s="422"/>
      <c r="L56" s="423"/>
    </row>
    <row r="57" spans="2:10" ht="29.25" customHeight="1" thickBot="1">
      <c r="B57" s="1163" t="s">
        <v>323</v>
      </c>
      <c r="C57" s="1163"/>
      <c r="D57" s="1163"/>
      <c r="E57" s="1163"/>
      <c r="F57" s="424">
        <f>SUM(G53:G56)</f>
        <v>-1000</v>
      </c>
      <c r="G57" s="395"/>
      <c r="H57" s="395"/>
      <c r="J57" s="348"/>
    </row>
    <row r="58" spans="2:10" ht="23.25" customHeight="1">
      <c r="B58" s="1164" t="s">
        <v>324</v>
      </c>
      <c r="C58" s="1165"/>
      <c r="D58" s="1165"/>
      <c r="E58" s="1165"/>
      <c r="F58" s="1165"/>
      <c r="G58" s="1166"/>
      <c r="H58" s="395"/>
      <c r="J58" s="348"/>
    </row>
    <row r="59" spans="2:10" ht="23.25" customHeight="1" thickBot="1">
      <c r="B59" s="1167" t="s">
        <v>325</v>
      </c>
      <c r="C59" s="1168"/>
      <c r="D59" s="1168" t="s">
        <v>326</v>
      </c>
      <c r="E59" s="1168"/>
      <c r="F59" s="1168" t="s">
        <v>327</v>
      </c>
      <c r="G59" s="1169"/>
      <c r="H59" s="395"/>
      <c r="J59" s="348"/>
    </row>
    <row r="60" spans="2:10" ht="6" customHeight="1">
      <c r="B60" s="425"/>
      <c r="C60" s="425"/>
      <c r="D60" s="425"/>
      <c r="E60" s="425"/>
      <c r="F60" s="425"/>
      <c r="G60" s="425"/>
      <c r="H60" s="395"/>
      <c r="J60" s="348"/>
    </row>
    <row r="61" spans="2:8" ht="32.25" customHeight="1" thickBot="1">
      <c r="B61" s="1170" t="s">
        <v>328</v>
      </c>
      <c r="C61" s="1171"/>
      <c r="D61" s="1171"/>
      <c r="E61" s="1172"/>
      <c r="H61" s="348"/>
    </row>
    <row r="62" spans="2:8" ht="27" customHeight="1" thickBot="1">
      <c r="B62" s="1170" t="s">
        <v>329</v>
      </c>
      <c r="C62" s="1171"/>
      <c r="D62" s="1171"/>
      <c r="E62" s="1172"/>
      <c r="F62" s="1173"/>
      <c r="G62" s="1174"/>
      <c r="H62" s="348"/>
    </row>
    <row r="63" spans="2:11" ht="27" customHeight="1" thickBot="1">
      <c r="B63" s="1170" t="s">
        <v>330</v>
      </c>
      <c r="C63" s="1171"/>
      <c r="D63" s="1171"/>
      <c r="E63" s="1172"/>
      <c r="F63" s="1114"/>
      <c r="G63" s="1115"/>
      <c r="H63" s="1115"/>
      <c r="I63" s="1115"/>
      <c r="J63" s="1115"/>
      <c r="K63" s="1116"/>
    </row>
    <row r="64" spans="2:11" ht="27" customHeight="1" thickBot="1">
      <c r="B64" s="1170" t="s">
        <v>331</v>
      </c>
      <c r="C64" s="1175"/>
      <c r="D64" s="1175"/>
      <c r="E64" s="1176"/>
      <c r="F64" s="1177"/>
      <c r="G64" s="1178"/>
      <c r="H64" s="1178"/>
      <c r="I64" s="1178"/>
      <c r="J64" s="1178"/>
      <c r="K64" s="1179"/>
    </row>
    <row r="65" spans="2:11" ht="63.75" customHeight="1" thickBot="1">
      <c r="B65" s="426" t="s">
        <v>332</v>
      </c>
      <c r="C65" s="427"/>
      <c r="D65" s="428"/>
      <c r="E65" s="428"/>
      <c r="F65" s="428"/>
      <c r="G65" s="428"/>
      <c r="H65" s="428"/>
      <c r="I65" s="428"/>
      <c r="J65" s="428"/>
      <c r="K65" s="429"/>
    </row>
    <row r="66" spans="2:10" ht="27" customHeight="1">
      <c r="B66" s="1180" t="s">
        <v>333</v>
      </c>
      <c r="C66" s="1180"/>
      <c r="D66" s="1180"/>
      <c r="E66" s="1180"/>
      <c r="F66" s="1180"/>
      <c r="G66" s="1180"/>
      <c r="H66" s="1180"/>
      <c r="I66" s="331"/>
      <c r="J66" s="331"/>
    </row>
    <row r="67" spans="2:10" ht="21" customHeight="1" thickBot="1">
      <c r="B67" s="1181" t="s">
        <v>334</v>
      </c>
      <c r="C67" s="1181"/>
      <c r="D67" s="1181"/>
      <c r="E67" s="1181"/>
      <c r="F67" s="1181"/>
      <c r="G67" s="1181"/>
      <c r="H67" s="1181"/>
      <c r="J67" s="430"/>
    </row>
    <row r="68" spans="3:10" s="431" customFormat="1" ht="18" customHeight="1" thickBot="1">
      <c r="C68" s="1182" t="s">
        <v>335</v>
      </c>
      <c r="D68" s="1183"/>
      <c r="E68" s="1183"/>
      <c r="F68" s="1183"/>
      <c r="G68" s="1183"/>
      <c r="H68" s="1183"/>
      <c r="I68" s="328" t="s">
        <v>336</v>
      </c>
      <c r="J68" s="432"/>
    </row>
    <row r="69" spans="3:10" s="431" customFormat="1" ht="19.5" customHeight="1">
      <c r="C69" s="1182" t="s">
        <v>337</v>
      </c>
      <c r="D69" s="1183"/>
      <c r="E69" s="1183"/>
      <c r="F69" s="1183"/>
      <c r="G69" s="1183"/>
      <c r="H69" s="1183"/>
      <c r="I69" s="328" t="s">
        <v>338</v>
      </c>
      <c r="J69" s="432"/>
    </row>
    <row r="70" spans="3:8" s="325" customFormat="1" ht="14.25" customHeight="1">
      <c r="C70" s="433"/>
      <c r="D70" s="434"/>
      <c r="E70" s="434"/>
      <c r="F70" s="434"/>
      <c r="G70" s="434"/>
      <c r="H70" s="434"/>
    </row>
    <row r="71" spans="2:9" ht="16.5" thickBot="1">
      <c r="B71" s="435"/>
      <c r="I71" s="436"/>
    </row>
    <row r="72" spans="2:6" ht="15.75" thickBot="1">
      <c r="B72" s="1109" t="s">
        <v>29</v>
      </c>
      <c r="C72" s="1184"/>
      <c r="D72" s="1184"/>
      <c r="E72" s="1185"/>
      <c r="F72" s="1186"/>
    </row>
    <row r="73" spans="2:9" ht="15.75" thickBot="1">
      <c r="B73" s="323"/>
      <c r="I73" s="437"/>
    </row>
    <row r="74" spans="2:9" ht="12.75" customHeight="1" thickBot="1">
      <c r="B74" s="1109" t="s">
        <v>286</v>
      </c>
      <c r="C74" s="1184"/>
      <c r="D74" s="1184"/>
      <c r="E74" s="1185"/>
      <c r="F74" s="1186"/>
      <c r="G74" s="1187" t="s">
        <v>60</v>
      </c>
      <c r="H74" s="1188"/>
      <c r="I74" s="1189"/>
    </row>
    <row r="75" spans="7:9" ht="15.75" thickBot="1">
      <c r="G75" s="1190"/>
      <c r="H75" s="1191"/>
      <c r="I75" s="1192"/>
    </row>
    <row r="76" ht="17.25" customHeight="1"/>
    <row r="77" ht="15.75" thickBot="1"/>
    <row r="78" spans="2:9" ht="15">
      <c r="B78" s="1193" t="s">
        <v>287</v>
      </c>
      <c r="C78" s="1100"/>
      <c r="D78" s="1100"/>
      <c r="E78" s="1194"/>
      <c r="F78" s="1195"/>
      <c r="G78" s="1198" t="s">
        <v>32</v>
      </c>
      <c r="H78" s="1199"/>
      <c r="I78" s="1189"/>
    </row>
    <row r="79" spans="5:9" ht="15.75" thickBot="1">
      <c r="E79" s="1196"/>
      <c r="F79" s="1197"/>
      <c r="G79" s="1200"/>
      <c r="H79" s="1201"/>
      <c r="I79" s="1202"/>
    </row>
    <row r="80" spans="3:9" ht="15">
      <c r="C80" s="1205" t="s">
        <v>288</v>
      </c>
      <c r="D80" s="1206"/>
      <c r="E80" s="1206"/>
      <c r="F80" s="1207"/>
      <c r="G80" s="1200"/>
      <c r="H80" s="1201"/>
      <c r="I80" s="1202"/>
    </row>
    <row r="81" spans="7:9" ht="15">
      <c r="G81" s="1200"/>
      <c r="H81" s="1201"/>
      <c r="I81" s="1202"/>
    </row>
    <row r="82" spans="7:9" ht="15">
      <c r="G82" s="1200"/>
      <c r="H82" s="1201"/>
      <c r="I82" s="1202"/>
    </row>
    <row r="83" spans="7:9" ht="15">
      <c r="G83" s="1200"/>
      <c r="H83" s="1201"/>
      <c r="I83" s="1202"/>
    </row>
    <row r="84" spans="7:9" ht="15.75" thickBot="1">
      <c r="G84" s="1203"/>
      <c r="H84" s="1204"/>
      <c r="I84" s="1192"/>
    </row>
  </sheetData>
  <sheetProtection/>
  <mergeCells count="70">
    <mergeCell ref="B74:D74"/>
    <mergeCell ref="E74:F74"/>
    <mergeCell ref="G74:I75"/>
    <mergeCell ref="B78:D78"/>
    <mergeCell ref="E78:F79"/>
    <mergeCell ref="G78:I84"/>
    <mergeCell ref="C80:F80"/>
    <mergeCell ref="B66:H66"/>
    <mergeCell ref="B67:H67"/>
    <mergeCell ref="C68:H68"/>
    <mergeCell ref="C69:H69"/>
    <mergeCell ref="B72:D72"/>
    <mergeCell ref="E72:F72"/>
    <mergeCell ref="B62:E62"/>
    <mergeCell ref="F62:G62"/>
    <mergeCell ref="B63:E63"/>
    <mergeCell ref="F63:K63"/>
    <mergeCell ref="B64:E64"/>
    <mergeCell ref="F64:K64"/>
    <mergeCell ref="B58:E58"/>
    <mergeCell ref="F58:G58"/>
    <mergeCell ref="B59:C59"/>
    <mergeCell ref="D59:E59"/>
    <mergeCell ref="F59:G59"/>
    <mergeCell ref="B61:E61"/>
    <mergeCell ref="B50:J50"/>
    <mergeCell ref="B53:C53"/>
    <mergeCell ref="B54:C54"/>
    <mergeCell ref="B55:C55"/>
    <mergeCell ref="B56:C56"/>
    <mergeCell ref="B57:E57"/>
    <mergeCell ref="B42:D42"/>
    <mergeCell ref="B43:D43"/>
    <mergeCell ref="B44:D44"/>
    <mergeCell ref="B45:D45"/>
    <mergeCell ref="B46:D46"/>
    <mergeCell ref="B47:D47"/>
    <mergeCell ref="B31:D31"/>
    <mergeCell ref="I32:K33"/>
    <mergeCell ref="B34:D34"/>
    <mergeCell ref="B37:D37"/>
    <mergeCell ref="B40:D40"/>
    <mergeCell ref="B41:D41"/>
    <mergeCell ref="B23:C23"/>
    <mergeCell ref="B25:C25"/>
    <mergeCell ref="B27:C27"/>
    <mergeCell ref="D27:H27"/>
    <mergeCell ref="B29:H29"/>
    <mergeCell ref="B30:C30"/>
    <mergeCell ref="D30:F30"/>
    <mergeCell ref="B17:C17"/>
    <mergeCell ref="D17:H17"/>
    <mergeCell ref="B19:C19"/>
    <mergeCell ref="D19:E19"/>
    <mergeCell ref="F19:G19"/>
    <mergeCell ref="B21:C21"/>
    <mergeCell ref="D21:E21"/>
    <mergeCell ref="B9:C9"/>
    <mergeCell ref="D9:H9"/>
    <mergeCell ref="B11:C11"/>
    <mergeCell ref="D11:F11"/>
    <mergeCell ref="D13:H13"/>
    <mergeCell ref="B15:C15"/>
    <mergeCell ref="D15:H15"/>
    <mergeCell ref="B1:I1"/>
    <mergeCell ref="B3:H3"/>
    <mergeCell ref="B4:H4"/>
    <mergeCell ref="B5:G5"/>
    <mergeCell ref="B7:C7"/>
    <mergeCell ref="D7:H7"/>
  </mergeCells>
  <printOptions/>
  <pageMargins left="1.1023622047244095" right="0.7086614173228347" top="0.7874015748031497" bottom="0.7874015748031497" header="0.31496062992125984" footer="0.31496062992125984"/>
  <pageSetup fitToHeight="2" horizontalDpi="600" verticalDpi="600" orientation="portrait" paperSize="9" scale="54" r:id="rId2"/>
  <headerFooter>
    <oddHeader>&amp;CVerze: 16.9.2011</oddHeader>
  </headerFooter>
  <rowBreaks count="1" manualBreakCount="1">
    <brk id="48" min="1" max="10" man="1"/>
  </rowBreaks>
  <drawing r:id="rId1"/>
</worksheet>
</file>

<file path=xl/worksheets/sheet9.xml><?xml version="1.0" encoding="utf-8"?>
<worksheet xmlns="http://schemas.openxmlformats.org/spreadsheetml/2006/main" xmlns:r="http://schemas.openxmlformats.org/officeDocument/2006/relationships">
  <sheetPr>
    <outlinePr summaryBelow="0" summaryRight="0"/>
  </sheetPr>
  <dimension ref="A2:V75"/>
  <sheetViews>
    <sheetView view="pageBreakPreview" zoomScale="88" zoomScaleNormal="85" zoomScaleSheetLayoutView="88" workbookViewId="0" topLeftCell="A16">
      <selection activeCell="B24" sqref="B24:M24"/>
    </sheetView>
  </sheetViews>
  <sheetFormatPr defaultColWidth="9.140625" defaultRowHeight="12.75"/>
  <cols>
    <col min="1" max="1" width="22.421875" style="440" customWidth="1"/>
    <col min="2" max="2" width="11.140625" style="440" customWidth="1"/>
    <col min="3" max="3" width="10.57421875" style="440" customWidth="1"/>
    <col min="4" max="4" width="8.8515625" style="440" customWidth="1"/>
    <col min="5" max="5" width="11.28125" style="440" customWidth="1"/>
    <col min="6" max="6" width="8.00390625" style="440" customWidth="1"/>
    <col min="7" max="8" width="10.28125" style="440" customWidth="1"/>
    <col min="9" max="9" width="7.140625" style="440" customWidth="1"/>
    <col min="10" max="10" width="9.28125" style="440" customWidth="1"/>
    <col min="11" max="11" width="6.00390625" style="440" customWidth="1"/>
    <col min="12" max="12" width="13.140625" style="440" customWidth="1"/>
    <col min="13" max="13" width="12.8515625" style="440" customWidth="1"/>
    <col min="14" max="19" width="9.28125" style="440" bestFit="1" customWidth="1"/>
    <col min="20" max="16384" width="9.140625" style="440" customWidth="1"/>
  </cols>
  <sheetData>
    <row r="1" s="438" customFormat="1" ht="11.25"/>
    <row r="2" spans="1:2" ht="15.75">
      <c r="A2" s="1208"/>
      <c r="B2" s="439"/>
    </row>
    <row r="3" spans="1:11" ht="12.75">
      <c r="A3" s="1208"/>
      <c r="K3" s="441"/>
    </row>
    <row r="4" spans="1:11" ht="12.75">
      <c r="A4" s="1208"/>
      <c r="K4" s="442"/>
    </row>
    <row r="5" ht="12.75">
      <c r="K5" s="443"/>
    </row>
    <row r="6" ht="12.75"/>
    <row r="7" spans="1:10" ht="12.75">
      <c r="A7" s="444"/>
      <c r="B7" s="444"/>
      <c r="C7" s="444"/>
      <c r="D7" s="444"/>
      <c r="J7" s="444"/>
    </row>
    <row r="8" spans="1:13" ht="12.75">
      <c r="A8" s="445"/>
      <c r="B8" s="445"/>
      <c r="C8" s="445"/>
      <c r="D8" s="445"/>
      <c r="E8" s="445"/>
      <c r="F8" s="445"/>
      <c r="G8" s="445"/>
      <c r="H8" s="445"/>
      <c r="I8" s="445"/>
      <c r="J8" s="445"/>
      <c r="K8" s="445"/>
      <c r="L8" s="445"/>
      <c r="M8" s="445"/>
    </row>
    <row r="10" spans="1:13" s="446" customFormat="1" ht="20.25">
      <c r="A10" s="1209" t="s">
        <v>339</v>
      </c>
      <c r="B10" s="1210"/>
      <c r="C10" s="1210"/>
      <c r="D10" s="1210"/>
      <c r="E10" s="1210"/>
      <c r="F10" s="1210"/>
      <c r="G10" s="1210"/>
      <c r="H10" s="1210"/>
      <c r="I10" s="1210"/>
      <c r="J10" s="1210"/>
      <c r="K10" s="1210"/>
      <c r="L10" s="1210"/>
      <c r="M10" s="1210"/>
    </row>
    <row r="11" spans="1:13" s="447" customFormat="1" ht="15">
      <c r="A11" s="1211" t="s">
        <v>340</v>
      </c>
      <c r="B11" s="1211"/>
      <c r="C11" s="1211"/>
      <c r="D11" s="1211"/>
      <c r="E11" s="1211"/>
      <c r="F11" s="1211"/>
      <c r="G11" s="1211"/>
      <c r="H11" s="1211"/>
      <c r="I11" s="1211"/>
      <c r="J11" s="1211"/>
      <c r="K11" s="1211"/>
      <c r="L11" s="1211"/>
      <c r="M11" s="1211"/>
    </row>
    <row r="12" spans="1:13" ht="27" customHeight="1">
      <c r="A12" s="1212" t="s">
        <v>341</v>
      </c>
      <c r="B12" s="1213"/>
      <c r="C12" s="1213"/>
      <c r="D12" s="1213"/>
      <c r="E12" s="1213"/>
      <c r="F12" s="1213"/>
      <c r="G12" s="1213"/>
      <c r="H12" s="1213"/>
      <c r="I12" s="1213"/>
      <c r="J12" s="1213"/>
      <c r="K12" s="1213"/>
      <c r="L12" s="1213"/>
      <c r="M12" s="1213"/>
    </row>
    <row r="13" s="448" customFormat="1" ht="10.5" thickBot="1"/>
    <row r="14" spans="1:13" s="450" customFormat="1" ht="37.5" customHeight="1">
      <c r="A14" s="449" t="s">
        <v>342</v>
      </c>
      <c r="B14" s="1214"/>
      <c r="C14" s="1215"/>
      <c r="D14" s="1215"/>
      <c r="E14" s="1215"/>
      <c r="F14" s="1215"/>
      <c r="G14" s="1215"/>
      <c r="H14" s="1215"/>
      <c r="I14" s="1215"/>
      <c r="J14" s="1215"/>
      <c r="K14" s="1215"/>
      <c r="L14" s="1215"/>
      <c r="M14" s="1216"/>
    </row>
    <row r="15" spans="1:13" s="450" customFormat="1" ht="36" customHeight="1">
      <c r="A15" s="451" t="s">
        <v>343</v>
      </c>
      <c r="B15" s="1217"/>
      <c r="C15" s="1218"/>
      <c r="D15" s="1218"/>
      <c r="E15" s="1218"/>
      <c r="F15" s="1218"/>
      <c r="G15" s="1218"/>
      <c r="H15" s="1218"/>
      <c r="I15" s="1218"/>
      <c r="J15" s="1218"/>
      <c r="K15" s="1218"/>
      <c r="L15" s="1218"/>
      <c r="M15" s="1219"/>
    </row>
    <row r="16" spans="1:13" ht="15" thickBot="1">
      <c r="A16" s="452"/>
      <c r="B16" s="453"/>
      <c r="C16" s="453"/>
      <c r="D16" s="453"/>
      <c r="E16" s="453"/>
      <c r="F16" s="453"/>
      <c r="G16" s="453"/>
      <c r="H16" s="453"/>
      <c r="I16" s="453"/>
      <c r="J16" s="453"/>
      <c r="K16" s="454"/>
      <c r="L16" s="454"/>
      <c r="M16" s="454"/>
    </row>
    <row r="17" spans="1:13" ht="33" customHeight="1" thickBot="1">
      <c r="A17" s="1220" t="s">
        <v>344</v>
      </c>
      <c r="B17" s="1221"/>
      <c r="C17" s="1221"/>
      <c r="D17" s="1221"/>
      <c r="E17" s="1221"/>
      <c r="F17" s="1221"/>
      <c r="G17" s="1221"/>
      <c r="H17" s="1221"/>
      <c r="I17" s="1221"/>
      <c r="J17" s="1221"/>
      <c r="K17" s="1221"/>
      <c r="L17" s="1221"/>
      <c r="M17" s="1222"/>
    </row>
    <row r="18" spans="1:13" ht="33" customHeight="1" thickBot="1">
      <c r="A18" s="1223" t="s">
        <v>345</v>
      </c>
      <c r="B18" s="1224"/>
      <c r="C18" s="1224"/>
      <c r="D18" s="1224"/>
      <c r="E18" s="1224"/>
      <c r="F18" s="1224"/>
      <c r="G18" s="1224"/>
      <c r="H18" s="1224"/>
      <c r="I18" s="1224"/>
      <c r="J18" s="1224"/>
      <c r="K18" s="1224"/>
      <c r="L18" s="1224"/>
      <c r="M18" s="1225"/>
    </row>
    <row r="19" spans="1:13" s="450" customFormat="1" ht="36.75" customHeight="1">
      <c r="A19" s="449" t="s">
        <v>346</v>
      </c>
      <c r="B19" s="1214"/>
      <c r="C19" s="1215"/>
      <c r="D19" s="1215"/>
      <c r="E19" s="1215"/>
      <c r="F19" s="1215"/>
      <c r="G19" s="1215"/>
      <c r="H19" s="1215"/>
      <c r="I19" s="1215"/>
      <c r="J19" s="1215"/>
      <c r="K19" s="1215"/>
      <c r="L19" s="1215"/>
      <c r="M19" s="1216"/>
    </row>
    <row r="20" spans="1:13" s="450" customFormat="1" ht="35.25" customHeight="1">
      <c r="A20" s="451" t="s">
        <v>347</v>
      </c>
      <c r="B20" s="1217"/>
      <c r="C20" s="1218"/>
      <c r="D20" s="1218"/>
      <c r="E20" s="1218"/>
      <c r="F20" s="1218"/>
      <c r="G20" s="1218"/>
      <c r="H20" s="1218"/>
      <c r="I20" s="1218"/>
      <c r="J20" s="1218"/>
      <c r="K20" s="1218"/>
      <c r="L20" s="1218"/>
      <c r="M20" s="1219"/>
    </row>
    <row r="21" spans="1:13" s="450" customFormat="1" ht="38.25" customHeight="1">
      <c r="A21" s="451" t="s">
        <v>348</v>
      </c>
      <c r="B21" s="1217"/>
      <c r="C21" s="1218"/>
      <c r="D21" s="1218"/>
      <c r="E21" s="1218"/>
      <c r="F21" s="1218"/>
      <c r="G21" s="1218"/>
      <c r="H21" s="1218"/>
      <c r="I21" s="1218"/>
      <c r="J21" s="1218"/>
      <c r="K21" s="1218"/>
      <c r="L21" s="1218"/>
      <c r="M21" s="1219"/>
    </row>
    <row r="22" spans="1:13" ht="35.25" customHeight="1" thickBot="1">
      <c r="A22" s="455" t="s">
        <v>349</v>
      </c>
      <c r="B22" s="1226"/>
      <c r="C22" s="1227"/>
      <c r="D22" s="1227"/>
      <c r="E22" s="1227"/>
      <c r="F22" s="1227"/>
      <c r="G22" s="1227"/>
      <c r="H22" s="1227"/>
      <c r="I22" s="1227"/>
      <c r="J22" s="1227"/>
      <c r="K22" s="1227"/>
      <c r="L22" s="1227"/>
      <c r="M22" s="1228"/>
    </row>
    <row r="23" spans="1:13" ht="33" customHeight="1" thickBot="1">
      <c r="A23" s="1223" t="s">
        <v>350</v>
      </c>
      <c r="B23" s="1224"/>
      <c r="C23" s="1224"/>
      <c r="D23" s="1224"/>
      <c r="E23" s="1224"/>
      <c r="F23" s="1224"/>
      <c r="G23" s="1224"/>
      <c r="H23" s="1224"/>
      <c r="I23" s="1224"/>
      <c r="J23" s="1224"/>
      <c r="K23" s="1224"/>
      <c r="L23" s="1224"/>
      <c r="M23" s="1225"/>
    </row>
    <row r="24" spans="1:13" s="450" customFormat="1" ht="36.75" customHeight="1">
      <c r="A24" s="449" t="s">
        <v>346</v>
      </c>
      <c r="B24" s="1214"/>
      <c r="C24" s="1215"/>
      <c r="D24" s="1215"/>
      <c r="E24" s="1215"/>
      <c r="F24" s="1215"/>
      <c r="G24" s="1215"/>
      <c r="H24" s="1215"/>
      <c r="I24" s="1215"/>
      <c r="J24" s="1215"/>
      <c r="K24" s="1215"/>
      <c r="L24" s="1215"/>
      <c r="M24" s="1216"/>
    </row>
    <row r="25" spans="1:13" s="450" customFormat="1" ht="35.25" customHeight="1">
      <c r="A25" s="451" t="s">
        <v>347</v>
      </c>
      <c r="B25" s="1217"/>
      <c r="C25" s="1218"/>
      <c r="D25" s="1218"/>
      <c r="E25" s="1218"/>
      <c r="F25" s="1218"/>
      <c r="G25" s="1218"/>
      <c r="H25" s="1218"/>
      <c r="I25" s="1218"/>
      <c r="J25" s="1218"/>
      <c r="K25" s="1218"/>
      <c r="L25" s="1218"/>
      <c r="M25" s="1219"/>
    </row>
    <row r="26" spans="1:13" s="450" customFormat="1" ht="38.25" customHeight="1">
      <c r="A26" s="451" t="s">
        <v>351</v>
      </c>
      <c r="B26" s="1217"/>
      <c r="C26" s="1218"/>
      <c r="D26" s="1218"/>
      <c r="E26" s="1218"/>
      <c r="F26" s="1218"/>
      <c r="G26" s="1218"/>
      <c r="H26" s="1218"/>
      <c r="I26" s="1218"/>
      <c r="J26" s="1218"/>
      <c r="K26" s="1218"/>
      <c r="L26" s="1218"/>
      <c r="M26" s="1219"/>
    </row>
    <row r="27" spans="1:13" ht="35.25" customHeight="1" thickBot="1">
      <c r="A27" s="455" t="s">
        <v>349</v>
      </c>
      <c r="B27" s="1226"/>
      <c r="C27" s="1227"/>
      <c r="D27" s="1227"/>
      <c r="E27" s="1227"/>
      <c r="F27" s="1227"/>
      <c r="G27" s="1227"/>
      <c r="H27" s="1227"/>
      <c r="I27" s="1227"/>
      <c r="J27" s="1227"/>
      <c r="K27" s="1227"/>
      <c r="L27" s="1227"/>
      <c r="M27" s="1228"/>
    </row>
    <row r="28" spans="1:10" ht="15" thickBot="1">
      <c r="A28" s="452"/>
      <c r="B28" s="456"/>
      <c r="C28" s="456"/>
      <c r="D28" s="456"/>
      <c r="E28" s="456"/>
      <c r="F28" s="456"/>
      <c r="G28" s="456"/>
      <c r="H28" s="456"/>
      <c r="I28" s="456"/>
      <c r="J28" s="456"/>
    </row>
    <row r="29" spans="1:13" s="450" customFormat="1" ht="30.75" customHeight="1" thickBot="1">
      <c r="A29" s="457" t="s">
        <v>352</v>
      </c>
      <c r="B29" s="1229"/>
      <c r="C29" s="1230"/>
      <c r="D29" s="1230"/>
      <c r="E29" s="1230"/>
      <c r="F29" s="1230"/>
      <c r="G29" s="1231"/>
      <c r="H29" s="1232" t="s">
        <v>353</v>
      </c>
      <c r="I29" s="1233"/>
      <c r="J29" s="1229" t="s">
        <v>354</v>
      </c>
      <c r="K29" s="1230"/>
      <c r="L29" s="1230"/>
      <c r="M29" s="1231"/>
    </row>
    <row r="30" spans="1:10" ht="27" customHeight="1" thickBot="1">
      <c r="A30" s="456"/>
      <c r="B30" s="456"/>
      <c r="C30" s="456"/>
      <c r="D30" s="456"/>
      <c r="E30" s="456"/>
      <c r="F30" s="456"/>
      <c r="G30" s="456"/>
      <c r="H30" s="456"/>
      <c r="I30" s="456"/>
      <c r="J30" s="456"/>
    </row>
    <row r="31" spans="1:13" s="446" customFormat="1" ht="30.75" customHeight="1" thickBot="1">
      <c r="A31" s="1220" t="s">
        <v>355</v>
      </c>
      <c r="B31" s="1221"/>
      <c r="C31" s="1221"/>
      <c r="D31" s="1221"/>
      <c r="E31" s="1221"/>
      <c r="F31" s="1221"/>
      <c r="G31" s="1221"/>
      <c r="H31" s="1221"/>
      <c r="I31" s="1221"/>
      <c r="J31" s="1221"/>
      <c r="K31" s="1221"/>
      <c r="L31" s="1221"/>
      <c r="M31" s="1222"/>
    </row>
    <row r="32" spans="2:13" s="458" customFormat="1" ht="33" customHeight="1" thickBot="1">
      <c r="B32" s="1234" t="s">
        <v>356</v>
      </c>
      <c r="C32" s="1235"/>
      <c r="D32" s="1235"/>
      <c r="E32" s="1235"/>
      <c r="F32" s="1236"/>
      <c r="G32" s="1234" t="s">
        <v>357</v>
      </c>
      <c r="H32" s="1235"/>
      <c r="I32" s="1235"/>
      <c r="J32" s="1235"/>
      <c r="K32" s="1236"/>
      <c r="L32" s="1237" t="s">
        <v>358</v>
      </c>
      <c r="M32" s="1238"/>
    </row>
    <row r="33" spans="1:13" s="458" customFormat="1" ht="51.75" customHeight="1" thickBot="1">
      <c r="A33" s="459" t="s">
        <v>359</v>
      </c>
      <c r="B33" s="460" t="s">
        <v>360</v>
      </c>
      <c r="C33" s="461" t="s">
        <v>361</v>
      </c>
      <c r="D33" s="461" t="s">
        <v>362</v>
      </c>
      <c r="E33" s="461" t="s">
        <v>363</v>
      </c>
      <c r="F33" s="462" t="s">
        <v>364</v>
      </c>
      <c r="G33" s="463" t="s">
        <v>365</v>
      </c>
      <c r="H33" s="461" t="s">
        <v>366</v>
      </c>
      <c r="I33" s="461" t="s">
        <v>362</v>
      </c>
      <c r="J33" s="461" t="s">
        <v>363</v>
      </c>
      <c r="K33" s="464" t="s">
        <v>364</v>
      </c>
      <c r="L33" s="465" t="s">
        <v>367</v>
      </c>
      <c r="M33" s="466" t="s">
        <v>368</v>
      </c>
    </row>
    <row r="34" spans="1:13" s="458" customFormat="1" ht="45" customHeight="1" thickBot="1">
      <c r="A34" s="467" t="s">
        <v>369</v>
      </c>
      <c r="B34" s="468">
        <v>27000</v>
      </c>
      <c r="C34" s="469">
        <v>17000</v>
      </c>
      <c r="D34" s="470">
        <f>1/B34*C34</f>
        <v>0.6296296296296297</v>
      </c>
      <c r="E34" s="471">
        <v>10000</v>
      </c>
      <c r="F34" s="472">
        <f>1/B34*E34</f>
        <v>0.37037037037037035</v>
      </c>
      <c r="G34" s="473">
        <v>25757.88</v>
      </c>
      <c r="H34" s="474">
        <f>G34*D34</f>
        <v>16217.924444444445</v>
      </c>
      <c r="I34" s="470">
        <f>1/G34*H34</f>
        <v>0.6296296296296295</v>
      </c>
      <c r="J34" s="474">
        <f>G34*F34</f>
        <v>9539.955555555556</v>
      </c>
      <c r="K34" s="475">
        <f>1/G34*J34</f>
        <v>0.37037037037037035</v>
      </c>
      <c r="L34" s="476">
        <f>G34*I34</f>
        <v>16217.924444444443</v>
      </c>
      <c r="M34" s="477">
        <f>G34*K34</f>
        <v>9539.955555555556</v>
      </c>
    </row>
    <row r="35" spans="1:13" s="458" customFormat="1" ht="33.75" customHeight="1" thickBot="1">
      <c r="A35" s="478" t="s">
        <v>370</v>
      </c>
      <c r="B35" s="479">
        <v>21000</v>
      </c>
      <c r="C35" s="480">
        <v>15000</v>
      </c>
      <c r="D35" s="481">
        <f>1/B35*C35</f>
        <v>0.7142857142857143</v>
      </c>
      <c r="E35" s="482">
        <v>6000</v>
      </c>
      <c r="F35" s="483">
        <f>1/B35*E35</f>
        <v>0.2857142857142857</v>
      </c>
      <c r="G35" s="484">
        <v>21400</v>
      </c>
      <c r="H35" s="485">
        <f>G35*D35</f>
        <v>15285.714285714286</v>
      </c>
      <c r="I35" s="481">
        <f>1/G35*H35</f>
        <v>0.7142857142857143</v>
      </c>
      <c r="J35" s="485">
        <f>G35*F35</f>
        <v>6114.285714285714</v>
      </c>
      <c r="K35" s="486">
        <f>1/G35*J35</f>
        <v>0.2857142857142857</v>
      </c>
      <c r="L35" s="476">
        <f>G35*I35</f>
        <v>15285.714285714286</v>
      </c>
      <c r="M35" s="477">
        <f>G35*K35</f>
        <v>6114.285714285714</v>
      </c>
    </row>
    <row r="36" spans="1:13" s="458" customFormat="1" ht="42.75" customHeight="1" thickBot="1">
      <c r="A36" s="487" t="s">
        <v>371</v>
      </c>
      <c r="B36" s="488">
        <v>11700</v>
      </c>
      <c r="C36" s="489">
        <v>10700</v>
      </c>
      <c r="D36" s="490">
        <f>1/B36*C36</f>
        <v>0.9145299145299145</v>
      </c>
      <c r="E36" s="491">
        <v>1000</v>
      </c>
      <c r="F36" s="492">
        <f>1/B36*E36</f>
        <v>0.08547008547008547</v>
      </c>
      <c r="G36" s="493">
        <v>11700</v>
      </c>
      <c r="H36" s="494">
        <f>G36*D36</f>
        <v>10700</v>
      </c>
      <c r="I36" s="490">
        <f>1/G36*H36</f>
        <v>0.9145299145299145</v>
      </c>
      <c r="J36" s="494">
        <f>G36*F36</f>
        <v>1000</v>
      </c>
      <c r="K36" s="495">
        <f>1/G36*J36</f>
        <v>0.08547008547008547</v>
      </c>
      <c r="L36" s="496">
        <f>G36*I36</f>
        <v>10700</v>
      </c>
      <c r="M36" s="497">
        <f>G36*K36</f>
        <v>1000</v>
      </c>
    </row>
    <row r="37" spans="1:18" s="458" customFormat="1" ht="13.5" thickBot="1">
      <c r="A37" s="498"/>
      <c r="B37" s="1239"/>
      <c r="C37" s="1239"/>
      <c r="D37" s="498"/>
      <c r="E37" s="499"/>
      <c r="F37" s="499"/>
      <c r="G37" s="499"/>
      <c r="H37" s="499"/>
      <c r="I37" s="499"/>
      <c r="J37" s="499"/>
      <c r="K37" s="499"/>
      <c r="L37" s="499"/>
      <c r="M37" s="499"/>
      <c r="N37" s="499"/>
      <c r="O37" s="499"/>
      <c r="P37" s="500"/>
      <c r="Q37" s="500"/>
      <c r="R37" s="501"/>
    </row>
    <row r="38" spans="1:19" s="507" customFormat="1" ht="28.5" customHeight="1" thickBot="1">
      <c r="A38" s="502" t="s">
        <v>372</v>
      </c>
      <c r="B38" s="503">
        <f>SUM(B34:B36)</f>
        <v>59700</v>
      </c>
      <c r="C38" s="503">
        <f aca="true" t="shared" si="0" ref="C38:M38">SUM(C34:C36)</f>
        <v>42700</v>
      </c>
      <c r="D38" s="503"/>
      <c r="E38" s="503">
        <f t="shared" si="0"/>
        <v>17000</v>
      </c>
      <c r="F38" s="503"/>
      <c r="G38" s="503">
        <f t="shared" si="0"/>
        <v>58857.880000000005</v>
      </c>
      <c r="H38" s="503">
        <f t="shared" si="0"/>
        <v>42203.63873015873</v>
      </c>
      <c r="I38" s="503"/>
      <c r="J38" s="503">
        <f t="shared" si="0"/>
        <v>16654.24126984127</v>
      </c>
      <c r="K38" s="503"/>
      <c r="L38" s="503">
        <f t="shared" si="0"/>
        <v>42203.63873015873</v>
      </c>
      <c r="M38" s="503">
        <f t="shared" si="0"/>
        <v>16654.24126984127</v>
      </c>
      <c r="N38" s="504"/>
      <c r="O38" s="505"/>
      <c r="P38" s="504"/>
      <c r="Q38" s="504"/>
      <c r="R38" s="506"/>
      <c r="S38" s="506"/>
    </row>
    <row r="39" spans="1:10" ht="12.75">
      <c r="A39" s="508"/>
      <c r="B39" s="509"/>
      <c r="C39" s="510"/>
      <c r="D39" s="510"/>
      <c r="E39" s="510"/>
      <c r="F39" s="510"/>
      <c r="G39" s="510"/>
      <c r="H39" s="510"/>
      <c r="I39" s="510"/>
      <c r="J39" s="510"/>
    </row>
    <row r="40" spans="1:10" ht="13.5" thickBot="1">
      <c r="A40" s="508"/>
      <c r="B40" s="509"/>
      <c r="C40" s="510"/>
      <c r="D40" s="510"/>
      <c r="E40" s="510"/>
      <c r="F40" s="510"/>
      <c r="G40" s="510"/>
      <c r="H40" s="510"/>
      <c r="I40" s="510"/>
      <c r="J40" s="510"/>
    </row>
    <row r="41" spans="1:22" ht="33" customHeight="1" thickBot="1">
      <c r="A41" s="1240" t="s">
        <v>373</v>
      </c>
      <c r="B41" s="1240"/>
      <c r="C41" s="1240"/>
      <c r="D41" s="1240"/>
      <c r="E41" s="1240"/>
      <c r="F41" s="1241">
        <f>G38</f>
        <v>58857.880000000005</v>
      </c>
      <c r="G41" s="1242"/>
      <c r="H41" s="511"/>
      <c r="I41" s="511"/>
      <c r="J41" s="511"/>
      <c r="K41" s="511"/>
      <c r="L41" s="511"/>
      <c r="M41" s="511"/>
      <c r="N41" s="511"/>
      <c r="O41" s="511"/>
      <c r="P41" s="511"/>
      <c r="Q41" s="511"/>
      <c r="R41" s="511"/>
      <c r="S41" s="511"/>
      <c r="T41" s="511"/>
      <c r="U41" s="511"/>
      <c r="V41" s="511"/>
    </row>
    <row r="42" spans="1:22" ht="13.5" thickBot="1">
      <c r="A42" s="511"/>
      <c r="B42" s="511"/>
      <c r="C42" s="511"/>
      <c r="D42" s="511"/>
      <c r="E42" s="511"/>
      <c r="F42" s="512"/>
      <c r="G42" s="513"/>
      <c r="H42" s="511"/>
      <c r="I42" s="511"/>
      <c r="J42" s="511"/>
      <c r="K42" s="511"/>
      <c r="L42" s="511"/>
      <c r="M42" s="511"/>
      <c r="N42" s="511"/>
      <c r="O42" s="511"/>
      <c r="P42" s="511"/>
      <c r="Q42" s="511"/>
      <c r="R42" s="511"/>
      <c r="S42" s="511"/>
      <c r="T42" s="511"/>
      <c r="U42" s="511"/>
      <c r="V42" s="511"/>
    </row>
    <row r="43" spans="1:22" ht="33" customHeight="1" thickBot="1">
      <c r="A43" s="1240" t="s">
        <v>374</v>
      </c>
      <c r="B43" s="1240"/>
      <c r="C43" s="1240"/>
      <c r="D43" s="1240"/>
      <c r="E43" s="1240"/>
      <c r="F43" s="1241">
        <f>H38</f>
        <v>42203.63873015873</v>
      </c>
      <c r="G43" s="1242"/>
      <c r="H43" s="511"/>
      <c r="N43" s="511"/>
      <c r="O43" s="511"/>
      <c r="P43" s="511"/>
      <c r="Q43" s="511"/>
      <c r="R43" s="511"/>
      <c r="S43" s="511"/>
      <c r="T43" s="511"/>
      <c r="U43" s="511"/>
      <c r="V43" s="511"/>
    </row>
    <row r="44" spans="1:22" ht="13.5" thickBot="1">
      <c r="A44" s="511"/>
      <c r="B44" s="511"/>
      <c r="C44" s="511"/>
      <c r="D44" s="511"/>
      <c r="E44" s="511"/>
      <c r="F44" s="511"/>
      <c r="G44" s="511"/>
      <c r="H44" s="511"/>
      <c r="I44" s="511"/>
      <c r="J44" s="511"/>
      <c r="K44" s="511"/>
      <c r="L44" s="511"/>
      <c r="M44" s="511"/>
      <c r="N44" s="511"/>
      <c r="O44" s="511"/>
      <c r="P44" s="511"/>
      <c r="Q44" s="511"/>
      <c r="R44" s="511"/>
      <c r="S44" s="511"/>
      <c r="T44" s="511"/>
      <c r="U44" s="511"/>
      <c r="V44" s="511"/>
    </row>
    <row r="45" spans="1:22" ht="33" customHeight="1" thickBot="1">
      <c r="A45" s="1240" t="s">
        <v>375</v>
      </c>
      <c r="B45" s="1240"/>
      <c r="C45" s="1240"/>
      <c r="D45" s="1243"/>
      <c r="E45" s="1244"/>
      <c r="F45" s="1241">
        <f>M38</f>
        <v>16654.24126984127</v>
      </c>
      <c r="G45" s="1242"/>
      <c r="H45" s="511"/>
      <c r="I45" s="511"/>
      <c r="J45" s="511"/>
      <c r="K45" s="511"/>
      <c r="L45" s="511"/>
      <c r="M45" s="511"/>
      <c r="N45" s="511"/>
      <c r="O45" s="511"/>
      <c r="P45" s="511"/>
      <c r="Q45" s="511"/>
      <c r="R45" s="511"/>
      <c r="S45" s="511"/>
      <c r="T45" s="511"/>
      <c r="U45" s="511"/>
      <c r="V45" s="511"/>
    </row>
    <row r="46" spans="1:22" ht="12.75">
      <c r="A46" s="511"/>
      <c r="B46" s="511"/>
      <c r="C46" s="511"/>
      <c r="D46" s="511"/>
      <c r="E46" s="511"/>
      <c r="F46" s="511"/>
      <c r="G46" s="511"/>
      <c r="H46" s="511"/>
      <c r="I46" s="511"/>
      <c r="J46" s="511"/>
      <c r="K46" s="511"/>
      <c r="L46" s="511"/>
      <c r="M46" s="511"/>
      <c r="N46" s="511"/>
      <c r="O46" s="511"/>
      <c r="P46" s="511"/>
      <c r="Q46" s="511"/>
      <c r="R46" s="511"/>
      <c r="S46" s="511"/>
      <c r="T46" s="511"/>
      <c r="U46" s="511"/>
      <c r="V46" s="511"/>
    </row>
    <row r="47" spans="8:22" ht="10.5" customHeight="1">
      <c r="H47" s="511"/>
      <c r="I47" s="511"/>
      <c r="J47" s="511"/>
      <c r="K47" s="511"/>
      <c r="L47" s="511"/>
      <c r="M47" s="511"/>
      <c r="N47" s="511"/>
      <c r="O47" s="511"/>
      <c r="P47" s="511"/>
      <c r="Q47" s="511"/>
      <c r="R47" s="511"/>
      <c r="S47" s="511"/>
      <c r="T47" s="511"/>
      <c r="U47" s="511"/>
      <c r="V47" s="511"/>
    </row>
    <row r="48" spans="8:22" ht="10.5" customHeight="1">
      <c r="H48" s="511"/>
      <c r="I48" s="511"/>
      <c r="J48" s="511"/>
      <c r="K48" s="511"/>
      <c r="L48" s="511"/>
      <c r="M48" s="511"/>
      <c r="N48" s="511"/>
      <c r="O48" s="511"/>
      <c r="P48" s="511"/>
      <c r="Q48" s="511"/>
      <c r="R48" s="511"/>
      <c r="S48" s="511"/>
      <c r="T48" s="511"/>
      <c r="U48" s="511"/>
      <c r="V48" s="511"/>
    </row>
    <row r="49" ht="16.5" customHeight="1"/>
    <row r="50" spans="1:13" ht="30" customHeight="1">
      <c r="A50" s="1245" t="s">
        <v>376</v>
      </c>
      <c r="B50" s="1245"/>
      <c r="C50" s="1245"/>
      <c r="D50" s="1245"/>
      <c r="E50" s="1245"/>
      <c r="F50" s="1245"/>
      <c r="G50" s="1245"/>
      <c r="H50" s="1245"/>
      <c r="I50" s="1245"/>
      <c r="J50" s="1245"/>
      <c r="K50" s="1245"/>
      <c r="L50" s="1245"/>
      <c r="M50" s="1245"/>
    </row>
    <row r="51" spans="1:13" ht="44.25" customHeight="1">
      <c r="A51" s="1246" t="s">
        <v>377</v>
      </c>
      <c r="B51" s="1246"/>
      <c r="C51" s="1246"/>
      <c r="D51" s="1246"/>
      <c r="E51" s="1246"/>
      <c r="F51" s="1246"/>
      <c r="G51" s="1246"/>
      <c r="H51" s="1246"/>
      <c r="I51" s="1246"/>
      <c r="J51" s="1246"/>
      <c r="K51" s="1246"/>
      <c r="L51" s="1246"/>
      <c r="M51" s="1246"/>
    </row>
    <row r="52" spans="1:13" ht="44.25" customHeight="1">
      <c r="A52" s="1246" t="s">
        <v>378</v>
      </c>
      <c r="B52" s="1246"/>
      <c r="C52" s="1246"/>
      <c r="D52" s="1246"/>
      <c r="E52" s="1246"/>
      <c r="F52" s="1246"/>
      <c r="G52" s="1246"/>
      <c r="H52" s="1246"/>
      <c r="I52" s="1246"/>
      <c r="J52" s="1246"/>
      <c r="K52" s="1246"/>
      <c r="L52" s="1246"/>
      <c r="M52" s="1246"/>
    </row>
    <row r="53" ht="7.5" customHeight="1"/>
    <row r="54" spans="1:13" ht="32.25" customHeight="1">
      <c r="A54" s="1247" t="s">
        <v>379</v>
      </c>
      <c r="B54" s="1247"/>
      <c r="C54" s="1247"/>
      <c r="D54" s="1247"/>
      <c r="E54" s="1247"/>
      <c r="F54" s="1247"/>
      <c r="G54" s="1247"/>
      <c r="H54" s="1247"/>
      <c r="I54" s="1247"/>
      <c r="J54" s="1247"/>
      <c r="K54" s="1247"/>
      <c r="L54" s="1247"/>
      <c r="M54" s="1247"/>
    </row>
    <row r="55" spans="1:13" ht="33" customHeight="1">
      <c r="A55" s="1247" t="s">
        <v>380</v>
      </c>
      <c r="B55" s="1247"/>
      <c r="C55" s="1247"/>
      <c r="D55" s="1247"/>
      <c r="E55" s="1247"/>
      <c r="F55" s="1247"/>
      <c r="G55" s="1247"/>
      <c r="H55" s="1247"/>
      <c r="I55" s="1247"/>
      <c r="J55" s="1247"/>
      <c r="K55" s="1247"/>
      <c r="L55" s="1247"/>
      <c r="M55" s="1247"/>
    </row>
    <row r="56" spans="1:13" ht="45.75" customHeight="1">
      <c r="A56" s="1247" t="s">
        <v>381</v>
      </c>
      <c r="B56" s="1247"/>
      <c r="C56" s="1247"/>
      <c r="D56" s="1247"/>
      <c r="E56" s="1247"/>
      <c r="F56" s="1247"/>
      <c r="G56" s="1247"/>
      <c r="H56" s="1247"/>
      <c r="I56" s="1247"/>
      <c r="J56" s="1247"/>
      <c r="K56" s="1247"/>
      <c r="L56" s="1247"/>
      <c r="M56" s="1247"/>
    </row>
    <row r="57" spans="1:13" ht="48" customHeight="1">
      <c r="A57" s="1247" t="s">
        <v>382</v>
      </c>
      <c r="B57" s="1247"/>
      <c r="C57" s="1247"/>
      <c r="D57" s="1247"/>
      <c r="E57" s="1247"/>
      <c r="F57" s="1247"/>
      <c r="G57" s="1247"/>
      <c r="H57" s="1247"/>
      <c r="I57" s="1247"/>
      <c r="J57" s="1247"/>
      <c r="K57" s="1247"/>
      <c r="L57" s="1247"/>
      <c r="M57" s="1247"/>
    </row>
    <row r="58" spans="1:13" ht="30" customHeight="1">
      <c r="A58" s="1247" t="s">
        <v>383</v>
      </c>
      <c r="B58" s="1247"/>
      <c r="C58" s="1247"/>
      <c r="D58" s="1247"/>
      <c r="E58" s="1247"/>
      <c r="F58" s="1247"/>
      <c r="G58" s="1247"/>
      <c r="H58" s="1247"/>
      <c r="I58" s="1247"/>
      <c r="J58" s="1247"/>
      <c r="K58" s="1247"/>
      <c r="L58" s="1247"/>
      <c r="M58" s="1247"/>
    </row>
    <row r="59" spans="1:13" ht="45.75" customHeight="1">
      <c r="A59" s="1247" t="s">
        <v>384</v>
      </c>
      <c r="B59" s="1247"/>
      <c r="C59" s="1247"/>
      <c r="D59" s="1247"/>
      <c r="E59" s="1247"/>
      <c r="F59" s="1247"/>
      <c r="G59" s="1247"/>
      <c r="H59" s="1247"/>
      <c r="I59" s="1247"/>
      <c r="J59" s="1247"/>
      <c r="K59" s="1247"/>
      <c r="L59" s="1247"/>
      <c r="M59" s="1247"/>
    </row>
    <row r="60" spans="1:13" ht="30" customHeight="1">
      <c r="A60" s="1247" t="s">
        <v>385</v>
      </c>
      <c r="B60" s="1247"/>
      <c r="C60" s="1247"/>
      <c r="D60" s="1247"/>
      <c r="E60" s="1247"/>
      <c r="F60" s="1247"/>
      <c r="G60" s="1247"/>
      <c r="H60" s="1247"/>
      <c r="I60" s="1247"/>
      <c r="J60" s="1247"/>
      <c r="K60" s="1247"/>
      <c r="L60" s="1247"/>
      <c r="M60" s="1247"/>
    </row>
    <row r="62" ht="12.75">
      <c r="A62" s="508" t="s">
        <v>386</v>
      </c>
    </row>
    <row r="63" ht="13.5" thickBot="1"/>
    <row r="64" spans="1:13" ht="34.5" customHeight="1" thickBot="1">
      <c r="A64" s="1248" t="s">
        <v>387</v>
      </c>
      <c r="B64" s="1248"/>
      <c r="D64" s="1249"/>
      <c r="E64" s="1250"/>
      <c r="F64" s="1250"/>
      <c r="G64" s="1251"/>
      <c r="J64" s="514"/>
      <c r="K64" s="515"/>
      <c r="L64" s="515"/>
      <c r="M64" s="516"/>
    </row>
    <row r="65" spans="1:13" ht="34.5" customHeight="1" thickBot="1">
      <c r="A65" s="1252" t="s">
        <v>388</v>
      </c>
      <c r="B65" s="1252"/>
      <c r="D65" s="1249"/>
      <c r="E65" s="1250"/>
      <c r="F65" s="1250"/>
      <c r="G65" s="1251"/>
      <c r="J65" s="517"/>
      <c r="K65" s="518"/>
      <c r="L65" s="518"/>
      <c r="M65" s="519"/>
    </row>
    <row r="66" spans="1:13" ht="34.5" customHeight="1" thickBot="1">
      <c r="A66" s="1252" t="s">
        <v>389</v>
      </c>
      <c r="B66" s="1252"/>
      <c r="D66" s="1253"/>
      <c r="E66" s="1254"/>
      <c r="F66" s="1254"/>
      <c r="G66" s="1255"/>
      <c r="J66" s="1256" t="s">
        <v>390</v>
      </c>
      <c r="K66" s="1257"/>
      <c r="L66" s="1257"/>
      <c r="M66" s="1258"/>
    </row>
    <row r="68" ht="12.75">
      <c r="A68" s="508" t="s">
        <v>391</v>
      </c>
    </row>
    <row r="69" ht="13.5" thickBot="1">
      <c r="A69" s="508"/>
    </row>
    <row r="70" spans="1:13" ht="33" customHeight="1" thickBot="1">
      <c r="A70" s="1248" t="s">
        <v>230</v>
      </c>
      <c r="B70" s="1248"/>
      <c r="D70" s="1249"/>
      <c r="E70" s="1250"/>
      <c r="F70" s="1250"/>
      <c r="G70" s="1251"/>
      <c r="J70" s="520"/>
      <c r="K70" s="520"/>
      <c r="L70" s="520"/>
      <c r="M70" s="520"/>
    </row>
    <row r="71" spans="1:13" s="521" customFormat="1" ht="34.5" customHeight="1" thickBot="1">
      <c r="A71" s="1252" t="s">
        <v>29</v>
      </c>
      <c r="B71" s="1252"/>
      <c r="C71" s="440"/>
      <c r="D71" s="1249"/>
      <c r="E71" s="1250"/>
      <c r="F71" s="1250"/>
      <c r="G71" s="1251"/>
      <c r="H71" s="440"/>
      <c r="I71" s="440"/>
      <c r="J71" s="517"/>
      <c r="K71" s="518"/>
      <c r="L71" s="518"/>
      <c r="M71" s="519"/>
    </row>
    <row r="72" spans="1:13" s="521" customFormat="1" ht="33.75" customHeight="1" thickBot="1">
      <c r="A72" s="1248" t="s">
        <v>286</v>
      </c>
      <c r="B72" s="1248"/>
      <c r="C72" s="440"/>
      <c r="D72" s="1253"/>
      <c r="E72" s="1254"/>
      <c r="F72" s="1254"/>
      <c r="G72" s="1255"/>
      <c r="H72" s="440"/>
      <c r="I72" s="440"/>
      <c r="J72" s="1259" t="s">
        <v>392</v>
      </c>
      <c r="K72" s="1257"/>
      <c r="L72" s="1257"/>
      <c r="M72" s="1258"/>
    </row>
    <row r="73" spans="1:13" s="521" customFormat="1" ht="34.5" customHeight="1" thickBot="1">
      <c r="A73" s="1248" t="s">
        <v>393</v>
      </c>
      <c r="B73" s="1248"/>
      <c r="C73" s="440"/>
      <c r="D73" s="1253"/>
      <c r="E73" s="1254"/>
      <c r="F73" s="1254"/>
      <c r="G73" s="1255"/>
      <c r="H73" s="440"/>
      <c r="I73" s="440"/>
      <c r="J73" s="440"/>
      <c r="K73" s="440"/>
      <c r="L73" s="440"/>
      <c r="M73" s="440"/>
    </row>
    <row r="74" spans="1:13" s="521" customFormat="1" ht="27.75" customHeight="1">
      <c r="A74" s="508"/>
      <c r="B74" s="440"/>
      <c r="C74" s="440"/>
      <c r="D74" s="440"/>
      <c r="E74" s="440"/>
      <c r="F74" s="440"/>
      <c r="G74" s="508" t="s">
        <v>394</v>
      </c>
      <c r="H74" s="440"/>
      <c r="I74" s="440"/>
      <c r="J74" s="514"/>
      <c r="K74" s="515"/>
      <c r="L74" s="515"/>
      <c r="M74" s="516"/>
    </row>
    <row r="75" spans="1:13" s="521" customFormat="1" ht="42" customHeight="1" thickBot="1">
      <c r="A75" s="508"/>
      <c r="B75" s="440"/>
      <c r="C75" s="440"/>
      <c r="D75" s="440"/>
      <c r="E75" s="440"/>
      <c r="F75" s="440"/>
      <c r="G75" s="440"/>
      <c r="H75" s="440"/>
      <c r="I75" s="440"/>
      <c r="J75" s="1259" t="s">
        <v>32</v>
      </c>
      <c r="K75" s="1257"/>
      <c r="L75" s="1257"/>
      <c r="M75" s="1258"/>
    </row>
  </sheetData>
  <sheetProtection/>
  <mergeCells count="58">
    <mergeCell ref="A72:B72"/>
    <mergeCell ref="D72:G72"/>
    <mergeCell ref="J72:M72"/>
    <mergeCell ref="A73:B73"/>
    <mergeCell ref="D73:G73"/>
    <mergeCell ref="J75:M75"/>
    <mergeCell ref="A66:B66"/>
    <mergeCell ref="D66:G66"/>
    <mergeCell ref="J66:M66"/>
    <mergeCell ref="A70:B70"/>
    <mergeCell ref="D70:G70"/>
    <mergeCell ref="A71:B71"/>
    <mergeCell ref="D71:G71"/>
    <mergeCell ref="A59:M59"/>
    <mergeCell ref="A60:M60"/>
    <mergeCell ref="A64:B64"/>
    <mergeCell ref="D64:G64"/>
    <mergeCell ref="A65:B65"/>
    <mergeCell ref="D65:G65"/>
    <mergeCell ref="A52:M52"/>
    <mergeCell ref="A54:M54"/>
    <mergeCell ref="A55:M55"/>
    <mergeCell ref="A56:M56"/>
    <mergeCell ref="A57:M57"/>
    <mergeCell ref="A58:M58"/>
    <mergeCell ref="A43:E43"/>
    <mergeCell ref="F43:G43"/>
    <mergeCell ref="A45:E45"/>
    <mergeCell ref="F45:G45"/>
    <mergeCell ref="A50:M50"/>
    <mergeCell ref="A51:M51"/>
    <mergeCell ref="A31:M31"/>
    <mergeCell ref="B32:F32"/>
    <mergeCell ref="G32:K32"/>
    <mergeCell ref="L32:M32"/>
    <mergeCell ref="B37:C37"/>
    <mergeCell ref="A41:E41"/>
    <mergeCell ref="F41:G41"/>
    <mergeCell ref="A23:M23"/>
    <mergeCell ref="B24:M24"/>
    <mergeCell ref="B25:M25"/>
    <mergeCell ref="B26:M26"/>
    <mergeCell ref="B27:M27"/>
    <mergeCell ref="B29:G29"/>
    <mergeCell ref="H29:I29"/>
    <mergeCell ref="J29:M29"/>
    <mergeCell ref="A17:M17"/>
    <mergeCell ref="A18:M18"/>
    <mergeCell ref="B19:M19"/>
    <mergeCell ref="B20:M20"/>
    <mergeCell ref="B21:M21"/>
    <mergeCell ref="B22:M22"/>
    <mergeCell ref="A2:A4"/>
    <mergeCell ref="A10:M10"/>
    <mergeCell ref="A11:M11"/>
    <mergeCell ref="A12:M12"/>
    <mergeCell ref="B14:M14"/>
    <mergeCell ref="B15:M15"/>
  </mergeCells>
  <printOptions horizontalCentered="1"/>
  <pageMargins left="0.1968503937007874" right="0.15748031496062992" top="0.2755905511811024" bottom="0.2362204724409449" header="0.15748031496062992" footer="0.15748031496062992"/>
  <pageSetup fitToHeight="0" horizontalDpi="600" verticalDpi="600" orientation="portrait" paperSize="9" scale="63" r:id="rId2"/>
  <headerFooter alignWithMargins="0">
    <oddHeader>&amp;CVerze: 1.4.2012</oddHeader>
  </headerFooter>
  <rowBreaks count="1" manualBreakCount="1">
    <brk id="47"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Obuch</dc:creator>
  <cp:keywords/>
  <dc:description/>
  <cp:lastModifiedBy>Pospíchalová Petra</cp:lastModifiedBy>
  <cp:lastPrinted>2015-02-23T09:43:14Z</cp:lastPrinted>
  <dcterms:created xsi:type="dcterms:W3CDTF">2007-12-02T16:14:20Z</dcterms:created>
  <dcterms:modified xsi:type="dcterms:W3CDTF">2015-02-26T11:28:00Z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