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40" windowHeight="74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<sst xmlns="http://schemas.openxmlformats.org/spreadsheetml/2006/main" count="258" uniqueCount="158">
  <si>
    <t>ID</t>
  </si>
  <si>
    <t>Typ akce</t>
  </si>
  <si>
    <t>Kód</t>
  </si>
  <si>
    <t>Název akce</t>
  </si>
  <si>
    <t>Označení komunikace</t>
  </si>
  <si>
    <t>Staničení</t>
  </si>
  <si>
    <t>Předpokládaná výše nákladů v tis. Kč</t>
  </si>
  <si>
    <t>Termín realizace</t>
  </si>
  <si>
    <t>Stručný popis vč. ekonomického zdůvodnění</t>
  </si>
  <si>
    <t>Objízdné trasy (po R, D, I. třídy)</t>
  </si>
  <si>
    <t>Investiční akce s náklady nad 30 mil. Kč bez DPH</t>
  </si>
  <si>
    <t>bez DPH</t>
  </si>
  <si>
    <t>s DPH</t>
  </si>
  <si>
    <t>od</t>
  </si>
  <si>
    <t>do</t>
  </si>
  <si>
    <t>M</t>
  </si>
  <si>
    <t>Jemnice - most ev. č. 410 - 015</t>
  </si>
  <si>
    <t>II/410</t>
  </si>
  <si>
    <t>Jedná se o rekonstrukci mostu přes vodní tok v intravilánu města Jemnice. Původní most bude zbourán a nahrazen novým - rámový žb rám s délkou přemostění 9,62 m. Celková délka úpravy je cca 31 m. Stavební stav VI.</t>
  </si>
  <si>
    <t>Ne</t>
  </si>
  <si>
    <t>Pošná - most ev.č. 1296 - 3</t>
  </si>
  <si>
    <t>III/1296</t>
  </si>
  <si>
    <t>Jedná se o rekonstrukci mostu přes vodní tok. Původní most bude zbourán a nahrazen novým - uzavřený segmentový rám z prefabrikovaného žb s délkou přemostění 8,026 m. Celková délka úpravy je 152 m. Stavební stav VI.</t>
  </si>
  <si>
    <t>Rantířov - most ev.č. 01945 - 2</t>
  </si>
  <si>
    <t>III/01945</t>
  </si>
  <si>
    <t>Jedná se o most přes mlýnský náhon v intravilánu obce Rantířov. Stávající most bude zbourán a nahrazen novým - žb rámová konstrukce jednopólova s délkou přemostění 5,95 m. Stavební stav V.</t>
  </si>
  <si>
    <t>Bystřice n. P. - most ev. č. 357 - 025</t>
  </si>
  <si>
    <t>III/357</t>
  </si>
  <si>
    <t>Jedná se o rekonstrukci mostu přes řeku Bystřici v intravilánu města Bystřice nad Pernštejnem. Původní mostní objekt bude zbourán a nahrazen novým mostem - žb rámová konstrukce s délkou přemostění 7,03 m. Součástí rekonstrukce jsou i přeložky sítí na mostě. Celková délka úpravy je 22 m. Stavební stav VII.</t>
  </si>
  <si>
    <t>Křižanov - most ev.č. 36044 - 1</t>
  </si>
  <si>
    <t>III/36044</t>
  </si>
  <si>
    <t>Jedná se o rekonstrukci mostu přes vodní tok. Původní most bude zbourán a nahrazen novým -  žbrám s délkou přemostění 6,37 m. Celková délka úpravy je 75 m .Stavební stav VI.</t>
  </si>
  <si>
    <t>Třešť - most ev. č. 4066 - 1</t>
  </si>
  <si>
    <t>III/4066</t>
  </si>
  <si>
    <t>Jedná se o rekonstrukci mostu na hrázi Váňovského rybníka v intravilánu města Třešť. Původní most bude zbourán a nahrazeno novým - jednopólová prostě uložená žb deska na klasických opěrách. Délka přemostění je  5,6 m. Celková délka úpravy je 75m. Stavební stav VI.</t>
  </si>
  <si>
    <t>Podmoklany - most ev.č. 34416 - 2</t>
  </si>
  <si>
    <t>III/34416</t>
  </si>
  <si>
    <t>Jedná se o rekonstrukci mostu spočívající v demolici stávajícího mostu ajeho nahrazení novým - žb jednopólovárímová  konstrukce s délkou přemostění 6,09 m. Stavební stav VI.</t>
  </si>
  <si>
    <t>Pavlov - most ev.č. 35429 - 1 a Starý Telečkov - most ev.č. 35429 - 2</t>
  </si>
  <si>
    <t>III/35429</t>
  </si>
  <si>
    <t>2,297 a 4,056</t>
  </si>
  <si>
    <t>Jedná se o dva mosty na silnici II/35429. Rekonstrukce spočívá v demolici stávajících mostů a náhrada novými mosty. Délka přemostění je 6 m a 2m. Stavební stav VI.</t>
  </si>
  <si>
    <t>O</t>
  </si>
  <si>
    <t>Bítovánky - Cidlina</t>
  </si>
  <si>
    <t>III/41011</t>
  </si>
  <si>
    <t xml:space="preserve">Stavební práce spočívají v rekonstrukci vozovky ve stávajícím šířkovém uspořádání, demolici stávajícího a výstavbě nového mostu, rekonstrukci stávajících propustků a úpravě odvodnění vozovky. </t>
  </si>
  <si>
    <t>Celkem</t>
  </si>
  <si>
    <t>Akce - Kraj Vysočina</t>
  </si>
  <si>
    <t xml:space="preserve"> Habry - křiž. III/3461 Lubno</t>
  </si>
  <si>
    <t>II/347</t>
  </si>
  <si>
    <t>0,180-1,155</t>
  </si>
  <si>
    <t>Stavební práce spočívají v výměně ložné a obrusné asfaltové vrstvy vozovky. Na větší části úseku je navržena recyklace za studena. Součástí stavby je oprava mostu ev.č. 347-001</t>
  </si>
  <si>
    <t xml:space="preserve"> Havlíčkova Borová - křiž. I/34</t>
  </si>
  <si>
    <t>III/3507</t>
  </si>
  <si>
    <t>6,005-10,178</t>
  </si>
  <si>
    <t>Stavební práce spočívají v pokládce vyrovnávky a obrusné asfaltové vrstvy vozovky, přestavbě propustků a v částech úseků výměně konstrukčních vrstev vozovky</t>
  </si>
  <si>
    <t>Ano. Po I/34 km 137,0-138,3</t>
  </si>
  <si>
    <t>Jedlá - hr. kraje</t>
  </si>
  <si>
    <t>III/3399</t>
  </si>
  <si>
    <t>2,000-4,454</t>
  </si>
  <si>
    <t>Stavební práce spočívají v opravě vozovkového souvrství z obce Jedlá na hranice Kraje Vysočina a Středočeského kraje, okres Havlíčkův Brod. Délka úseku je 2,454 km</t>
  </si>
  <si>
    <t>Nr</t>
  </si>
  <si>
    <t xml:space="preserve"> Šlapanov, opěrná zeď</t>
  </si>
  <si>
    <t>II/350</t>
  </si>
  <si>
    <t>7,368 – 7,474</t>
  </si>
  <si>
    <t>Jedná se o rekonstrukci opěrné zdi na začátku obce Šlapanov, v okrese Havlíčkův Brod, která prochází podél vodního toku (Pozovický potok). Stávající opěrná zeď je v důsledku povodňové vlny cca v polovině délky zborcená. Nová opěrná zeď bude proměnné výšky 1,95 – 2,62 m, tvaru L, šířka dříku 0,50 m. Dokumentace vychází z IG průzkumu</t>
  </si>
  <si>
    <t xml:space="preserve"> křiž.II/404 - Brtnice</t>
  </si>
  <si>
    <t>II/405</t>
  </si>
  <si>
    <t>11,230-11,610</t>
  </si>
  <si>
    <t>Stavební práce spočívají v rekonstrukci zbývajícího neopraveného dílčího úseku silnice II/405 v okrese Jihlava. Začátek úseku je v pracovní spáře předchozího rekonstruovaného úseku u výjezdu z čerpací stanice PHM  a konec úseku je v pracovní spáře před vjezdem do města Brtnice. v. Celková délka rekonstrukce je cca 380 m. Podloženo diagnostikou vozovky.</t>
  </si>
  <si>
    <t>Ano. Po I/38 km 170,9-181,5</t>
  </si>
  <si>
    <t xml:space="preserve"> křiž. II/131 – Smrčná – Jihlava</t>
  </si>
  <si>
    <t>III/1311</t>
  </si>
  <si>
    <t>0,019-10,072</t>
  </si>
  <si>
    <t>Stavební práce spočívají v opravě dvou dílčích úseků silnice III/1311 ve stávající šířce, v okrese Havlíčkův Brod a Jihlava. První úsek silnice začíná na křižovatce se silnicí II/131 v okrese Havlíčkův Brod, pokračuje dále extravilánem přes hranici okresu Jihlava a končí před začátkem obce Smrčná (DZ – místní tabule). Průtah obcí Smrčná je vynechán. Druhý úsek začíná na konci obce Smrčná (DZ – místní tabule) , pokračuje extravilánem a končí na začátku města Jihlava u sjezdu na silnici I/38. Celková délka opravy silnice je 9,062 km</t>
  </si>
  <si>
    <t xml:space="preserve"> Opatov - křiž.III/4029</t>
  </si>
  <si>
    <t>III/4026</t>
  </si>
  <si>
    <t>3,860  – 7,530</t>
  </si>
  <si>
    <t xml:space="preserve">Stavební práce spočívají v opravě vozovkového souvrství silnice  III/4026  z městyse Opatov, okres Třebíč, ve směru na obec Kněžice - Brodce, okres Jihlava, v délce 3,670 km. </t>
  </si>
  <si>
    <t>Ano. Auta nad 3,5t po I/38 km 181,5 - 186,8</t>
  </si>
  <si>
    <t xml:space="preserve"> Řásná propustek - křiž. III/11264</t>
  </si>
  <si>
    <t>III/11260</t>
  </si>
  <si>
    <t>Stavební práce spočívají v rekonstrukci stávajícího propustku a opravě přilehlé silnice III/11260 v průtahu obce Řásná, okres Jihlava. Současný propustek z betonových trub (2x DN 500) je kapacitně nevyhovující a při větším průtoku se voda vylévá z koryta.</t>
  </si>
  <si>
    <t>Ano, pouze TNV. Po I/23 km 55,65-62,2</t>
  </si>
  <si>
    <t xml:space="preserve"> Batelov, ul. Švábovská</t>
  </si>
  <si>
    <t>III/13423</t>
  </si>
  <si>
    <t>0,082-0,457</t>
  </si>
  <si>
    <t>Stavební práce spočívají v opravě krytu dílčího úseku silnice III/13423 v průtahu obce Batelov, okres Jihlava. Celková délka opravy je cca 375 m</t>
  </si>
  <si>
    <t xml:space="preserve"> Hostětice průtah</t>
  </si>
  <si>
    <t>III/11261</t>
  </si>
  <si>
    <t>2,597-3,160</t>
  </si>
  <si>
    <t>Stavební práce spočívají v opravě krytu silnice III/11261 v průtahu obce Hostětice, okres Jihlava. . Celková délka opravy je cca 563 m</t>
  </si>
  <si>
    <t>Ano. Po I/23 km 55,65-60,8</t>
  </si>
  <si>
    <t xml:space="preserve"> Černovice – hr. okresu TA</t>
  </si>
  <si>
    <t xml:space="preserve">II/136 </t>
  </si>
  <si>
    <t>0,220 - 3,588</t>
  </si>
  <si>
    <t>Dotčený úsek je vymezen mostem evidenční číslo 136-001 (není součástí stavby) a hranicí okresu Tábor. Celková délka úpravy je 3,368 km. Rozsah stavebních prací zahrnuje frézování, čištění vozovky, lokální vyrovnávky příčného a podélného sklonu a zhotovení obrusné vrstvy. V rámci frézování a nanesení nové obrusné vrstvy dojde k reprofilaci příčných sklonů komunikace. V km 2,318 proběhne oprava stávajícího mostu ev.č. 136-003 (most přes přítok Černovického potoka)</t>
  </si>
  <si>
    <t xml:space="preserve"> Pelec - Častrov</t>
  </si>
  <si>
    <t xml:space="preserve">II/639 </t>
  </si>
  <si>
    <t>5,071-9,000</t>
  </si>
  <si>
    <t>Stavební práce spočívají v opravě krytu silnice II/639 v okrese Pelhřimov ve stávající šířce komunikace. Návrh opravy spočívá v provedení pokládky dvouvrstvého emulzního mikrokoberce za současného vyspravení formou velkoplošných oprav, provedených v místech, kde by nemohla být zaručena rovinatost a správné provedení užívaného mikrokoberce</t>
  </si>
  <si>
    <t xml:space="preserve"> Počátky - Stojčín - hranice okresu JH</t>
  </si>
  <si>
    <t>III/13212</t>
  </si>
  <si>
    <t>0,522 – 4,492</t>
  </si>
  <si>
    <t xml:space="preserve">Stavební práce spočívají v opravě vozovky silnice III/13212 mezi obcemi Počátky, Stojčín a Popelín v okrese Pelhřimov,  sanaci sesuvu svahu a výměnu svodidel na mostě ev.č.13212-1. Délka opravovaných úseků je 3,881 km. </t>
  </si>
  <si>
    <t xml:space="preserve"> Rytov – Včelnička – Kamenice n. Lipou</t>
  </si>
  <si>
    <t xml:space="preserve">II/409 </t>
  </si>
  <si>
    <t>23,086 – 27,026  32,4 - 33,11</t>
  </si>
  <si>
    <t>Stavební práce spočívají v opravě krytu silnice krytu silnice II/409 v okrese Pelhřimov. Stavba je rozdělena do dvou opravovaných úseků a 6 stavebních objektů. První opravovaný úsek začíná v křižovatce II/128 x II/409 a končí na konci lesa za propustkem převádějícím potok Včelnička, celková délka je 3,940 km. Druhý opravovaný úsek začíná u značky „Začátek / konec chemického posypu“ před obcí Včelnička a končí na konci křižovatky u autobusové zastávky „Včelnička“, celková délka je 707 m</t>
  </si>
  <si>
    <t>Kamenice nad Lipou, průtah</t>
  </si>
  <si>
    <t>35,120-35,600</t>
  </si>
  <si>
    <t>Stavební práce spočívají v opravě krytu vozovky v délce 480m, dojde k náhradě ložné a obrusné vrstvy , vyrovnání příčných sklonů. Současně bude město Kamenice n/L provádět opravu chodníků. Spolupráce s městysem - sdružení zadavatelů. Dotace SFDI požadována pouze na část KSÚSV.</t>
  </si>
  <si>
    <t xml:space="preserve"> křiž. Vícenice - křiž. III/39911; II. etapa</t>
  </si>
  <si>
    <t>II/399</t>
  </si>
  <si>
    <t>12,500-15,965</t>
  </si>
  <si>
    <t xml:space="preserve">Stavební práce spočívají v opravě vozovkového souvrství silnice II/399 v okrese Třebíč. . Celková délka opravy je 3,465 km. </t>
  </si>
  <si>
    <t xml:space="preserve"> Horní Újezd průtah</t>
  </si>
  <si>
    <t>III/36072, III/36073</t>
  </si>
  <si>
    <t>1,305 – 1,897 ; 0,000 – 0,370</t>
  </si>
  <si>
    <t>Jedná se o opravu komunikace III./36072 a III/36073 , v intravilánu obce Horní Újezd. V rámci stavebních úprav bude provedena oprava stávajícího asfaltového  krytu s recyklací podkladu za studena s rozšířením na min.š. 6.0m s provedením do obrub ze siln.obrubníků. Spolupráce s městysem - sdružení zadavatelů. Dotace SFDI požadována pouze na část KSÚSV.</t>
  </si>
  <si>
    <t xml:space="preserve"> Podjezd trati SŽDC - Vícenice </t>
  </si>
  <si>
    <t>III/36068, III/36070</t>
  </si>
  <si>
    <t>3,254-5,130; 4,146-4,622</t>
  </si>
  <si>
    <t>Stavební práce spočívají v obnově vozovkového souvrství silnice III/36068 v trase mezi obcemi Lukov a Dolní Lažany, včetně úseku v průtahu obcí Vícenice. Vozovka bude v extravilánu zesílena o 90 mm, v intravilánu bude ponechána ve stávající niveletě, částečně převýšenou max o 20 mm. Podloženo diagnostikou vozovky.</t>
  </si>
  <si>
    <t>Ano. Po I/38 km 205,4-211,6</t>
  </si>
  <si>
    <t xml:space="preserve"> Červená Hospoda křiž. I/23 - Stařeč křiž. II/410</t>
  </si>
  <si>
    <t>III/4101</t>
  </si>
  <si>
    <t>0-1,710</t>
  </si>
  <si>
    <t>Staveniště je tvořeno  silnicí III/4101, jejíž část vede v extravilánu a části zasahují do obcí Červená Hospoda a Stařeč, okres Třebíč. Jedná se o opravu vozovkového souvrství, kdy dojde k odfrézování 100 mm asfaltových vrstev, recyklaci do hloubky 200 mm a následné položení nových asfaltových vrstev. Délka úseku je celkem 1710 m. Podloženo diagnostikou vozovky. Bude vynechána vozovka v prostoru železničního přejezdu, kde opravu provede SŽDC.</t>
  </si>
  <si>
    <t>Ano. I/23 km 93,0-96,250</t>
  </si>
  <si>
    <t xml:space="preserve"> křiž. III/34823 Arnolec - křiž. II/602</t>
  </si>
  <si>
    <t>II/348</t>
  </si>
  <si>
    <t xml:space="preserve">38,284 – 45,520 </t>
  </si>
  <si>
    <t>Stavební práce spočívají v opravě krytu silnice II/348 v délce 7,236 km.Dojde k výměně ložné a obrusné asfaltové vrstvy vozovky. V části úseku je navržena recyklace za studena</t>
  </si>
  <si>
    <t xml:space="preserve"> Nové Město na Moravě – Skalský Dvůr</t>
  </si>
  <si>
    <t>III/36039</t>
  </si>
  <si>
    <t>0,000 – 7,496</t>
  </si>
  <si>
    <t>Stavební práce spočívají v opravě krytu silnice III/36039 v délce opravovaného úseku 7,496 km.Stavba bude rozdělena na pět etap, aby byla zajištěna obslužnost meziměstskou autobusovou dopravou. Dojde k výměně ložné a obrusné vrstvy.</t>
  </si>
  <si>
    <t>Ano, I/19 km 179,8-188,9</t>
  </si>
  <si>
    <t xml:space="preserve"> Vojnův Městec průtah</t>
  </si>
  <si>
    <t>III/03426</t>
  </si>
  <si>
    <t>8,455 - 8,994</t>
  </si>
  <si>
    <t>Stavební práce spočívají v opravě krytu silnice III/03426 v průtahu městyse Vojnův Městec. Spolupráce s městysem - sdružení zadavatelů. Dotace SFDI požadována pouze na část KSÚSV.</t>
  </si>
  <si>
    <t>Ano. I/37 km 84,7 - 89,9,  I/34 km 142,5 - 151</t>
  </si>
  <si>
    <t xml:space="preserve"> Křiž. II/385 Bukov - Mitrov </t>
  </si>
  <si>
    <t>III/3859</t>
  </si>
  <si>
    <t xml:space="preserve">0,000 – 2,524 </t>
  </si>
  <si>
    <t xml:space="preserve">Stavební práce spočívají v opravě krytu silnice III/3859  s vynecháním průtahu obce Bukov km 0,330 – 1,160, okres Žďár nad Sázavou. Délka opravovaných úseků je 1,694 km. Dojde k výměně ložné a obrusné vrstvy, v části úseku navržena recyklace za studena. </t>
  </si>
  <si>
    <t xml:space="preserve"> Jimramov - Sněžné</t>
  </si>
  <si>
    <t>III/35726</t>
  </si>
  <si>
    <t xml:space="preserve"> 0,000 – 9,954</t>
  </si>
  <si>
    <t>Stavební práce spočívají v opravě krytu úseku silnice III/35726 v okrese Žďár nad Sázavou. Délka opravovaných úseků je celkem 9,954 km. Dojde k výměně ložné a obrusné vrstvy, v části úseku navržena recyklace za studena. Stavba byla zasmluvněna v roce 2014.</t>
  </si>
  <si>
    <t>Poskytnutí finančních prostředků ze SFDI - seznam akcí zajišťovaných Krajem Vysočina a KSÚSV</t>
  </si>
  <si>
    <t>Počet stran: 5</t>
  </si>
  <si>
    <t xml:space="preserve">Celkem </t>
  </si>
  <si>
    <t xml:space="preserve">Akce Krajská správa a údržba silnic Vysočiny, p.o. </t>
  </si>
  <si>
    <t>412 800 000 Kč včetně DPH</t>
  </si>
  <si>
    <t>RK-08-2015-38,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</si>
</sst>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right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2" xfId="0" applyFont="1" applyBorder="1" applyAlignment="1">
      <alignment horizontal="left"/>
    </xf>
    <xf numFmtId="41" fontId="41" fillId="0" borderId="12" xfId="0" applyNumberFormat="1" applyFont="1" applyBorder="1" applyAlignment="1">
      <alignment horizontal="right" indent="1"/>
    </xf>
    <xf numFmtId="17" fontId="41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 horizontal="left" wrapText="1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right"/>
    </xf>
    <xf numFmtId="0" fontId="41" fillId="0" borderId="12" xfId="0" applyFont="1" applyFill="1" applyBorder="1" applyAlignment="1">
      <alignment horizontal="center"/>
    </xf>
    <xf numFmtId="41" fontId="41" fillId="0" borderId="12" xfId="0" applyNumberFormat="1" applyFont="1" applyBorder="1" applyAlignment="1">
      <alignment horizontal="right"/>
    </xf>
    <xf numFmtId="0" fontId="41" fillId="0" borderId="16" xfId="0" applyFont="1" applyBorder="1" applyAlignment="1">
      <alignment horizontal="center"/>
    </xf>
    <xf numFmtId="0" fontId="41" fillId="0" borderId="16" xfId="0" applyFont="1" applyBorder="1" applyAlignment="1">
      <alignment horizontal="left"/>
    </xf>
    <xf numFmtId="41" fontId="41" fillId="0" borderId="16" xfId="0" applyNumberFormat="1" applyFont="1" applyBorder="1" applyAlignment="1">
      <alignment horizontal="right"/>
    </xf>
    <xf numFmtId="0" fontId="41" fillId="0" borderId="16" xfId="0" applyFont="1" applyBorder="1" applyAlignment="1">
      <alignment horizontal="left" wrapText="1"/>
    </xf>
    <xf numFmtId="0" fontId="41" fillId="0" borderId="17" xfId="0" applyFont="1" applyBorder="1" applyAlignment="1">
      <alignment horizontal="center"/>
    </xf>
    <xf numFmtId="0" fontId="41" fillId="0" borderId="16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41" fontId="40" fillId="0" borderId="19" xfId="0" applyNumberFormat="1" applyFont="1" applyBorder="1" applyAlignment="1">
      <alignment horizontal="right"/>
    </xf>
    <xf numFmtId="0" fontId="40" fillId="0" borderId="2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5" fillId="0" borderId="0" xfId="0" applyFont="1" applyAlignment="1">
      <alignment horizontal="center" vertical="center"/>
    </xf>
    <xf numFmtId="0" fontId="41" fillId="0" borderId="12" xfId="0" applyFont="1" applyFill="1" applyBorder="1" applyAlignment="1">
      <alignment horizontal="left"/>
    </xf>
    <xf numFmtId="3" fontId="41" fillId="0" borderId="12" xfId="0" applyNumberFormat="1" applyFont="1" applyBorder="1" applyAlignment="1">
      <alignment horizontal="right"/>
    </xf>
    <xf numFmtId="3" fontId="41" fillId="0" borderId="13" xfId="0" applyNumberFormat="1" applyFont="1" applyBorder="1" applyAlignment="1">
      <alignment horizontal="right"/>
    </xf>
    <xf numFmtId="0" fontId="41" fillId="0" borderId="12" xfId="0" applyFont="1" applyBorder="1" applyAlignment="1">
      <alignment horizontal="center" wrapText="1"/>
    </xf>
    <xf numFmtId="0" fontId="41" fillId="0" borderId="12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41" fontId="40" fillId="0" borderId="19" xfId="0" applyNumberFormat="1" applyFont="1" applyBorder="1" applyAlignment="1">
      <alignment/>
    </xf>
    <xf numFmtId="41" fontId="42" fillId="0" borderId="0" xfId="0" applyNumberFormat="1" applyFont="1" applyAlignment="1">
      <alignment/>
    </xf>
    <xf numFmtId="0" fontId="40" fillId="0" borderId="21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2" fillId="0" borderId="0" xfId="0" applyFont="1" applyAlignment="1">
      <alignment horizontal="right"/>
    </xf>
    <xf numFmtId="3" fontId="40" fillId="0" borderId="19" xfId="0" applyNumberFormat="1" applyFont="1" applyBorder="1" applyAlignment="1">
      <alignment horizontal="center"/>
    </xf>
    <xf numFmtId="0" fontId="42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6" fontId="4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41" fillId="0" borderId="0" xfId="0" applyFont="1" applyAlignment="1">
      <alignment horizontal="left" vertical="top" wrapText="1"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zoomScale="110" zoomScaleNormal="110" zoomScalePageLayoutView="0" workbookViewId="0" topLeftCell="B1">
      <selection activeCell="A4" sqref="A4:M4"/>
    </sheetView>
  </sheetViews>
  <sheetFormatPr defaultColWidth="9.140625" defaultRowHeight="15"/>
  <cols>
    <col min="1" max="1" width="10.00390625" style="23" customWidth="1"/>
    <col min="2" max="2" width="8.57421875" style="23" customWidth="1"/>
    <col min="3" max="3" width="6.7109375" style="23" customWidth="1"/>
    <col min="4" max="4" width="46.00390625" style="23" customWidth="1"/>
    <col min="5" max="5" width="15.28125" style="23" customWidth="1"/>
    <col min="6" max="6" width="14.57421875" style="23" customWidth="1"/>
    <col min="7" max="8" width="19.00390625" style="23" hidden="1" customWidth="1"/>
    <col min="9" max="10" width="9.140625" style="23" customWidth="1"/>
    <col min="11" max="11" width="45.140625" style="23" customWidth="1"/>
    <col min="12" max="12" width="16.8515625" style="23" hidden="1" customWidth="1"/>
    <col min="13" max="13" width="19.28125" style="23" hidden="1" customWidth="1"/>
    <col min="14" max="14" width="16.8515625" style="23" customWidth="1"/>
    <col min="15" max="15" width="29.8515625" style="23" customWidth="1"/>
    <col min="16" max="16" width="29.57421875" style="23" customWidth="1"/>
    <col min="17" max="18" width="29.8515625" style="23" customWidth="1"/>
    <col min="19" max="19" width="8.57421875" style="23" customWidth="1"/>
    <col min="20" max="20" width="7.8515625" style="23" customWidth="1"/>
    <col min="21" max="16384" width="9.140625" style="23" customWidth="1"/>
  </cols>
  <sheetData>
    <row r="1" spans="1:11" ht="15">
      <c r="A1" s="52"/>
      <c r="B1" s="52"/>
      <c r="C1" s="53"/>
      <c r="D1" s="53"/>
      <c r="K1" s="50" t="s">
        <v>157</v>
      </c>
    </row>
    <row r="2" spans="1:11" ht="14.25">
      <c r="A2" s="52"/>
      <c r="B2" s="52"/>
      <c r="C2" s="52"/>
      <c r="D2" s="52"/>
      <c r="K2" s="50" t="s">
        <v>153</v>
      </c>
    </row>
    <row r="3" spans="1:20" ht="18">
      <c r="A3" s="54" t="s">
        <v>152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24"/>
      <c r="O3" s="24"/>
      <c r="P3" s="24"/>
      <c r="Q3" s="24"/>
      <c r="R3" s="24"/>
      <c r="S3" s="24"/>
      <c r="T3" s="24"/>
    </row>
    <row r="4" spans="1:20" ht="1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25"/>
      <c r="O4" s="25"/>
      <c r="P4" s="25"/>
      <c r="Q4" s="25"/>
      <c r="R4" s="25"/>
      <c r="S4" s="25"/>
      <c r="T4" s="25"/>
    </row>
    <row r="5" spans="1:20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25"/>
      <c r="O5" s="25"/>
      <c r="P5" s="25"/>
      <c r="Q5" s="25"/>
      <c r="R5" s="25"/>
      <c r="S5" s="25"/>
      <c r="T5" s="25"/>
    </row>
    <row r="6" spans="2:20" ht="15">
      <c r="B6" s="26"/>
      <c r="C6" s="26"/>
      <c r="D6" s="38" t="s">
        <v>47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="27" customFormat="1" ht="10.5" thickBot="1">
      <c r="F7" s="28"/>
    </row>
    <row r="8" spans="1:19" ht="15" customHeight="1">
      <c r="A8" s="56" t="s">
        <v>0</v>
      </c>
      <c r="B8" s="58" t="s">
        <v>1</v>
      </c>
      <c r="C8" s="58" t="s">
        <v>2</v>
      </c>
      <c r="D8" s="58" t="s">
        <v>3</v>
      </c>
      <c r="E8" s="58" t="s">
        <v>4</v>
      </c>
      <c r="F8" s="58" t="s">
        <v>5</v>
      </c>
      <c r="G8" s="58" t="s">
        <v>6</v>
      </c>
      <c r="H8" s="58"/>
      <c r="I8" s="58" t="s">
        <v>7</v>
      </c>
      <c r="J8" s="58"/>
      <c r="K8" s="58" t="s">
        <v>8</v>
      </c>
      <c r="L8" s="58" t="s">
        <v>9</v>
      </c>
      <c r="M8" s="60" t="s">
        <v>10</v>
      </c>
      <c r="N8" s="29"/>
      <c r="O8" s="29"/>
      <c r="P8" s="29"/>
      <c r="Q8" s="29"/>
      <c r="R8" s="29"/>
      <c r="S8" s="29"/>
    </row>
    <row r="9" spans="1:21" ht="28.5" customHeight="1" thickBot="1">
      <c r="A9" s="57"/>
      <c r="B9" s="59"/>
      <c r="C9" s="59"/>
      <c r="D9" s="59"/>
      <c r="E9" s="59"/>
      <c r="F9" s="59"/>
      <c r="G9" s="1" t="s">
        <v>11</v>
      </c>
      <c r="H9" s="1" t="s">
        <v>12</v>
      </c>
      <c r="I9" s="1" t="s">
        <v>13</v>
      </c>
      <c r="J9" s="1" t="s">
        <v>14</v>
      </c>
      <c r="K9" s="59"/>
      <c r="L9" s="59"/>
      <c r="M9" s="61"/>
      <c r="N9" s="30"/>
      <c r="O9" s="30"/>
      <c r="P9" s="30"/>
      <c r="Q9" s="30"/>
      <c r="R9" s="30"/>
      <c r="S9" s="30"/>
      <c r="U9" s="31"/>
    </row>
    <row r="10" spans="1:19" ht="63.75">
      <c r="A10" s="2">
        <v>1</v>
      </c>
      <c r="B10" s="3" t="s">
        <v>15</v>
      </c>
      <c r="C10" s="4">
        <v>60</v>
      </c>
      <c r="D10" s="5" t="s">
        <v>16</v>
      </c>
      <c r="E10" s="3" t="s">
        <v>17</v>
      </c>
      <c r="F10" s="3">
        <v>36.802</v>
      </c>
      <c r="G10" s="6">
        <v>7500000</v>
      </c>
      <c r="H10" s="6">
        <f aca="true" t="shared" si="0" ref="H10:H18">G10*1.21</f>
        <v>9075000</v>
      </c>
      <c r="I10" s="7">
        <v>42095</v>
      </c>
      <c r="J10" s="7">
        <v>42278</v>
      </c>
      <c r="K10" s="8" t="s">
        <v>18</v>
      </c>
      <c r="L10" s="3" t="s">
        <v>19</v>
      </c>
      <c r="M10" s="9" t="s">
        <v>19</v>
      </c>
      <c r="N10" s="32"/>
      <c r="O10" s="32"/>
      <c r="P10" s="32"/>
      <c r="Q10" s="32"/>
      <c r="R10" s="32"/>
      <c r="S10" s="32"/>
    </row>
    <row r="11" spans="1:19" ht="63.75">
      <c r="A11" s="10">
        <v>2</v>
      </c>
      <c r="B11" s="3" t="s">
        <v>15</v>
      </c>
      <c r="C11" s="4">
        <v>60</v>
      </c>
      <c r="D11" s="5" t="s">
        <v>20</v>
      </c>
      <c r="E11" s="3" t="s">
        <v>21</v>
      </c>
      <c r="F11" s="3">
        <v>2.994</v>
      </c>
      <c r="G11" s="6">
        <v>13000000</v>
      </c>
      <c r="H11" s="6">
        <f t="shared" si="0"/>
        <v>15730000</v>
      </c>
      <c r="I11" s="7">
        <v>42125</v>
      </c>
      <c r="J11" s="7">
        <v>42308</v>
      </c>
      <c r="K11" s="8" t="s">
        <v>22</v>
      </c>
      <c r="L11" s="3"/>
      <c r="M11" s="9" t="s">
        <v>19</v>
      </c>
      <c r="N11" s="32"/>
      <c r="O11" s="32"/>
      <c r="P11" s="32"/>
      <c r="Q11" s="32"/>
      <c r="R11" s="32"/>
      <c r="S11" s="32"/>
    </row>
    <row r="12" spans="1:19" ht="63.75">
      <c r="A12" s="2">
        <v>3</v>
      </c>
      <c r="B12" s="3" t="s">
        <v>15</v>
      </c>
      <c r="C12" s="4">
        <v>60</v>
      </c>
      <c r="D12" s="5" t="s">
        <v>23</v>
      </c>
      <c r="E12" s="3" t="s">
        <v>24</v>
      </c>
      <c r="F12" s="3">
        <v>4.534</v>
      </c>
      <c r="G12" s="6">
        <v>7000000</v>
      </c>
      <c r="H12" s="6">
        <f t="shared" si="0"/>
        <v>8470000</v>
      </c>
      <c r="I12" s="7">
        <v>42125</v>
      </c>
      <c r="J12" s="7">
        <v>42278</v>
      </c>
      <c r="K12" s="8" t="s">
        <v>25</v>
      </c>
      <c r="L12" s="3" t="s">
        <v>19</v>
      </c>
      <c r="M12" s="9" t="s">
        <v>19</v>
      </c>
      <c r="N12" s="32"/>
      <c r="O12" s="32"/>
      <c r="P12" s="32"/>
      <c r="Q12" s="32"/>
      <c r="R12" s="32"/>
      <c r="S12" s="32"/>
    </row>
    <row r="13" spans="1:19" ht="89.25">
      <c r="A13" s="2">
        <v>4</v>
      </c>
      <c r="B13" s="3" t="s">
        <v>15</v>
      </c>
      <c r="C13" s="4">
        <v>60</v>
      </c>
      <c r="D13" s="5" t="s">
        <v>26</v>
      </c>
      <c r="E13" s="3" t="s">
        <v>27</v>
      </c>
      <c r="F13" s="3">
        <v>65.972</v>
      </c>
      <c r="G13" s="6">
        <v>9230000</v>
      </c>
      <c r="H13" s="6">
        <f t="shared" si="0"/>
        <v>11168300</v>
      </c>
      <c r="I13" s="7">
        <v>42125</v>
      </c>
      <c r="J13" s="7">
        <v>42278</v>
      </c>
      <c r="K13" s="8" t="s">
        <v>28</v>
      </c>
      <c r="L13" s="3" t="s">
        <v>19</v>
      </c>
      <c r="M13" s="9" t="s">
        <v>19</v>
      </c>
      <c r="N13" s="32"/>
      <c r="O13" s="32"/>
      <c r="P13" s="32"/>
      <c r="Q13" s="32"/>
      <c r="R13" s="32"/>
      <c r="S13" s="32"/>
    </row>
    <row r="14" spans="1:19" ht="51">
      <c r="A14" s="2">
        <v>5</v>
      </c>
      <c r="B14" s="3" t="s">
        <v>15</v>
      </c>
      <c r="C14" s="4">
        <v>60</v>
      </c>
      <c r="D14" s="5" t="s">
        <v>29</v>
      </c>
      <c r="E14" s="3" t="s">
        <v>30</v>
      </c>
      <c r="F14" s="3">
        <v>0.288</v>
      </c>
      <c r="G14" s="6">
        <v>3563002</v>
      </c>
      <c r="H14" s="6">
        <f t="shared" si="0"/>
        <v>4311232.42</v>
      </c>
      <c r="I14" s="7">
        <v>42095</v>
      </c>
      <c r="J14" s="7">
        <v>42248</v>
      </c>
      <c r="K14" s="8" t="s">
        <v>31</v>
      </c>
      <c r="L14" s="3" t="s">
        <v>19</v>
      </c>
      <c r="M14" s="9" t="s">
        <v>19</v>
      </c>
      <c r="N14" s="32"/>
      <c r="O14" s="32"/>
      <c r="P14" s="32"/>
      <c r="Q14" s="32"/>
      <c r="R14" s="32"/>
      <c r="S14" s="32"/>
    </row>
    <row r="15" spans="1:19" ht="76.5">
      <c r="A15" s="2">
        <v>6</v>
      </c>
      <c r="B15" s="3" t="s">
        <v>15</v>
      </c>
      <c r="C15" s="4">
        <v>60</v>
      </c>
      <c r="D15" s="5" t="s">
        <v>32</v>
      </c>
      <c r="E15" s="3" t="s">
        <v>33</v>
      </c>
      <c r="F15" s="3">
        <v>0.6</v>
      </c>
      <c r="G15" s="6">
        <v>6222000</v>
      </c>
      <c r="H15" s="6">
        <f t="shared" si="0"/>
        <v>7528620</v>
      </c>
      <c r="I15" s="7">
        <v>42125</v>
      </c>
      <c r="J15" s="7">
        <v>42278</v>
      </c>
      <c r="K15" s="8" t="s">
        <v>34</v>
      </c>
      <c r="L15" s="3" t="s">
        <v>19</v>
      </c>
      <c r="M15" s="9" t="s">
        <v>19</v>
      </c>
      <c r="N15" s="32"/>
      <c r="O15" s="32"/>
      <c r="P15" s="32"/>
      <c r="Q15" s="32"/>
      <c r="R15" s="32"/>
      <c r="S15" s="32"/>
    </row>
    <row r="16" spans="1:19" ht="51">
      <c r="A16" s="10">
        <v>7</v>
      </c>
      <c r="B16" s="3" t="s">
        <v>15</v>
      </c>
      <c r="C16" s="4">
        <v>60</v>
      </c>
      <c r="D16" s="5" t="s">
        <v>35</v>
      </c>
      <c r="E16" s="3" t="s">
        <v>36</v>
      </c>
      <c r="F16" s="3">
        <v>4.046</v>
      </c>
      <c r="G16" s="6">
        <v>4072000</v>
      </c>
      <c r="H16" s="6">
        <f t="shared" si="0"/>
        <v>4927120</v>
      </c>
      <c r="I16" s="7">
        <v>42125</v>
      </c>
      <c r="J16" s="7">
        <v>42278</v>
      </c>
      <c r="K16" s="8" t="s">
        <v>37</v>
      </c>
      <c r="L16" s="3"/>
      <c r="M16" s="9" t="s">
        <v>19</v>
      </c>
      <c r="N16" s="32"/>
      <c r="O16" s="32"/>
      <c r="P16" s="32"/>
      <c r="Q16" s="32"/>
      <c r="R16" s="32"/>
      <c r="S16" s="32"/>
    </row>
    <row r="17" spans="1:19" ht="51">
      <c r="A17" s="2">
        <v>8</v>
      </c>
      <c r="B17" s="3" t="s">
        <v>15</v>
      </c>
      <c r="C17" s="4">
        <v>60</v>
      </c>
      <c r="D17" s="5" t="s">
        <v>38</v>
      </c>
      <c r="E17" s="3" t="s">
        <v>39</v>
      </c>
      <c r="F17" s="3" t="s">
        <v>40</v>
      </c>
      <c r="G17" s="6">
        <v>4308700</v>
      </c>
      <c r="H17" s="6">
        <f t="shared" si="0"/>
        <v>5213527</v>
      </c>
      <c r="I17" s="7">
        <v>42125</v>
      </c>
      <c r="J17" s="7">
        <v>42278</v>
      </c>
      <c r="K17" s="8" t="s">
        <v>41</v>
      </c>
      <c r="L17" s="3" t="s">
        <v>19</v>
      </c>
      <c r="M17" s="9" t="s">
        <v>19</v>
      </c>
      <c r="N17" s="32"/>
      <c r="O17" s="32"/>
      <c r="P17" s="32"/>
      <c r="Q17" s="32"/>
      <c r="R17" s="32"/>
      <c r="S17" s="32"/>
    </row>
    <row r="18" spans="1:19" ht="51">
      <c r="A18" s="2">
        <v>9</v>
      </c>
      <c r="B18" s="3" t="s">
        <v>42</v>
      </c>
      <c r="C18" s="4">
        <v>60</v>
      </c>
      <c r="D18" s="5" t="s">
        <v>43</v>
      </c>
      <c r="E18" s="3" t="s">
        <v>44</v>
      </c>
      <c r="F18" s="11"/>
      <c r="G18" s="12">
        <v>12000000</v>
      </c>
      <c r="H18" s="12">
        <f t="shared" si="0"/>
        <v>14520000</v>
      </c>
      <c r="I18" s="7">
        <v>42095</v>
      </c>
      <c r="J18" s="7">
        <v>42309</v>
      </c>
      <c r="K18" s="8" t="s">
        <v>45</v>
      </c>
      <c r="L18" s="3" t="s">
        <v>19</v>
      </c>
      <c r="M18" s="9" t="s">
        <v>19</v>
      </c>
      <c r="N18" s="32"/>
      <c r="O18" s="32"/>
      <c r="P18" s="32"/>
      <c r="Q18" s="32"/>
      <c r="R18" s="32"/>
      <c r="S18" s="32"/>
    </row>
    <row r="19" spans="1:19" ht="14.25">
      <c r="A19" s="2"/>
      <c r="B19" s="13"/>
      <c r="C19" s="3"/>
      <c r="D19" s="14"/>
      <c r="E19" s="13"/>
      <c r="F19" s="13"/>
      <c r="G19" s="15"/>
      <c r="H19" s="15"/>
      <c r="I19" s="13"/>
      <c r="J19" s="13"/>
      <c r="K19" s="16"/>
      <c r="L19" s="13"/>
      <c r="M19" s="17">
        <f>IF(G19&gt;30000,"ANO","")</f>
      </c>
      <c r="N19" s="32"/>
      <c r="O19" s="32"/>
      <c r="P19" s="32"/>
      <c r="Q19" s="32"/>
      <c r="R19" s="32"/>
      <c r="S19" s="32"/>
    </row>
    <row r="20" spans="1:19" ht="14.25">
      <c r="A20" s="2"/>
      <c r="B20" s="13"/>
      <c r="C20" s="3"/>
      <c r="D20" s="14"/>
      <c r="E20" s="13"/>
      <c r="F20" s="13"/>
      <c r="G20" s="15"/>
      <c r="H20" s="15"/>
      <c r="I20" s="13"/>
      <c r="J20" s="13"/>
      <c r="K20" s="16"/>
      <c r="L20" s="13"/>
      <c r="M20" s="17"/>
      <c r="N20" s="32"/>
      <c r="O20" s="32"/>
      <c r="P20" s="32"/>
      <c r="Q20" s="32"/>
      <c r="R20" s="32"/>
      <c r="S20" s="32"/>
    </row>
    <row r="21" spans="1:19" ht="15" thickBot="1">
      <c r="A21" s="10"/>
      <c r="B21" s="18"/>
      <c r="C21" s="18"/>
      <c r="D21" s="14"/>
      <c r="E21" s="13"/>
      <c r="F21" s="13"/>
      <c r="G21" s="15"/>
      <c r="H21" s="15"/>
      <c r="I21" s="13"/>
      <c r="J21" s="13"/>
      <c r="K21" s="16"/>
      <c r="L21" s="13"/>
      <c r="M21" s="17">
        <f>IF(G21&gt;30000,"ANO","")</f>
      </c>
      <c r="N21" s="32"/>
      <c r="O21" s="32"/>
      <c r="P21" s="32"/>
      <c r="Q21" s="32"/>
      <c r="R21" s="32"/>
      <c r="S21" s="32"/>
    </row>
    <row r="22" spans="1:19" ht="15" thickBot="1">
      <c r="A22" s="19"/>
      <c r="B22" s="20"/>
      <c r="C22" s="20"/>
      <c r="D22" s="20" t="s">
        <v>46</v>
      </c>
      <c r="E22" s="20"/>
      <c r="F22" s="20"/>
      <c r="G22" s="21">
        <f>SUM(G10:G21)</f>
        <v>66895702</v>
      </c>
      <c r="H22" s="21">
        <f>SUM(H10:H21)</f>
        <v>80943799.42</v>
      </c>
      <c r="I22" s="20"/>
      <c r="J22" s="20"/>
      <c r="K22" s="20"/>
      <c r="L22" s="20"/>
      <c r="M22" s="22"/>
      <c r="N22" s="32"/>
      <c r="O22" s="32"/>
      <c r="P22" s="32"/>
      <c r="Q22" s="32"/>
      <c r="R22" s="32"/>
      <c r="S22" s="32"/>
    </row>
    <row r="23" spans="1:19" ht="14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2"/>
      <c r="O23" s="32"/>
      <c r="P23" s="32"/>
      <c r="Q23" s="32"/>
      <c r="R23" s="32"/>
      <c r="S23" s="32"/>
    </row>
    <row r="24" spans="1:19" ht="14.25">
      <c r="A24" s="33"/>
      <c r="B24" s="33"/>
      <c r="C24" s="44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2"/>
      <c r="O24" s="32"/>
      <c r="P24" s="32"/>
      <c r="Q24" s="32"/>
      <c r="R24" s="32"/>
      <c r="S24" s="32"/>
    </row>
    <row r="25" spans="1:19" ht="15">
      <c r="A25" s="33"/>
      <c r="B25" s="33"/>
      <c r="C25" s="44"/>
      <c r="D25" s="49" t="s">
        <v>155</v>
      </c>
      <c r="E25" s="32"/>
      <c r="F25" s="32"/>
      <c r="G25" s="32"/>
      <c r="H25" s="32"/>
      <c r="I25" s="33"/>
      <c r="J25" s="33"/>
      <c r="K25" s="33"/>
      <c r="L25" s="33"/>
      <c r="M25" s="33"/>
      <c r="N25" s="32"/>
      <c r="O25" s="32"/>
      <c r="P25" s="32"/>
      <c r="Q25" s="32"/>
      <c r="R25" s="32"/>
      <c r="S25" s="32"/>
    </row>
    <row r="26" ht="15" thickBot="1"/>
    <row r="27" spans="1:19" ht="15" customHeight="1">
      <c r="A27" s="56" t="s">
        <v>0</v>
      </c>
      <c r="B27" s="58" t="s">
        <v>1</v>
      </c>
      <c r="C27" s="58" t="s">
        <v>2</v>
      </c>
      <c r="D27" s="58" t="s">
        <v>3</v>
      </c>
      <c r="E27" s="58" t="s">
        <v>4</v>
      </c>
      <c r="F27" s="58" t="s">
        <v>5</v>
      </c>
      <c r="G27" s="58" t="s">
        <v>6</v>
      </c>
      <c r="H27" s="58"/>
      <c r="I27" s="58" t="s">
        <v>7</v>
      </c>
      <c r="J27" s="58"/>
      <c r="K27" s="58" t="s">
        <v>8</v>
      </c>
      <c r="L27" s="58" t="s">
        <v>9</v>
      </c>
      <c r="M27" s="60" t="s">
        <v>10</v>
      </c>
      <c r="N27" s="29"/>
      <c r="O27" s="29"/>
      <c r="P27" s="29"/>
      <c r="Q27" s="29"/>
      <c r="R27" s="29"/>
      <c r="S27" s="29"/>
    </row>
    <row r="28" spans="1:21" ht="28.5" customHeight="1" thickBot="1">
      <c r="A28" s="57"/>
      <c r="B28" s="59"/>
      <c r="C28" s="59"/>
      <c r="D28" s="59"/>
      <c r="E28" s="59"/>
      <c r="F28" s="59"/>
      <c r="G28" s="1" t="s">
        <v>11</v>
      </c>
      <c r="H28" s="1" t="s">
        <v>12</v>
      </c>
      <c r="I28" s="1" t="s">
        <v>13</v>
      </c>
      <c r="J28" s="1" t="s">
        <v>14</v>
      </c>
      <c r="K28" s="59"/>
      <c r="L28" s="59"/>
      <c r="M28" s="61"/>
      <c r="N28" s="30"/>
      <c r="O28" s="30"/>
      <c r="P28" s="30"/>
      <c r="Q28" s="30"/>
      <c r="R28" s="30"/>
      <c r="S28" s="30"/>
      <c r="U28" s="31"/>
    </row>
    <row r="29" spans="1:19" ht="51">
      <c r="A29" s="10">
        <v>1</v>
      </c>
      <c r="B29" s="3" t="s">
        <v>42</v>
      </c>
      <c r="C29" s="4">
        <v>50</v>
      </c>
      <c r="D29" s="39" t="s">
        <v>48</v>
      </c>
      <c r="E29" s="3" t="s">
        <v>49</v>
      </c>
      <c r="F29" s="3" t="s">
        <v>50</v>
      </c>
      <c r="G29" s="40">
        <v>12800000</v>
      </c>
      <c r="H29" s="41">
        <f aca="true" t="shared" si="1" ref="H29:H52">G29*1.21</f>
        <v>15488000</v>
      </c>
      <c r="I29" s="7">
        <v>42186</v>
      </c>
      <c r="J29" s="7">
        <v>42248</v>
      </c>
      <c r="K29" s="8" t="s">
        <v>51</v>
      </c>
      <c r="L29" s="5" t="s">
        <v>19</v>
      </c>
      <c r="M29" s="9" t="s">
        <v>19</v>
      </c>
      <c r="N29" s="32"/>
      <c r="O29" s="32"/>
      <c r="P29" s="32"/>
      <c r="Q29" s="32"/>
      <c r="R29" s="32"/>
      <c r="S29" s="32"/>
    </row>
    <row r="30" spans="1:19" ht="51">
      <c r="A30" s="2">
        <v>2</v>
      </c>
      <c r="B30" s="3" t="s">
        <v>42</v>
      </c>
      <c r="C30" s="4">
        <v>50</v>
      </c>
      <c r="D30" s="39" t="s">
        <v>52</v>
      </c>
      <c r="E30" s="3" t="s">
        <v>53</v>
      </c>
      <c r="F30" s="3" t="s">
        <v>54</v>
      </c>
      <c r="G30" s="40">
        <v>16800000</v>
      </c>
      <c r="H30" s="41">
        <f t="shared" si="1"/>
        <v>20328000</v>
      </c>
      <c r="I30" s="7">
        <v>42125</v>
      </c>
      <c r="J30" s="7">
        <v>42156</v>
      </c>
      <c r="K30" s="8" t="s">
        <v>55</v>
      </c>
      <c r="L30" s="8" t="s">
        <v>56</v>
      </c>
      <c r="M30" s="9" t="s">
        <v>19</v>
      </c>
      <c r="N30" s="32"/>
      <c r="O30" s="32"/>
      <c r="P30" s="32"/>
      <c r="Q30" s="32"/>
      <c r="R30" s="32"/>
      <c r="S30" s="32"/>
    </row>
    <row r="31" spans="1:19" ht="51">
      <c r="A31" s="10">
        <v>3</v>
      </c>
      <c r="B31" s="3" t="s">
        <v>42</v>
      </c>
      <c r="C31" s="4">
        <v>50</v>
      </c>
      <c r="D31" s="39" t="s">
        <v>57</v>
      </c>
      <c r="E31" s="3" t="s">
        <v>58</v>
      </c>
      <c r="F31" s="3" t="s">
        <v>59</v>
      </c>
      <c r="G31" s="40">
        <v>11100000</v>
      </c>
      <c r="H31" s="41">
        <v>13431000</v>
      </c>
      <c r="I31" s="7">
        <v>42186</v>
      </c>
      <c r="J31" s="7">
        <v>42217</v>
      </c>
      <c r="K31" s="8" t="s">
        <v>60</v>
      </c>
      <c r="L31" s="8" t="s">
        <v>61</v>
      </c>
      <c r="M31" s="9" t="s">
        <v>19</v>
      </c>
      <c r="N31" s="32"/>
      <c r="O31" s="32"/>
      <c r="P31" s="32"/>
      <c r="Q31" s="32"/>
      <c r="R31" s="32"/>
      <c r="S31" s="32"/>
    </row>
    <row r="32" spans="1:19" ht="89.25">
      <c r="A32" s="2">
        <v>4</v>
      </c>
      <c r="B32" s="3" t="s">
        <v>42</v>
      </c>
      <c r="C32" s="4">
        <v>60</v>
      </c>
      <c r="D32" s="39" t="s">
        <v>62</v>
      </c>
      <c r="E32" s="3" t="s">
        <v>63</v>
      </c>
      <c r="F32" s="3" t="s">
        <v>64</v>
      </c>
      <c r="G32" s="40">
        <v>8200000</v>
      </c>
      <c r="H32" s="41">
        <f t="shared" si="1"/>
        <v>9922000</v>
      </c>
      <c r="I32" s="7">
        <v>42186</v>
      </c>
      <c r="J32" s="7">
        <v>42248</v>
      </c>
      <c r="K32" s="8" t="s">
        <v>65</v>
      </c>
      <c r="L32" s="8" t="s">
        <v>19</v>
      </c>
      <c r="M32" s="9" t="s">
        <v>19</v>
      </c>
      <c r="N32" s="32"/>
      <c r="O32" s="32"/>
      <c r="P32" s="32"/>
      <c r="Q32" s="32"/>
      <c r="R32" s="32"/>
      <c r="S32" s="32"/>
    </row>
    <row r="33" spans="1:19" ht="102">
      <c r="A33" s="10">
        <v>5</v>
      </c>
      <c r="B33" s="3" t="s">
        <v>42</v>
      </c>
      <c r="C33" s="4">
        <v>60</v>
      </c>
      <c r="D33" s="39" t="s">
        <v>66</v>
      </c>
      <c r="E33" s="3" t="s">
        <v>67</v>
      </c>
      <c r="F33" s="3" t="s">
        <v>68</v>
      </c>
      <c r="G33" s="40">
        <v>6500000</v>
      </c>
      <c r="H33" s="41">
        <f t="shared" si="1"/>
        <v>7865000</v>
      </c>
      <c r="I33" s="7">
        <v>42156</v>
      </c>
      <c r="J33" s="7">
        <v>42217</v>
      </c>
      <c r="K33" s="8" t="s">
        <v>69</v>
      </c>
      <c r="L33" s="8" t="s">
        <v>70</v>
      </c>
      <c r="M33" s="9" t="s">
        <v>19</v>
      </c>
      <c r="N33" s="32"/>
      <c r="O33" s="32"/>
      <c r="P33" s="32"/>
      <c r="Q33" s="32"/>
      <c r="R33" s="32"/>
      <c r="S33" s="32"/>
    </row>
    <row r="34" spans="1:19" ht="140.25">
      <c r="A34" s="2">
        <v>6</v>
      </c>
      <c r="B34" s="3" t="s">
        <v>42</v>
      </c>
      <c r="C34" s="4">
        <v>50</v>
      </c>
      <c r="D34" s="39" t="s">
        <v>71</v>
      </c>
      <c r="E34" s="3" t="s">
        <v>72</v>
      </c>
      <c r="F34" s="3" t="s">
        <v>73</v>
      </c>
      <c r="G34" s="40">
        <v>28000000</v>
      </c>
      <c r="H34" s="41">
        <f t="shared" si="1"/>
        <v>33880000</v>
      </c>
      <c r="I34" s="7">
        <v>42156</v>
      </c>
      <c r="J34" s="7">
        <v>42248</v>
      </c>
      <c r="K34" s="8" t="s">
        <v>74</v>
      </c>
      <c r="L34" s="8" t="s">
        <v>19</v>
      </c>
      <c r="M34" s="9" t="s">
        <v>19</v>
      </c>
      <c r="N34" s="32"/>
      <c r="O34" s="32"/>
      <c r="P34" s="32"/>
      <c r="Q34" s="32"/>
      <c r="R34" s="32"/>
      <c r="S34" s="32"/>
    </row>
    <row r="35" spans="1:19" ht="51">
      <c r="A35" s="10">
        <v>7</v>
      </c>
      <c r="B35" s="3" t="s">
        <v>42</v>
      </c>
      <c r="C35" s="4">
        <v>50</v>
      </c>
      <c r="D35" s="39" t="s">
        <v>75</v>
      </c>
      <c r="E35" s="3" t="s">
        <v>76</v>
      </c>
      <c r="F35" s="3" t="s">
        <v>77</v>
      </c>
      <c r="G35" s="40">
        <v>20900000</v>
      </c>
      <c r="H35" s="41">
        <f t="shared" si="1"/>
        <v>25289000</v>
      </c>
      <c r="I35" s="7">
        <v>42186</v>
      </c>
      <c r="J35" s="7">
        <v>42248</v>
      </c>
      <c r="K35" s="8" t="s">
        <v>78</v>
      </c>
      <c r="L35" s="8" t="s">
        <v>79</v>
      </c>
      <c r="M35" s="9" t="s">
        <v>19</v>
      </c>
      <c r="N35" s="32"/>
      <c r="O35" s="32"/>
      <c r="P35" s="32"/>
      <c r="Q35" s="32"/>
      <c r="R35" s="32"/>
      <c r="S35" s="32"/>
    </row>
    <row r="36" spans="1:19" ht="76.5">
      <c r="A36" s="2">
        <v>8</v>
      </c>
      <c r="B36" s="3" t="s">
        <v>42</v>
      </c>
      <c r="C36" s="4">
        <v>60</v>
      </c>
      <c r="D36" s="39" t="s">
        <v>80</v>
      </c>
      <c r="E36" s="3" t="s">
        <v>81</v>
      </c>
      <c r="F36" s="3">
        <v>3.82</v>
      </c>
      <c r="G36" s="40">
        <v>1550000</v>
      </c>
      <c r="H36" s="41">
        <f t="shared" si="1"/>
        <v>1875500</v>
      </c>
      <c r="I36" s="7">
        <v>42186</v>
      </c>
      <c r="J36" s="7">
        <v>42248</v>
      </c>
      <c r="K36" s="8" t="s">
        <v>82</v>
      </c>
      <c r="L36" s="8" t="s">
        <v>83</v>
      </c>
      <c r="M36" s="9" t="s">
        <v>19</v>
      </c>
      <c r="N36" s="32"/>
      <c r="O36" s="32"/>
      <c r="P36" s="32"/>
      <c r="Q36" s="32"/>
      <c r="R36" s="32"/>
      <c r="S36" s="32"/>
    </row>
    <row r="37" spans="1:19" ht="38.25">
      <c r="A37" s="10">
        <v>9</v>
      </c>
      <c r="B37" s="3" t="s">
        <v>42</v>
      </c>
      <c r="C37" s="4">
        <v>50</v>
      </c>
      <c r="D37" s="39" t="s">
        <v>84</v>
      </c>
      <c r="E37" s="3" t="s">
        <v>85</v>
      </c>
      <c r="F37" s="3" t="s">
        <v>86</v>
      </c>
      <c r="G37" s="40">
        <v>3000000</v>
      </c>
      <c r="H37" s="41">
        <f t="shared" si="1"/>
        <v>3630000</v>
      </c>
      <c r="I37" s="7">
        <v>42156</v>
      </c>
      <c r="J37" s="7">
        <v>42217</v>
      </c>
      <c r="K37" s="8" t="s">
        <v>87</v>
      </c>
      <c r="L37" s="8" t="s">
        <v>19</v>
      </c>
      <c r="M37" s="9" t="s">
        <v>19</v>
      </c>
      <c r="N37" s="32"/>
      <c r="O37" s="32"/>
      <c r="P37" s="32"/>
      <c r="Q37" s="32"/>
      <c r="R37" s="32"/>
      <c r="S37" s="32"/>
    </row>
    <row r="38" spans="1:19" ht="38.25">
      <c r="A38" s="2">
        <v>10</v>
      </c>
      <c r="B38" s="3" t="s">
        <v>42</v>
      </c>
      <c r="C38" s="4">
        <v>50</v>
      </c>
      <c r="D38" s="39" t="s">
        <v>88</v>
      </c>
      <c r="E38" s="3" t="s">
        <v>89</v>
      </c>
      <c r="F38" s="3" t="s">
        <v>90</v>
      </c>
      <c r="G38" s="40">
        <v>3500000</v>
      </c>
      <c r="H38" s="41">
        <f t="shared" si="1"/>
        <v>4235000</v>
      </c>
      <c r="I38" s="7">
        <v>42156</v>
      </c>
      <c r="J38" s="7">
        <v>42217</v>
      </c>
      <c r="K38" s="8" t="s">
        <v>91</v>
      </c>
      <c r="L38" s="8" t="s">
        <v>92</v>
      </c>
      <c r="M38" s="9" t="s">
        <v>19</v>
      </c>
      <c r="N38" s="32"/>
      <c r="O38" s="32"/>
      <c r="P38" s="32"/>
      <c r="Q38" s="32"/>
      <c r="R38" s="32"/>
      <c r="S38" s="32"/>
    </row>
    <row r="39" spans="1:19" ht="127.5">
      <c r="A39" s="10">
        <v>11</v>
      </c>
      <c r="B39" s="3" t="s">
        <v>42</v>
      </c>
      <c r="C39" s="4">
        <v>50</v>
      </c>
      <c r="D39" s="39" t="s">
        <v>93</v>
      </c>
      <c r="E39" s="3" t="s">
        <v>94</v>
      </c>
      <c r="F39" s="3" t="s">
        <v>95</v>
      </c>
      <c r="G39" s="40">
        <v>10900000</v>
      </c>
      <c r="H39" s="41">
        <f t="shared" si="1"/>
        <v>13189000</v>
      </c>
      <c r="I39" s="7">
        <v>42186</v>
      </c>
      <c r="J39" s="7">
        <v>42248</v>
      </c>
      <c r="K39" s="8" t="s">
        <v>96</v>
      </c>
      <c r="L39" s="8" t="s">
        <v>19</v>
      </c>
      <c r="M39" s="9" t="s">
        <v>19</v>
      </c>
      <c r="N39" s="32"/>
      <c r="O39" s="32"/>
      <c r="P39" s="32"/>
      <c r="Q39" s="32"/>
      <c r="R39" s="32"/>
      <c r="S39" s="32"/>
    </row>
    <row r="40" spans="1:19" ht="102">
      <c r="A40" s="2">
        <v>12</v>
      </c>
      <c r="B40" s="3" t="s">
        <v>42</v>
      </c>
      <c r="C40" s="4">
        <v>50</v>
      </c>
      <c r="D40" s="39" t="s">
        <v>97</v>
      </c>
      <c r="E40" s="3" t="s">
        <v>98</v>
      </c>
      <c r="F40" s="3" t="s">
        <v>99</v>
      </c>
      <c r="G40" s="40">
        <v>7600000</v>
      </c>
      <c r="H40" s="41">
        <f t="shared" si="1"/>
        <v>9196000</v>
      </c>
      <c r="I40" s="7">
        <v>42156</v>
      </c>
      <c r="J40" s="7">
        <v>42186</v>
      </c>
      <c r="K40" s="8" t="s">
        <v>100</v>
      </c>
      <c r="L40" s="8" t="s">
        <v>19</v>
      </c>
      <c r="M40" s="9" t="s">
        <v>19</v>
      </c>
      <c r="N40" s="32"/>
      <c r="O40" s="32"/>
      <c r="P40" s="32"/>
      <c r="Q40" s="32"/>
      <c r="R40" s="32"/>
      <c r="S40" s="32"/>
    </row>
    <row r="41" spans="1:19" ht="63.75">
      <c r="A41" s="10">
        <v>13</v>
      </c>
      <c r="B41" s="3" t="s">
        <v>42</v>
      </c>
      <c r="C41" s="4">
        <v>50</v>
      </c>
      <c r="D41" s="39" t="s">
        <v>101</v>
      </c>
      <c r="E41" s="3" t="s">
        <v>102</v>
      </c>
      <c r="F41" s="3" t="s">
        <v>103</v>
      </c>
      <c r="G41" s="40">
        <v>15000000</v>
      </c>
      <c r="H41" s="41">
        <f t="shared" si="1"/>
        <v>18150000</v>
      </c>
      <c r="I41" s="7">
        <v>42156</v>
      </c>
      <c r="J41" s="7">
        <v>42278</v>
      </c>
      <c r="K41" s="8" t="s">
        <v>104</v>
      </c>
      <c r="L41" s="8" t="s">
        <v>19</v>
      </c>
      <c r="M41" s="9" t="s">
        <v>19</v>
      </c>
      <c r="N41" s="32"/>
      <c r="O41" s="32"/>
      <c r="P41" s="32"/>
      <c r="Q41" s="32"/>
      <c r="R41" s="32"/>
      <c r="S41" s="32"/>
    </row>
    <row r="42" spans="1:19" ht="140.25">
      <c r="A42" s="2">
        <v>14</v>
      </c>
      <c r="B42" s="3" t="s">
        <v>42</v>
      </c>
      <c r="C42" s="4">
        <v>50</v>
      </c>
      <c r="D42" s="39" t="s">
        <v>105</v>
      </c>
      <c r="E42" s="3" t="s">
        <v>106</v>
      </c>
      <c r="F42" s="42" t="s">
        <v>107</v>
      </c>
      <c r="G42" s="40">
        <v>20100000</v>
      </c>
      <c r="H42" s="41">
        <f t="shared" si="1"/>
        <v>24321000</v>
      </c>
      <c r="I42" s="7">
        <v>42186</v>
      </c>
      <c r="J42" s="7">
        <v>42248</v>
      </c>
      <c r="K42" s="8" t="s">
        <v>108</v>
      </c>
      <c r="L42" s="8" t="s">
        <v>19</v>
      </c>
      <c r="M42" s="9" t="s">
        <v>19</v>
      </c>
      <c r="N42" s="32"/>
      <c r="O42" s="32"/>
      <c r="P42" s="32"/>
      <c r="Q42" s="32"/>
      <c r="R42" s="32"/>
      <c r="S42" s="32"/>
    </row>
    <row r="43" spans="1:19" ht="76.5">
      <c r="A43" s="10">
        <v>15</v>
      </c>
      <c r="B43" s="3" t="s">
        <v>42</v>
      </c>
      <c r="C43" s="4">
        <v>50</v>
      </c>
      <c r="D43" s="39" t="s">
        <v>109</v>
      </c>
      <c r="E43" s="3" t="s">
        <v>106</v>
      </c>
      <c r="F43" s="3" t="s">
        <v>110</v>
      </c>
      <c r="G43" s="40">
        <v>1500000</v>
      </c>
      <c r="H43" s="41">
        <f>G43*1.21</f>
        <v>1815000</v>
      </c>
      <c r="I43" s="7">
        <v>42186</v>
      </c>
      <c r="J43" s="7">
        <v>42217</v>
      </c>
      <c r="K43" s="8" t="s">
        <v>111</v>
      </c>
      <c r="L43" s="8" t="s">
        <v>19</v>
      </c>
      <c r="M43" s="9" t="s">
        <v>19</v>
      </c>
      <c r="N43" s="32"/>
      <c r="O43" s="32"/>
      <c r="P43" s="32"/>
      <c r="Q43" s="32"/>
      <c r="R43" s="32"/>
      <c r="S43" s="32"/>
    </row>
    <row r="44" spans="1:19" ht="38.25">
      <c r="A44" s="2">
        <v>16</v>
      </c>
      <c r="B44" s="3" t="s">
        <v>42</v>
      </c>
      <c r="C44" s="4">
        <v>50</v>
      </c>
      <c r="D44" s="39" t="s">
        <v>112</v>
      </c>
      <c r="E44" s="3" t="s">
        <v>113</v>
      </c>
      <c r="F44" s="3" t="s">
        <v>114</v>
      </c>
      <c r="G44" s="40">
        <v>14600000</v>
      </c>
      <c r="H44" s="41">
        <f t="shared" si="1"/>
        <v>17666000</v>
      </c>
      <c r="I44" s="7">
        <v>42156</v>
      </c>
      <c r="J44" s="7">
        <v>42217</v>
      </c>
      <c r="K44" s="8" t="s">
        <v>115</v>
      </c>
      <c r="L44" s="8" t="s">
        <v>19</v>
      </c>
      <c r="M44" s="9" t="s">
        <v>19</v>
      </c>
      <c r="N44" s="32"/>
      <c r="O44" s="32"/>
      <c r="P44" s="32"/>
      <c r="Q44" s="32"/>
      <c r="R44" s="32"/>
      <c r="S44" s="32"/>
    </row>
    <row r="45" spans="1:19" ht="102">
      <c r="A45" s="10">
        <v>17</v>
      </c>
      <c r="B45" s="3" t="s">
        <v>42</v>
      </c>
      <c r="C45" s="4">
        <v>50</v>
      </c>
      <c r="D45" s="39" t="s">
        <v>116</v>
      </c>
      <c r="E45" s="3" t="s">
        <v>117</v>
      </c>
      <c r="F45" s="42" t="s">
        <v>118</v>
      </c>
      <c r="G45" s="40">
        <v>5200000</v>
      </c>
      <c r="H45" s="41">
        <f t="shared" si="1"/>
        <v>6292000</v>
      </c>
      <c r="I45" s="7">
        <v>42156</v>
      </c>
      <c r="J45" s="7">
        <v>42278</v>
      </c>
      <c r="K45" s="8" t="s">
        <v>119</v>
      </c>
      <c r="L45" s="8" t="s">
        <v>19</v>
      </c>
      <c r="M45" s="9" t="s">
        <v>19</v>
      </c>
      <c r="N45" s="32"/>
      <c r="O45" s="32"/>
      <c r="P45" s="32"/>
      <c r="Q45" s="32"/>
      <c r="R45" s="32"/>
      <c r="S45" s="32"/>
    </row>
    <row r="46" spans="1:19" ht="89.25">
      <c r="A46" s="2">
        <v>18</v>
      </c>
      <c r="B46" s="3" t="s">
        <v>42</v>
      </c>
      <c r="C46" s="4">
        <v>50</v>
      </c>
      <c r="D46" s="39" t="s">
        <v>120</v>
      </c>
      <c r="E46" s="3" t="s">
        <v>121</v>
      </c>
      <c r="F46" s="8" t="s">
        <v>122</v>
      </c>
      <c r="G46" s="40">
        <v>8000000</v>
      </c>
      <c r="H46" s="41">
        <f t="shared" si="1"/>
        <v>9680000</v>
      </c>
      <c r="I46" s="7">
        <v>42125</v>
      </c>
      <c r="J46" s="7">
        <v>42217</v>
      </c>
      <c r="K46" s="8" t="s">
        <v>123</v>
      </c>
      <c r="L46" s="8" t="s">
        <v>124</v>
      </c>
      <c r="M46" s="9" t="s">
        <v>19</v>
      </c>
      <c r="N46" s="32"/>
      <c r="O46" s="32"/>
      <c r="P46" s="32"/>
      <c r="Q46" s="32"/>
      <c r="R46" s="32"/>
      <c r="S46" s="32"/>
    </row>
    <row r="47" spans="1:19" ht="127.5">
      <c r="A47" s="10">
        <v>19</v>
      </c>
      <c r="B47" s="3" t="s">
        <v>42</v>
      </c>
      <c r="C47" s="4">
        <v>50</v>
      </c>
      <c r="D47" s="39" t="s">
        <v>125</v>
      </c>
      <c r="E47" s="3" t="s">
        <v>126</v>
      </c>
      <c r="F47" s="3" t="s">
        <v>127</v>
      </c>
      <c r="G47" s="40">
        <v>9900000</v>
      </c>
      <c r="H47" s="41">
        <f t="shared" si="1"/>
        <v>11979000</v>
      </c>
      <c r="I47" s="7">
        <v>42186</v>
      </c>
      <c r="J47" s="7">
        <v>42248</v>
      </c>
      <c r="K47" s="8" t="s">
        <v>128</v>
      </c>
      <c r="L47" s="8" t="s">
        <v>129</v>
      </c>
      <c r="M47" s="9" t="s">
        <v>19</v>
      </c>
      <c r="N47" s="32"/>
      <c r="O47" s="32"/>
      <c r="P47" s="32"/>
      <c r="Q47" s="32"/>
      <c r="R47" s="32"/>
      <c r="S47" s="32"/>
    </row>
    <row r="48" spans="1:19" ht="51">
      <c r="A48" s="2">
        <v>20</v>
      </c>
      <c r="B48" s="3" t="s">
        <v>42</v>
      </c>
      <c r="C48" s="4">
        <v>50</v>
      </c>
      <c r="D48" s="39" t="s">
        <v>130</v>
      </c>
      <c r="E48" s="3" t="s">
        <v>131</v>
      </c>
      <c r="F48" s="3" t="s">
        <v>132</v>
      </c>
      <c r="G48" s="40">
        <v>29000000</v>
      </c>
      <c r="H48" s="41">
        <f t="shared" si="1"/>
        <v>35090000</v>
      </c>
      <c r="I48" s="7">
        <v>42156</v>
      </c>
      <c r="J48" s="7">
        <v>42217</v>
      </c>
      <c r="K48" s="8" t="s">
        <v>133</v>
      </c>
      <c r="L48" s="8" t="s">
        <v>19</v>
      </c>
      <c r="M48" s="9" t="s">
        <v>19</v>
      </c>
      <c r="N48" s="32"/>
      <c r="O48" s="32"/>
      <c r="P48" s="32"/>
      <c r="Q48" s="32"/>
      <c r="R48" s="32"/>
      <c r="S48" s="32"/>
    </row>
    <row r="49" spans="1:19" ht="63.75">
      <c r="A49" s="10">
        <v>21</v>
      </c>
      <c r="B49" s="3" t="s">
        <v>42</v>
      </c>
      <c r="C49" s="4">
        <v>50</v>
      </c>
      <c r="D49" s="39" t="s">
        <v>134</v>
      </c>
      <c r="E49" s="3" t="s">
        <v>135</v>
      </c>
      <c r="F49" s="3" t="s">
        <v>136</v>
      </c>
      <c r="G49" s="40">
        <v>34000000</v>
      </c>
      <c r="H49" s="41">
        <f t="shared" si="1"/>
        <v>41140000</v>
      </c>
      <c r="I49" s="7">
        <v>42156</v>
      </c>
      <c r="J49" s="7">
        <v>42186</v>
      </c>
      <c r="K49" s="8" t="s">
        <v>137</v>
      </c>
      <c r="L49" s="8" t="s">
        <v>138</v>
      </c>
      <c r="M49" s="9" t="s">
        <v>19</v>
      </c>
      <c r="N49" s="32"/>
      <c r="O49" s="32"/>
      <c r="P49" s="32"/>
      <c r="Q49" s="32"/>
      <c r="R49" s="32"/>
      <c r="S49" s="32"/>
    </row>
    <row r="50" spans="1:19" ht="51">
      <c r="A50" s="2">
        <v>22</v>
      </c>
      <c r="B50" s="3" t="s">
        <v>42</v>
      </c>
      <c r="C50" s="4">
        <v>50</v>
      </c>
      <c r="D50" s="39" t="s">
        <v>139</v>
      </c>
      <c r="E50" s="3" t="s">
        <v>140</v>
      </c>
      <c r="F50" s="3" t="s">
        <v>141</v>
      </c>
      <c r="G50" s="40">
        <v>3000000</v>
      </c>
      <c r="H50" s="41">
        <f>G50*1.21</f>
        <v>3630000</v>
      </c>
      <c r="I50" s="7">
        <v>42156</v>
      </c>
      <c r="J50" s="7">
        <v>42217</v>
      </c>
      <c r="K50" s="8" t="s">
        <v>142</v>
      </c>
      <c r="L50" s="8" t="s">
        <v>143</v>
      </c>
      <c r="M50" s="9" t="s">
        <v>19</v>
      </c>
      <c r="N50" s="32"/>
      <c r="O50" s="32"/>
      <c r="P50" s="32"/>
      <c r="Q50" s="32"/>
      <c r="R50" s="32"/>
      <c r="S50" s="32"/>
    </row>
    <row r="51" spans="1:19" ht="76.5">
      <c r="A51" s="10">
        <v>23</v>
      </c>
      <c r="B51" s="3" t="s">
        <v>42</v>
      </c>
      <c r="C51" s="4">
        <v>50</v>
      </c>
      <c r="D51" s="39" t="s">
        <v>144</v>
      </c>
      <c r="E51" s="3" t="s">
        <v>145</v>
      </c>
      <c r="F51" s="3" t="s">
        <v>146</v>
      </c>
      <c r="G51" s="40">
        <v>5000000</v>
      </c>
      <c r="H51" s="41">
        <f t="shared" si="1"/>
        <v>6050000</v>
      </c>
      <c r="I51" s="7">
        <v>42125</v>
      </c>
      <c r="J51" s="7">
        <v>42156</v>
      </c>
      <c r="K51" s="8" t="s">
        <v>147</v>
      </c>
      <c r="L51" s="8" t="s">
        <v>19</v>
      </c>
      <c r="M51" s="9" t="s">
        <v>19</v>
      </c>
      <c r="N51" s="32"/>
      <c r="O51" s="32"/>
      <c r="P51" s="32"/>
      <c r="Q51" s="32"/>
      <c r="R51" s="32"/>
      <c r="S51" s="32"/>
    </row>
    <row r="52" spans="1:19" ht="76.5">
      <c r="A52" s="2">
        <v>24</v>
      </c>
      <c r="B52" s="3" t="s">
        <v>42</v>
      </c>
      <c r="C52" s="4">
        <v>50</v>
      </c>
      <c r="D52" s="39" t="s">
        <v>148</v>
      </c>
      <c r="E52" s="3" t="s">
        <v>149</v>
      </c>
      <c r="F52" s="3" t="s">
        <v>150</v>
      </c>
      <c r="G52" s="40">
        <v>26000000</v>
      </c>
      <c r="H52" s="40">
        <f t="shared" si="1"/>
        <v>31460000</v>
      </c>
      <c r="I52" s="7">
        <v>42125</v>
      </c>
      <c r="J52" s="7">
        <v>42186</v>
      </c>
      <c r="K52" s="8" t="s">
        <v>151</v>
      </c>
      <c r="L52" s="8" t="s">
        <v>19</v>
      </c>
      <c r="M52" s="9" t="s">
        <v>19</v>
      </c>
      <c r="N52" s="32"/>
      <c r="O52" s="32"/>
      <c r="P52" s="32"/>
      <c r="Q52" s="32"/>
      <c r="R52" s="32"/>
      <c r="S52" s="32"/>
    </row>
    <row r="53" spans="1:19" ht="14.25">
      <c r="A53" s="10"/>
      <c r="B53" s="3"/>
      <c r="C53" s="3"/>
      <c r="D53" s="5"/>
      <c r="E53" s="3"/>
      <c r="F53" s="3"/>
      <c r="G53" s="43"/>
      <c r="H53" s="43"/>
      <c r="I53" s="3"/>
      <c r="J53" s="3"/>
      <c r="K53" s="8"/>
      <c r="L53" s="3"/>
      <c r="M53" s="9">
        <f>IF(G53&gt;30000,"ANO","")</f>
      </c>
      <c r="N53" s="32"/>
      <c r="O53" s="32"/>
      <c r="P53" s="32"/>
      <c r="Q53" s="32"/>
      <c r="R53" s="32"/>
      <c r="S53" s="32"/>
    </row>
    <row r="54" spans="1:19" ht="15" thickBot="1">
      <c r="A54" s="10"/>
      <c r="B54" s="3"/>
      <c r="C54" s="3"/>
      <c r="D54" s="5"/>
      <c r="E54" s="3"/>
      <c r="F54" s="3"/>
      <c r="G54" s="43"/>
      <c r="H54" s="43"/>
      <c r="I54" s="3"/>
      <c r="J54" s="3"/>
      <c r="K54" s="8"/>
      <c r="L54" s="3"/>
      <c r="M54" s="9">
        <f>IF(G54&gt;30000,"ANO","")</f>
      </c>
      <c r="N54" s="32"/>
      <c r="O54" s="32"/>
      <c r="P54" s="32"/>
      <c r="Q54" s="32"/>
      <c r="R54" s="32"/>
      <c r="S54" s="32"/>
    </row>
    <row r="55" spans="1:19" ht="15.75" thickBot="1">
      <c r="A55" s="19"/>
      <c r="B55" s="20"/>
      <c r="C55" s="20"/>
      <c r="D55" s="20" t="s">
        <v>154</v>
      </c>
      <c r="E55" s="62" t="s">
        <v>156</v>
      </c>
      <c r="F55" s="63"/>
      <c r="G55" s="45">
        <f>SUM(G28:G54)</f>
        <v>302150000</v>
      </c>
      <c r="H55" s="45">
        <f>SUM(H28:H54)</f>
        <v>365601500</v>
      </c>
      <c r="I55" s="20"/>
      <c r="J55" s="20"/>
      <c r="K55" s="51"/>
      <c r="L55" s="20"/>
      <c r="M55" s="22"/>
      <c r="N55" s="32"/>
      <c r="O55" s="32"/>
      <c r="P55" s="32"/>
      <c r="Q55" s="32"/>
      <c r="R55" s="32"/>
      <c r="S55" s="32"/>
    </row>
    <row r="56" spans="1:19" ht="14.2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47"/>
      <c r="M56" s="47"/>
      <c r="N56" s="32"/>
      <c r="O56" s="32"/>
      <c r="P56" s="32"/>
      <c r="Q56" s="32"/>
      <c r="R56" s="32"/>
      <c r="S56" s="32"/>
    </row>
    <row r="57" spans="1:13" ht="14.2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M57" s="48"/>
    </row>
    <row r="58" spans="1:8" ht="14.25">
      <c r="A58" s="35"/>
      <c r="B58" s="35"/>
      <c r="C58" s="35"/>
      <c r="D58" s="35"/>
      <c r="E58" s="35"/>
      <c r="F58" s="35"/>
      <c r="G58" s="35"/>
      <c r="H58" s="46"/>
    </row>
    <row r="59" spans="1:7" ht="14.25">
      <c r="A59" s="36"/>
      <c r="B59" s="36"/>
      <c r="C59" s="36"/>
      <c r="D59" s="36"/>
      <c r="E59" s="36"/>
      <c r="F59" s="36"/>
      <c r="G59" s="36"/>
    </row>
    <row r="60" spans="1:7" ht="14.25">
      <c r="A60" s="36"/>
      <c r="B60" s="36"/>
      <c r="C60" s="36"/>
      <c r="D60" s="36"/>
      <c r="E60" s="36"/>
      <c r="F60" s="36"/>
      <c r="G60" s="36"/>
    </row>
    <row r="61" spans="1:7" ht="14.25" customHeight="1">
      <c r="A61" s="64"/>
      <c r="B61" s="64"/>
      <c r="C61" s="64"/>
      <c r="D61" s="64"/>
      <c r="E61" s="64"/>
      <c r="F61" s="36"/>
      <c r="G61" s="36"/>
    </row>
    <row r="62" spans="1:7" ht="14.25">
      <c r="A62" s="35"/>
      <c r="B62" s="35"/>
      <c r="C62" s="35"/>
      <c r="D62" s="34"/>
      <c r="E62" s="34"/>
      <c r="F62" s="35"/>
      <c r="G62" s="35"/>
    </row>
    <row r="63" spans="1:7" ht="14.25">
      <c r="A63" s="36"/>
      <c r="B63" s="36"/>
      <c r="C63" s="36"/>
      <c r="D63" s="34"/>
      <c r="E63" s="34"/>
      <c r="F63" s="36"/>
      <c r="G63" s="36"/>
    </row>
    <row r="64" spans="1:7" ht="14.25">
      <c r="A64" s="37"/>
      <c r="B64" s="37"/>
      <c r="C64" s="37"/>
      <c r="D64" s="32"/>
      <c r="E64" s="32"/>
      <c r="F64" s="36"/>
      <c r="G64" s="36"/>
    </row>
    <row r="65" spans="1:7" ht="14.25">
      <c r="A65" s="65"/>
      <c r="B65" s="65"/>
      <c r="C65" s="65"/>
      <c r="D65" s="65"/>
      <c r="E65" s="65"/>
      <c r="F65" s="34"/>
      <c r="G65" s="34"/>
    </row>
  </sheetData>
  <sheetProtection/>
  <mergeCells count="33">
    <mergeCell ref="E55:F55"/>
    <mergeCell ref="A61:E61"/>
    <mergeCell ref="A65:E65"/>
    <mergeCell ref="I8:J8"/>
    <mergeCell ref="K8:K9"/>
    <mergeCell ref="A27:A28"/>
    <mergeCell ref="B27:B28"/>
    <mergeCell ref="C27:C28"/>
    <mergeCell ref="D27:D28"/>
    <mergeCell ref="A56:K57"/>
    <mergeCell ref="M27:M28"/>
    <mergeCell ref="E27:E28"/>
    <mergeCell ref="F27:F28"/>
    <mergeCell ref="G27:H27"/>
    <mergeCell ref="I27:J27"/>
    <mergeCell ref="K27:K28"/>
    <mergeCell ref="L27:L28"/>
    <mergeCell ref="A4:M4"/>
    <mergeCell ref="A5:M5"/>
    <mergeCell ref="A8:A9"/>
    <mergeCell ref="B8:B9"/>
    <mergeCell ref="C8:C9"/>
    <mergeCell ref="D8:D9"/>
    <mergeCell ref="E8:E9"/>
    <mergeCell ref="F8:F9"/>
    <mergeCell ref="G8:H8"/>
    <mergeCell ref="L8:L9"/>
    <mergeCell ref="M8:M9"/>
    <mergeCell ref="A1:B1"/>
    <mergeCell ref="C1:D1"/>
    <mergeCell ref="A2:B2"/>
    <mergeCell ref="C2:D2"/>
    <mergeCell ref="A3:M3"/>
  </mergeCells>
  <conditionalFormatting sqref="C10:C21">
    <cfRule type="cellIs" priority="3" dxfId="0" operator="equal">
      <formula>60</formula>
    </cfRule>
  </conditionalFormatting>
  <conditionalFormatting sqref="C43:C54">
    <cfRule type="cellIs" priority="2" dxfId="0" operator="equal">
      <formula>60</formula>
    </cfRule>
  </conditionalFormatting>
  <conditionalFormatting sqref="C29:C42">
    <cfRule type="cellIs" priority="1" dxfId="0" operator="equal">
      <formula>60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9" r:id="rId1"/>
  <headerFooter>
    <oddHeader>&amp;RRK-08-2014-xx, příl.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Matulová Hana Ing.</dc:creator>
  <cp:keywords/>
  <dc:description/>
  <cp:lastModifiedBy>Pospíchalová Petra</cp:lastModifiedBy>
  <cp:lastPrinted>2015-02-26T06:58:58Z</cp:lastPrinted>
  <dcterms:created xsi:type="dcterms:W3CDTF">2015-02-25T19:07:29Z</dcterms:created>
  <dcterms:modified xsi:type="dcterms:W3CDTF">2015-02-26T10:59:37Z</dcterms:modified>
  <cp:category/>
  <cp:version/>
  <cp:contentType/>
  <cp:contentStatus/>
</cp:coreProperties>
</file>