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activeTab="0"/>
  </bookViews>
  <sheets>
    <sheet name="hodnocení komise 2015" sheetId="1" r:id="rId1"/>
  </sheets>
  <definedNames>
    <definedName name="_xlnm.Print_Area" localSheetId="0">'hodnocení komise 2015'!$B$3:$Z$29</definedName>
  </definedNames>
  <calcPr fullCalcOnLoad="1"/>
</workbook>
</file>

<file path=xl/sharedStrings.xml><?xml version="1.0" encoding="utf-8"?>
<sst xmlns="http://schemas.openxmlformats.org/spreadsheetml/2006/main" count="239" uniqueCount="72">
  <si>
    <t xml:space="preserve"> </t>
  </si>
  <si>
    <t>Příloha č. 1 -  hodnocení žádostí o dotaci na pořizování a opravy pomůcek ZUŠ 2015</t>
  </si>
  <si>
    <t>Počet</t>
  </si>
  <si>
    <t>Dotace získaná v minulých letech</t>
  </si>
  <si>
    <t>Kapacita školy</t>
  </si>
  <si>
    <t>odesláno do         31.1. 2015</t>
  </si>
  <si>
    <t>předloženo na tiskopise</t>
  </si>
  <si>
    <t>souhlas zřiz.</t>
  </si>
  <si>
    <t>min 10 tis</t>
  </si>
  <si>
    <t>max. 300 tis</t>
  </si>
  <si>
    <t>v 1 žádosti 1</t>
  </si>
  <si>
    <t>Název učební pomůcky</t>
  </si>
  <si>
    <t xml:space="preserve"> Počet žádostí za jednu školu</t>
  </si>
  <si>
    <t>Předpokládaná cena opravy n. pomůcky</t>
  </si>
  <si>
    <t>Výše požadované dotace</t>
  </si>
  <si>
    <t>Podíl dotace z ceny v %</t>
  </si>
  <si>
    <t>Max. 80%ceny</t>
  </si>
  <si>
    <t>% Podíl dotace z ceny</t>
  </si>
  <si>
    <t xml:space="preserve">Celková cena       </t>
  </si>
  <si>
    <t>Počet žáků ZUŠ</t>
  </si>
  <si>
    <t>Dotace z min. období</t>
  </si>
  <si>
    <t>Oprava/nákup</t>
  </si>
  <si>
    <t>Neúspěšná žádost (stejná/jiná)</t>
  </si>
  <si>
    <t>Body celkem</t>
  </si>
  <si>
    <t>Rank</t>
  </si>
  <si>
    <t>Navrhovaná částka</t>
  </si>
  <si>
    <t>ZUŠ Pacov,                                Španovského 319, 395 01 Pacov</t>
  </si>
  <si>
    <t>Ano</t>
  </si>
  <si>
    <t>Elektronické klávesy KORG PA 600 SET</t>
  </si>
  <si>
    <t>ZUŠ Pelhřimov,                                                            Pod Kalvárií 850, 393 01 Pelhřimov</t>
  </si>
  <si>
    <t>Elektronická bicí sada ROLAND TD-15KV SET</t>
  </si>
  <si>
    <t>ZUŠ Světlá nad Sázavou, Nádražní 228</t>
  </si>
  <si>
    <t>Pianino PETROF P 131 M1</t>
  </si>
  <si>
    <t>ZUŠ Třešť,                                           Revoluční 20, 589 01 Třešť</t>
  </si>
  <si>
    <t>Pianino Weinbach 126</t>
  </si>
  <si>
    <t>ZUŠ Moravské  Budějovice,       Havlíčkova 933, 676 02 Moravské Budějovice</t>
  </si>
  <si>
    <t>Es Baryton saxofon Jupiter JP-793 GL</t>
  </si>
  <si>
    <t>Akordeon Delicia Carmen 24, české hlasy special, 96 basů, 5 registrů, 4-hlas</t>
  </si>
  <si>
    <t>ZUŠ Jihlava,                                                             Masarykovo nám. 65/16, 586 01 Jihlava</t>
  </si>
  <si>
    <t>RC Es - Clarinet Buffet Crampon</t>
  </si>
  <si>
    <t>Bass Clarinet Prestige - Buffet Crampon</t>
  </si>
  <si>
    <t>ADAMS Marimba ARTIST R.v.Sice, E2-C7</t>
  </si>
  <si>
    <t>ZUŠ Jana Štursy Nové Město na Moravě, Vratislavovo nám. 121,                                                                  592 31 Nové Město na Moravě</t>
  </si>
  <si>
    <t xml:space="preserve">tympány Revolution s dolaďovačem, měděný, ADAMS, vel. 26" a 29" + 2 x pouzdro </t>
  </si>
  <si>
    <t>Akordeon Welmeister Cassott 414 41/120/IV/11/5</t>
  </si>
  <si>
    <t>ZUŠ Ledeč nad Sázavou,                                                                 Nádražní 231, 584 01 Ledeč nad Sázavou</t>
  </si>
  <si>
    <t>digitální videokamera SONY NEX-VG30E + objektiv SONY 18-200 mm</t>
  </si>
  <si>
    <t>alt saxofon YAMAHA YAS 62 s pouzdrem</t>
  </si>
  <si>
    <t xml:space="preserve">ZUŠ J. V. Stamice Havlíčkův Brod,       Smetanovo náměstí 31, 580 01 Havlíčkův Brod  </t>
  </si>
  <si>
    <t>Klavírní křídlo SCHOLZE-GEORGSWALDE, opus 7119, inv. č. 23</t>
  </si>
  <si>
    <t>ZUŠ Náměšť nad Oslavou, okres Třebíč Masarykovo nám. 51, 675 71 Náměšť nad Oslavou</t>
  </si>
  <si>
    <t>barytonový syxofon zn. Amati ABS 64 OK</t>
  </si>
  <si>
    <t>ZŠ, ZUŠ a MŠ Lipnice nad Sázavou, Lipnice nad Sázavou 213, 582 32 Lipnice nad Sázavou</t>
  </si>
  <si>
    <t>Alt saxofon YAMAHA YAS-280</t>
  </si>
  <si>
    <t>ZUŠ Bystřice nad Pernštejnem,                                                            Nádražní 615,                                                593 01 Bystřice nad Pernštejnem</t>
  </si>
  <si>
    <t>Digitální piano YAMAHA CLP</t>
  </si>
  <si>
    <t>6 ks PC + 1 x grafický SW CorelDRAW Graphics Suite X7 Classroom s multilicencí</t>
  </si>
  <si>
    <t>Základní umělecká škola Hrotovice, F. B. Zvěřiny 212, 675 55 Hrotovice</t>
  </si>
  <si>
    <t>Trubicové zvony (chimesy) Schulmerich</t>
  </si>
  <si>
    <t>ZUŠ G. Mahlera Humpolec, Školní 701 396 01 Humpolec</t>
  </si>
  <si>
    <t>oprava TUBA</t>
  </si>
  <si>
    <t>ZUŠ Polná, Zámek 485, Polná</t>
  </si>
  <si>
    <t>Hoboj YAMAHA YOB 432</t>
  </si>
  <si>
    <t>Soukromá ZUŠ spol. s r. o., Nuselská 3240, 580 01 Havlíčkův Brod</t>
  </si>
  <si>
    <t>Klavír August Forster</t>
  </si>
  <si>
    <t>ZUŠ Chotěboř,                                                                                   nám. T. G. Masaryka 322,                                                                         583 01 Chotěboř</t>
  </si>
  <si>
    <t>velký buben Adams</t>
  </si>
  <si>
    <t>ZUŠ Telč                                            nám. Zachariáše z Hradce 71, 588 56 Telč</t>
  </si>
  <si>
    <t>oprava koncertního klavíru</t>
  </si>
  <si>
    <t>Celkem</t>
  </si>
  <si>
    <t>Počet stran: 2</t>
  </si>
  <si>
    <t>RK-06-2015-45, př.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</si>
</sst>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 CE"/>
      <family val="2"/>
    </font>
    <font>
      <sz val="10"/>
      <color theme="1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medium"/>
      <top/>
      <bottom/>
    </border>
    <border>
      <left/>
      <right style="thin"/>
      <top style="thin"/>
      <bottom/>
    </border>
    <border>
      <left style="medium"/>
      <right style="medium"/>
      <top style="medium"/>
      <bottom/>
    </border>
    <border>
      <left style="thin"/>
      <right style="medium"/>
      <top/>
      <bottom/>
    </border>
    <border>
      <left/>
      <right style="thin"/>
      <top/>
      <bottom/>
    </border>
    <border>
      <left/>
      <right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1" fontId="2" fillId="0" borderId="15" xfId="0" applyNumberFormat="1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textRotation="90" wrapText="1"/>
    </xf>
    <xf numFmtId="3" fontId="2" fillId="0" borderId="15" xfId="0" applyNumberFormat="1" applyFont="1" applyFill="1" applyBorder="1" applyAlignment="1">
      <alignment horizontal="center" vertical="center" textRotation="90" wrapText="1"/>
    </xf>
    <xf numFmtId="164" fontId="2" fillId="0" borderId="15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6" borderId="16" xfId="0" applyFont="1" applyFill="1" applyBorder="1" applyAlignment="1">
      <alignment horizontal="center" vertical="center" textRotation="90" wrapText="1"/>
    </xf>
    <xf numFmtId="0" fontId="2" fillId="6" borderId="15" xfId="0" applyFont="1" applyFill="1" applyBorder="1" applyAlignment="1">
      <alignment horizontal="center" vertical="center" textRotation="90" wrapText="1"/>
    </xf>
    <xf numFmtId="0" fontId="2" fillId="6" borderId="12" xfId="0" applyFont="1" applyFill="1" applyBorder="1" applyAlignment="1">
      <alignment horizontal="center" vertical="center" textRotation="90"/>
    </xf>
    <xf numFmtId="0" fontId="2" fillId="6" borderId="17" xfId="0" applyFont="1" applyFill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0" fillId="34" borderId="19" xfId="0" applyFill="1" applyBorder="1" applyAlignment="1">
      <alignment horizontal="center" vertical="center" wrapText="1"/>
    </xf>
    <xf numFmtId="0" fontId="40" fillId="34" borderId="20" xfId="0" applyFont="1" applyFill="1" applyBorder="1" applyAlignment="1">
      <alignment horizontal="center" vertical="center" wrapText="1"/>
    </xf>
    <xf numFmtId="3" fontId="3" fillId="34" borderId="0" xfId="0" applyNumberFormat="1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 wrapText="1"/>
    </xf>
    <xf numFmtId="1" fontId="41" fillId="34" borderId="22" xfId="0" applyNumberFormat="1" applyFont="1" applyFill="1" applyBorder="1" applyAlignment="1">
      <alignment horizontal="center" vertical="center" textRotation="90" wrapText="1"/>
    </xf>
    <xf numFmtId="1" fontId="0" fillId="34" borderId="22" xfId="0" applyNumberFormat="1" applyFont="1" applyFill="1" applyBorder="1" applyAlignment="1">
      <alignment horizontal="center" vertical="center" textRotation="90" wrapText="1"/>
    </xf>
    <xf numFmtId="0" fontId="0" fillId="34" borderId="22" xfId="0" applyFont="1" applyFill="1" applyBorder="1" applyAlignment="1">
      <alignment horizontal="center" vertical="center" wrapText="1"/>
    </xf>
    <xf numFmtId="1" fontId="0" fillId="34" borderId="23" xfId="0" applyNumberFormat="1" applyFont="1" applyFill="1" applyBorder="1" applyAlignment="1">
      <alignment horizontal="center" vertical="center" wrapText="1"/>
    </xf>
    <xf numFmtId="3" fontId="0" fillId="34" borderId="22" xfId="0" applyNumberFormat="1" applyFont="1" applyFill="1" applyBorder="1" applyAlignment="1">
      <alignment horizontal="center" vertical="center" wrapText="1"/>
    </xf>
    <xf numFmtId="164" fontId="0" fillId="34" borderId="22" xfId="0" applyNumberFormat="1" applyFont="1" applyFill="1" applyBorder="1" applyAlignment="1">
      <alignment horizontal="center" vertical="center" wrapText="1"/>
    </xf>
    <xf numFmtId="1" fontId="0" fillId="34" borderId="24" xfId="0" applyNumberFormat="1" applyFont="1" applyFill="1" applyBorder="1" applyAlignment="1">
      <alignment horizontal="center" vertical="center" textRotation="90" wrapText="1"/>
    </xf>
    <xf numFmtId="0" fontId="0" fillId="34" borderId="25" xfId="0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0" fillId="34" borderId="29" xfId="0" applyFill="1" applyBorder="1" applyAlignment="1">
      <alignment horizontal="center" vertical="center" wrapText="1"/>
    </xf>
    <xf numFmtId="0" fontId="0" fillId="34" borderId="30" xfId="0" applyFill="1" applyBorder="1" applyAlignment="1">
      <alignment horizontal="center" vertical="center" wrapText="1"/>
    </xf>
    <xf numFmtId="0" fontId="40" fillId="34" borderId="31" xfId="0" applyFont="1" applyFill="1" applyBorder="1" applyAlignment="1">
      <alignment horizontal="center" vertical="center" wrapText="1"/>
    </xf>
    <xf numFmtId="3" fontId="3" fillId="34" borderId="31" xfId="0" applyNumberFormat="1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1" fontId="41" fillId="34" borderId="33" xfId="0" applyNumberFormat="1" applyFont="1" applyFill="1" applyBorder="1" applyAlignment="1">
      <alignment horizontal="center" vertical="center" textRotation="90" wrapText="1"/>
    </xf>
    <xf numFmtId="1" fontId="0" fillId="34" borderId="34" xfId="0" applyNumberFormat="1" applyFont="1" applyFill="1" applyBorder="1" applyAlignment="1">
      <alignment horizontal="center" vertical="center" textRotation="90" wrapText="1"/>
    </xf>
    <xf numFmtId="0" fontId="41" fillId="34" borderId="34" xfId="0" applyFont="1" applyFill="1" applyBorder="1" applyAlignment="1">
      <alignment horizontal="center" vertical="center" wrapText="1"/>
    </xf>
    <xf numFmtId="0" fontId="41" fillId="34" borderId="35" xfId="0" applyFont="1" applyFill="1" applyBorder="1" applyAlignment="1">
      <alignment horizontal="center" vertical="center" wrapText="1"/>
    </xf>
    <xf numFmtId="3" fontId="41" fillId="34" borderId="34" xfId="0" applyNumberFormat="1" applyFont="1" applyFill="1" applyBorder="1" applyAlignment="1">
      <alignment horizontal="center" vertical="center" wrapText="1"/>
    </xf>
    <xf numFmtId="3" fontId="41" fillId="34" borderId="35" xfId="0" applyNumberFormat="1" applyFont="1" applyFill="1" applyBorder="1" applyAlignment="1">
      <alignment horizontal="center" vertical="center" wrapText="1"/>
    </xf>
    <xf numFmtId="164" fontId="41" fillId="34" borderId="34" xfId="0" applyNumberFormat="1" applyFont="1" applyFill="1" applyBorder="1" applyAlignment="1">
      <alignment horizontal="center" vertical="center" wrapText="1"/>
    </xf>
    <xf numFmtId="1" fontId="0" fillId="34" borderId="36" xfId="0" applyNumberFormat="1" applyFont="1" applyFill="1" applyBorder="1" applyAlignment="1">
      <alignment horizontal="center" vertical="center" textRotation="90" wrapText="1"/>
    </xf>
    <xf numFmtId="0" fontId="0" fillId="34" borderId="37" xfId="0" applyFont="1" applyFill="1" applyBorder="1" applyAlignment="1">
      <alignment horizontal="center" vertical="center" wrapText="1"/>
    </xf>
    <xf numFmtId="0" fontId="0" fillId="34" borderId="34" xfId="0" applyFont="1" applyFill="1" applyBorder="1" applyAlignment="1">
      <alignment horizontal="center" vertical="center" wrapText="1"/>
    </xf>
    <xf numFmtId="3" fontId="0" fillId="34" borderId="33" xfId="0" applyNumberFormat="1" applyFont="1" applyFill="1" applyBorder="1" applyAlignment="1">
      <alignment horizontal="center" vertical="center" wrapText="1"/>
    </xf>
    <xf numFmtId="0" fontId="0" fillId="34" borderId="33" xfId="0" applyFont="1" applyFill="1" applyBorder="1" applyAlignment="1">
      <alignment horizontal="center" vertical="center" wrapText="1"/>
    </xf>
    <xf numFmtId="0" fontId="0" fillId="34" borderId="35" xfId="0" applyFont="1" applyFill="1" applyBorder="1" applyAlignment="1">
      <alignment horizontal="center" vertical="center" wrapText="1"/>
    </xf>
    <xf numFmtId="0" fontId="0" fillId="34" borderId="38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40" fillId="34" borderId="35" xfId="0" applyFont="1" applyFill="1" applyBorder="1" applyAlignment="1">
      <alignment horizontal="center" vertical="center" wrapText="1"/>
    </xf>
    <xf numFmtId="3" fontId="3" fillId="34" borderId="35" xfId="0" applyNumberFormat="1" applyFont="1" applyFill="1" applyBorder="1" applyAlignment="1">
      <alignment horizontal="center" vertical="center" wrapText="1"/>
    </xf>
    <xf numFmtId="3" fontId="0" fillId="34" borderId="34" xfId="0" applyNumberFormat="1" applyFont="1" applyFill="1" applyBorder="1" applyAlignment="1">
      <alignment horizontal="center" vertical="center" wrapText="1"/>
    </xf>
    <xf numFmtId="0" fontId="0" fillId="34" borderId="36" xfId="0" applyFont="1" applyFill="1" applyBorder="1" applyAlignment="1">
      <alignment horizontal="center" vertical="center" wrapText="1"/>
    </xf>
    <xf numFmtId="0" fontId="0" fillId="34" borderId="40" xfId="0" applyFill="1" applyBorder="1" applyAlignment="1">
      <alignment horizontal="center" vertical="center" wrapText="1"/>
    </xf>
    <xf numFmtId="0" fontId="0" fillId="34" borderId="41" xfId="0" applyFill="1" applyBorder="1" applyAlignment="1">
      <alignment horizontal="center" vertical="center" wrapText="1"/>
    </xf>
    <xf numFmtId="0" fontId="40" fillId="34" borderId="33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1" fontId="0" fillId="34" borderId="33" xfId="0" applyNumberFormat="1" applyFont="1" applyFill="1" applyBorder="1" applyAlignment="1">
      <alignment horizontal="center" vertical="center" textRotation="90" wrapText="1"/>
    </xf>
    <xf numFmtId="0" fontId="41" fillId="34" borderId="33" xfId="0" applyFont="1" applyFill="1" applyBorder="1" applyAlignment="1">
      <alignment horizontal="center" vertical="center" wrapText="1"/>
    </xf>
    <xf numFmtId="0" fontId="0" fillId="34" borderId="42" xfId="0" applyFill="1" applyBorder="1" applyAlignment="1">
      <alignment horizontal="center" vertical="center" wrapText="1"/>
    </xf>
    <xf numFmtId="0" fontId="0" fillId="34" borderId="34" xfId="0" applyFont="1" applyFill="1" applyBorder="1" applyAlignment="1">
      <alignment horizontal="center" vertical="center" textRotation="90" wrapText="1"/>
    </xf>
    <xf numFmtId="0" fontId="0" fillId="34" borderId="20" xfId="0" applyFont="1" applyFill="1" applyBorder="1" applyAlignment="1">
      <alignment horizontal="center" vertical="center" textRotation="90" wrapText="1"/>
    </xf>
    <xf numFmtId="0" fontId="0" fillId="34" borderId="34" xfId="0" applyFill="1" applyBorder="1" applyAlignment="1">
      <alignment horizontal="center" vertical="center" wrapText="1"/>
    </xf>
    <xf numFmtId="1" fontId="0" fillId="34" borderId="26" xfId="0" applyNumberFormat="1" applyFont="1" applyFill="1" applyBorder="1" applyAlignment="1">
      <alignment horizontal="center" vertical="center" textRotation="90" wrapText="1"/>
    </xf>
    <xf numFmtId="0" fontId="41" fillId="34" borderId="26" xfId="0" applyFont="1" applyFill="1" applyBorder="1" applyAlignment="1">
      <alignment horizontal="center" vertical="center" wrapText="1"/>
    </xf>
    <xf numFmtId="3" fontId="41" fillId="34" borderId="33" xfId="0" applyNumberFormat="1" applyFont="1" applyFill="1" applyBorder="1" applyAlignment="1">
      <alignment horizontal="center" vertical="center" wrapText="1"/>
    </xf>
    <xf numFmtId="3" fontId="41" fillId="34" borderId="31" xfId="0" applyNumberFormat="1" applyFont="1" applyFill="1" applyBorder="1" applyAlignment="1">
      <alignment horizontal="center" vertical="center" wrapText="1"/>
    </xf>
    <xf numFmtId="0" fontId="0" fillId="34" borderId="43" xfId="0" applyFill="1" applyBorder="1" applyAlignment="1">
      <alignment horizontal="center" vertical="center" wrapText="1"/>
    </xf>
    <xf numFmtId="0" fontId="40" fillId="34" borderId="44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1" fontId="0" fillId="34" borderId="20" xfId="0" applyNumberFormat="1" applyFont="1" applyFill="1" applyBorder="1" applyAlignment="1">
      <alignment horizontal="center" vertical="center" textRotation="90" wrapText="1"/>
    </xf>
    <xf numFmtId="0" fontId="41" fillId="34" borderId="20" xfId="0" applyFont="1" applyFill="1" applyBorder="1" applyAlignment="1">
      <alignment horizontal="center" vertical="center" wrapText="1"/>
    </xf>
    <xf numFmtId="0" fontId="41" fillId="34" borderId="44" xfId="0" applyFont="1" applyFill="1" applyBorder="1" applyAlignment="1">
      <alignment horizontal="center" vertical="center" wrapText="1"/>
    </xf>
    <xf numFmtId="0" fontId="0" fillId="34" borderId="35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0" fontId="40" fillId="34" borderId="34" xfId="0" applyFont="1" applyFill="1" applyBorder="1" applyAlignment="1">
      <alignment horizontal="center" vertical="center" wrapText="1"/>
    </xf>
    <xf numFmtId="3" fontId="0" fillId="34" borderId="35" xfId="0" applyNumberFormat="1" applyFont="1" applyFill="1" applyBorder="1" applyAlignment="1">
      <alignment horizontal="center" vertical="center" wrapText="1"/>
    </xf>
    <xf numFmtId="0" fontId="0" fillId="34" borderId="32" xfId="0" applyFont="1" applyFill="1" applyBorder="1" applyAlignment="1">
      <alignment horizontal="center" vertical="center" wrapText="1"/>
    </xf>
    <xf numFmtId="0" fontId="40" fillId="34" borderId="45" xfId="0" applyFont="1" applyFill="1" applyBorder="1" applyAlignment="1">
      <alignment horizontal="center" vertical="center" wrapText="1"/>
    </xf>
    <xf numFmtId="0" fontId="0" fillId="34" borderId="32" xfId="0" applyFont="1" applyFill="1" applyBorder="1" applyAlignment="1">
      <alignment horizontal="center" vertical="center" wrapText="1"/>
    </xf>
    <xf numFmtId="0" fontId="41" fillId="34" borderId="45" xfId="0" applyFont="1" applyFill="1" applyBorder="1" applyAlignment="1">
      <alignment horizontal="center" vertical="center" wrapText="1"/>
    </xf>
    <xf numFmtId="0" fontId="2" fillId="34" borderId="46" xfId="0" applyFont="1" applyFill="1" applyBorder="1" applyAlignment="1">
      <alignment horizontal="center" vertical="center" wrapText="1"/>
    </xf>
    <xf numFmtId="0" fontId="40" fillId="34" borderId="20" xfId="0" applyFont="1" applyFill="1" applyBorder="1" applyAlignment="1">
      <alignment horizontal="center" vertical="center" wrapText="1"/>
    </xf>
    <xf numFmtId="3" fontId="0" fillId="34" borderId="44" xfId="0" applyNumberFormat="1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164" fontId="41" fillId="34" borderId="33" xfId="0" applyNumberFormat="1" applyFont="1" applyFill="1" applyBorder="1" applyAlignment="1">
      <alignment horizontal="center" vertical="center" wrapText="1"/>
    </xf>
    <xf numFmtId="1" fontId="0" fillId="34" borderId="38" xfId="0" applyNumberFormat="1" applyFont="1" applyFill="1" applyBorder="1" applyAlignment="1">
      <alignment horizontal="center" vertical="center" textRotation="90" wrapText="1"/>
    </xf>
    <xf numFmtId="0" fontId="0" fillId="34" borderId="47" xfId="0" applyFont="1" applyFill="1" applyBorder="1" applyAlignment="1">
      <alignment horizontal="center" vertical="center" wrapText="1"/>
    </xf>
    <xf numFmtId="0" fontId="2" fillId="34" borderId="48" xfId="0" applyFont="1" applyFill="1" applyBorder="1" applyAlignment="1">
      <alignment horizontal="center" vertical="center" wrapText="1"/>
    </xf>
    <xf numFmtId="3" fontId="41" fillId="34" borderId="20" xfId="0" applyNumberFormat="1" applyFont="1" applyFill="1" applyBorder="1" applyAlignment="1">
      <alignment horizontal="center" vertical="center" wrapText="1"/>
    </xf>
    <xf numFmtId="3" fontId="41" fillId="34" borderId="44" xfId="0" applyNumberFormat="1" applyFont="1" applyFill="1" applyBorder="1" applyAlignment="1">
      <alignment horizontal="center" vertical="center" wrapText="1"/>
    </xf>
    <xf numFmtId="164" fontId="41" fillId="34" borderId="20" xfId="0" applyNumberFormat="1" applyFont="1" applyFill="1" applyBorder="1" applyAlignment="1">
      <alignment horizontal="center" vertical="center" wrapText="1"/>
    </xf>
    <xf numFmtId="1" fontId="0" fillId="34" borderId="49" xfId="0" applyNumberFormat="1" applyFont="1" applyFill="1" applyBorder="1" applyAlignment="1">
      <alignment horizontal="center" vertical="center" textRotation="90" wrapText="1"/>
    </xf>
    <xf numFmtId="0" fontId="0" fillId="34" borderId="50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3" fontId="0" fillId="34" borderId="20" xfId="0" applyNumberFormat="1" applyFont="1" applyFill="1" applyBorder="1" applyAlignment="1">
      <alignment horizontal="center" vertical="center" wrapText="1"/>
    </xf>
    <xf numFmtId="0" fontId="0" fillId="34" borderId="49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0" fillId="34" borderId="51" xfId="0" applyFill="1" applyBorder="1" applyAlignment="1">
      <alignment horizontal="center" vertical="center" wrapText="1"/>
    </xf>
    <xf numFmtId="0" fontId="0" fillId="34" borderId="52" xfId="0" applyFill="1" applyBorder="1" applyAlignment="1">
      <alignment horizontal="center" vertical="center" wrapText="1"/>
    </xf>
    <xf numFmtId="0" fontId="40" fillId="34" borderId="53" xfId="0" applyFont="1" applyFill="1" applyBorder="1" applyAlignment="1">
      <alignment horizontal="center" vertical="center" wrapText="1"/>
    </xf>
    <xf numFmtId="3" fontId="3" fillId="34" borderId="54" xfId="0" applyNumberFormat="1" applyFont="1" applyFill="1" applyBorder="1" applyAlignment="1">
      <alignment horizontal="center" vertical="center" wrapText="1"/>
    </xf>
    <xf numFmtId="0" fontId="0" fillId="34" borderId="52" xfId="0" applyFont="1" applyFill="1" applyBorder="1" applyAlignment="1">
      <alignment horizontal="center" vertical="center" wrapText="1"/>
    </xf>
    <xf numFmtId="1" fontId="0" fillId="34" borderId="53" xfId="0" applyNumberFormat="1" applyFont="1" applyFill="1" applyBorder="1" applyAlignment="1">
      <alignment horizontal="center" vertical="center" textRotation="90" wrapText="1"/>
    </xf>
    <xf numFmtId="0" fontId="41" fillId="34" borderId="53" xfId="0" applyFont="1" applyFill="1" applyBorder="1" applyAlignment="1">
      <alignment horizontal="center" vertical="center" wrapText="1"/>
    </xf>
    <xf numFmtId="3" fontId="41" fillId="34" borderId="53" xfId="0" applyNumberFormat="1" applyFont="1" applyFill="1" applyBorder="1" applyAlignment="1">
      <alignment horizontal="center" vertical="center" wrapText="1"/>
    </xf>
    <xf numFmtId="3" fontId="41" fillId="34" borderId="54" xfId="0" applyNumberFormat="1" applyFont="1" applyFill="1" applyBorder="1" applyAlignment="1">
      <alignment horizontal="center" vertical="center" wrapText="1"/>
    </xf>
    <xf numFmtId="164" fontId="41" fillId="34" borderId="53" xfId="0" applyNumberFormat="1" applyFont="1" applyFill="1" applyBorder="1" applyAlignment="1">
      <alignment horizontal="center" vertical="center" wrapText="1"/>
    </xf>
    <xf numFmtId="1" fontId="0" fillId="34" borderId="55" xfId="0" applyNumberFormat="1" applyFont="1" applyFill="1" applyBorder="1" applyAlignment="1">
      <alignment horizontal="center" vertical="center" textRotation="90" wrapText="1"/>
    </xf>
    <xf numFmtId="0" fontId="2" fillId="33" borderId="11" xfId="0" applyFont="1" applyFill="1" applyBorder="1" applyAlignment="1">
      <alignment horizontal="left" vertical="center" wrapText="1"/>
    </xf>
    <xf numFmtId="1" fontId="0" fillId="33" borderId="56" xfId="0" applyNumberFormat="1" applyFill="1" applyBorder="1" applyAlignment="1">
      <alignment horizontal="center" vertical="center" wrapText="1"/>
    </xf>
    <xf numFmtId="3" fontId="0" fillId="33" borderId="53" xfId="0" applyNumberFormat="1" applyFill="1" applyBorder="1" applyAlignment="1">
      <alignment horizontal="center" vertical="center" wrapText="1"/>
    </xf>
    <xf numFmtId="164" fontId="0" fillId="33" borderId="54" xfId="0" applyNumberForma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4" fontId="0" fillId="0" borderId="0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4" fontId="0" fillId="34" borderId="28" xfId="0" applyNumberFormat="1" applyFont="1" applyFill="1" applyBorder="1" applyAlignment="1">
      <alignment horizontal="center" vertical="center" wrapText="1"/>
    </xf>
    <xf numFmtId="4" fontId="0" fillId="34" borderId="46" xfId="0" applyNumberFormat="1" applyFont="1" applyFill="1" applyBorder="1" applyAlignment="1">
      <alignment horizontal="center" vertical="center" wrapText="1"/>
    </xf>
    <xf numFmtId="4" fontId="0" fillId="34" borderId="57" xfId="0" applyNumberFormat="1" applyFont="1" applyFill="1" applyBorder="1" applyAlignment="1">
      <alignment horizontal="center" vertical="center" wrapText="1"/>
    </xf>
    <xf numFmtId="4" fontId="0" fillId="34" borderId="58" xfId="0" applyNumberFormat="1" applyFont="1" applyFill="1" applyBorder="1" applyAlignment="1">
      <alignment horizontal="center" vertical="center" wrapText="1"/>
    </xf>
    <xf numFmtId="4" fontId="0" fillId="34" borderId="59" xfId="0" applyNumberFormat="1" applyFont="1" applyFill="1" applyBorder="1" applyAlignment="1">
      <alignment horizontal="center" vertical="center" wrapText="1"/>
    </xf>
    <xf numFmtId="4" fontId="0" fillId="34" borderId="6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6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3" fontId="2" fillId="33" borderId="11" xfId="0" applyNumberFormat="1" applyFont="1" applyFill="1" applyBorder="1" applyAlignment="1">
      <alignment horizontal="right" vertical="center" wrapText="1"/>
    </xf>
    <xf numFmtId="3" fontId="2" fillId="33" borderId="61" xfId="0" applyNumberFormat="1" applyFont="1" applyFill="1" applyBorder="1" applyAlignment="1">
      <alignment horizontal="right" vertical="center" wrapText="1"/>
    </xf>
    <xf numFmtId="3" fontId="2" fillId="33" borderId="13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0" fillId="34" borderId="41" xfId="0" applyFill="1" applyBorder="1" applyAlignment="1">
      <alignment horizontal="center" vertical="center" wrapText="1"/>
    </xf>
    <xf numFmtId="0" fontId="0" fillId="34" borderId="63" xfId="0" applyFill="1" applyBorder="1" applyAlignment="1">
      <alignment horizontal="center" vertical="center" wrapText="1"/>
    </xf>
    <xf numFmtId="0" fontId="40" fillId="34" borderId="33" xfId="0" applyFont="1" applyFill="1" applyBorder="1" applyAlignment="1">
      <alignment horizontal="center" vertical="center" wrapText="1"/>
    </xf>
    <xf numFmtId="0" fontId="40" fillId="34" borderId="26" xfId="0" applyFont="1" applyFill="1" applyBorder="1" applyAlignment="1">
      <alignment horizontal="center" vertical="center" wrapText="1"/>
    </xf>
    <xf numFmtId="3" fontId="3" fillId="34" borderId="31" xfId="0" applyNumberFormat="1" applyFont="1" applyFill="1" applyBorder="1" applyAlignment="1">
      <alignment horizontal="center" vertical="center" wrapText="1"/>
    </xf>
    <xf numFmtId="3" fontId="3" fillId="34" borderId="45" xfId="0" applyNumberFormat="1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2" fillId="34" borderId="63" xfId="0" applyFont="1" applyFill="1" applyBorder="1" applyAlignment="1">
      <alignment horizontal="center" vertical="center" wrapText="1"/>
    </xf>
    <xf numFmtId="0" fontId="41" fillId="34" borderId="33" xfId="0" applyFont="1" applyFill="1" applyBorder="1" applyAlignment="1">
      <alignment horizontal="center" vertical="center" wrapText="1"/>
    </xf>
    <xf numFmtId="0" fontId="41" fillId="34" borderId="26" xfId="0" applyFont="1" applyFill="1" applyBorder="1" applyAlignment="1">
      <alignment horizontal="center" vertical="center" wrapText="1"/>
    </xf>
    <xf numFmtId="0" fontId="40" fillId="34" borderId="33" xfId="0" applyFont="1" applyFill="1" applyBorder="1" applyAlignment="1">
      <alignment horizontal="center" vertical="center" wrapText="1"/>
    </xf>
    <xf numFmtId="0" fontId="40" fillId="34" borderId="26" xfId="0" applyFont="1" applyFill="1" applyBorder="1" applyAlignment="1">
      <alignment horizontal="center" vertical="center" wrapText="1"/>
    </xf>
    <xf numFmtId="3" fontId="0" fillId="34" borderId="31" xfId="0" applyNumberFormat="1" applyFont="1" applyFill="1" applyBorder="1" applyAlignment="1">
      <alignment horizontal="center" vertical="center" wrapText="1"/>
    </xf>
    <xf numFmtId="3" fontId="0" fillId="34" borderId="45" xfId="0" applyNumberFormat="1" applyFont="1" applyFill="1" applyBorder="1" applyAlignment="1">
      <alignment horizontal="center" vertical="center" wrapText="1"/>
    </xf>
    <xf numFmtId="0" fontId="0" fillId="34" borderId="41" xfId="0" applyFont="1" applyFill="1" applyBorder="1" applyAlignment="1">
      <alignment horizontal="center" vertical="center" wrapText="1"/>
    </xf>
    <xf numFmtId="0" fontId="0" fillId="34" borderId="63" xfId="0" applyFont="1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40" fillId="34" borderId="20" xfId="0" applyFont="1" applyFill="1" applyBorder="1" applyAlignment="1">
      <alignment horizontal="center" vertical="center" wrapText="1"/>
    </xf>
    <xf numFmtId="3" fontId="3" fillId="34" borderId="44" xfId="0" applyNumberFormat="1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41" fillId="34" borderId="2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0" fontId="41" fillId="34" borderId="26" xfId="0" applyFont="1" applyFill="1" applyBorder="1" applyAlignment="1">
      <alignment horizontal="center" vertical="center" wrapText="1"/>
    </xf>
    <xf numFmtId="0" fontId="0" fillId="34" borderId="45" xfId="0" applyFont="1" applyFill="1" applyBorder="1" applyAlignment="1">
      <alignment horizontal="center" vertical="center" wrapText="1"/>
    </xf>
    <xf numFmtId="0" fontId="0" fillId="34" borderId="63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5"/>
  <sheetViews>
    <sheetView tabSelected="1" zoomScalePageLayoutView="0" workbookViewId="0" topLeftCell="B1">
      <pane xSplit="2" ySplit="4" topLeftCell="D16" activePane="bottomRight" state="frozen"/>
      <selection pane="topLeft" activeCell="B1" sqref="B1"/>
      <selection pane="topRight" activeCell="C1" sqref="C1"/>
      <selection pane="bottomLeft" activeCell="B3" sqref="B3"/>
      <selection pane="bottomRight" activeCell="X1" sqref="X1:Z1"/>
    </sheetView>
  </sheetViews>
  <sheetFormatPr defaultColWidth="9.00390625" defaultRowHeight="12.75"/>
  <cols>
    <col min="1" max="2" width="3.25390625" style="2" customWidth="1"/>
    <col min="3" max="3" width="23.125" style="2" customWidth="1"/>
    <col min="4" max="4" width="7.375" style="126" customWidth="1"/>
    <col min="5" max="5" width="4.875" style="2" customWidth="1"/>
    <col min="6" max="6" width="4.75390625" style="2" customWidth="1"/>
    <col min="7" max="8" width="2.25390625" style="2" customWidth="1"/>
    <col min="9" max="9" width="2.625" style="2" customWidth="1"/>
    <col min="10" max="10" width="2.125" style="2" customWidth="1"/>
    <col min="11" max="11" width="2.00390625" style="2" customWidth="1"/>
    <col min="12" max="12" width="12.625" style="2" customWidth="1"/>
    <col min="13" max="13" width="4.125" style="2" customWidth="1"/>
    <col min="14" max="14" width="9.00390625" style="127" customWidth="1"/>
    <col min="15" max="15" width="10.375" style="127" customWidth="1"/>
    <col min="16" max="16" width="9.625" style="128" customWidth="1"/>
    <col min="17" max="17" width="3.375" style="2" customWidth="1"/>
    <col min="18" max="18" width="4.375" style="129" customWidth="1"/>
    <col min="19" max="19" width="3.125" style="129" customWidth="1"/>
    <col min="20" max="20" width="3.00390625" style="129" customWidth="1"/>
    <col min="21" max="21" width="4.00390625" style="129" customWidth="1"/>
    <col min="22" max="22" width="3.125" style="129" customWidth="1"/>
    <col min="23" max="23" width="5.25390625" style="129" customWidth="1"/>
    <col min="24" max="24" width="4.00390625" style="2" customWidth="1"/>
    <col min="25" max="25" width="3.875" style="125" customWidth="1"/>
    <col min="26" max="26" width="15.00390625" style="132" customWidth="1"/>
    <col min="27" max="16384" width="9.125" style="2" customWidth="1"/>
  </cols>
  <sheetData>
    <row r="1" spans="24:26" ht="12.75">
      <c r="X1" s="146" t="s">
        <v>71</v>
      </c>
      <c r="Y1" s="146"/>
      <c r="Z1" s="146"/>
    </row>
    <row r="2" spans="24:26" ht="13.5" thickBot="1">
      <c r="X2" s="147" t="s">
        <v>70</v>
      </c>
      <c r="Y2" s="147"/>
      <c r="Z2" s="147"/>
    </row>
    <row r="3" spans="1:26" ht="13.5" customHeight="1" thickBot="1">
      <c r="A3" s="1" t="s">
        <v>0</v>
      </c>
      <c r="B3" s="169" t="s">
        <v>1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1"/>
    </row>
    <row r="4" spans="1:26" s="19" customFormat="1" ht="105.75" customHeight="1" thickBot="1">
      <c r="A4" s="3" t="s">
        <v>2</v>
      </c>
      <c r="B4" s="3"/>
      <c r="C4" s="4"/>
      <c r="D4" s="5" t="s">
        <v>3</v>
      </c>
      <c r="E4" s="6" t="s">
        <v>4</v>
      </c>
      <c r="F4" s="7" t="s">
        <v>5</v>
      </c>
      <c r="G4" s="7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9" t="s">
        <v>11</v>
      </c>
      <c r="M4" s="8" t="s">
        <v>12</v>
      </c>
      <c r="N4" s="10" t="s">
        <v>13</v>
      </c>
      <c r="O4" s="11" t="s">
        <v>14</v>
      </c>
      <c r="P4" s="12" t="s">
        <v>15</v>
      </c>
      <c r="Q4" s="13" t="s">
        <v>16</v>
      </c>
      <c r="R4" s="14" t="s">
        <v>17</v>
      </c>
      <c r="S4" s="15" t="s">
        <v>18</v>
      </c>
      <c r="T4" s="15" t="s">
        <v>19</v>
      </c>
      <c r="U4" s="16" t="s">
        <v>20</v>
      </c>
      <c r="V4" s="16" t="s">
        <v>21</v>
      </c>
      <c r="W4" s="17" t="s">
        <v>22</v>
      </c>
      <c r="X4" s="18" t="s">
        <v>23</v>
      </c>
      <c r="Y4" s="3" t="s">
        <v>24</v>
      </c>
      <c r="Z4" s="133" t="s">
        <v>25</v>
      </c>
    </row>
    <row r="5" spans="1:27" s="19" customFormat="1" ht="66" customHeight="1" thickBot="1">
      <c r="A5" s="20"/>
      <c r="B5" s="21">
        <v>1</v>
      </c>
      <c r="C5" s="22" t="s">
        <v>26</v>
      </c>
      <c r="D5" s="23">
        <v>263800</v>
      </c>
      <c r="E5" s="24">
        <v>190</v>
      </c>
      <c r="F5" s="25" t="s">
        <v>27</v>
      </c>
      <c r="G5" s="26" t="s">
        <v>27</v>
      </c>
      <c r="H5" s="26" t="s">
        <v>27</v>
      </c>
      <c r="I5" s="26" t="s">
        <v>27</v>
      </c>
      <c r="J5" s="26" t="s">
        <v>27</v>
      </c>
      <c r="K5" s="26" t="s">
        <v>27</v>
      </c>
      <c r="L5" s="27" t="s">
        <v>28</v>
      </c>
      <c r="M5" s="28">
        <v>1</v>
      </c>
      <c r="N5" s="29">
        <v>28000</v>
      </c>
      <c r="O5" s="29">
        <v>22400</v>
      </c>
      <c r="P5" s="30">
        <v>80</v>
      </c>
      <c r="Q5" s="31" t="s">
        <v>27</v>
      </c>
      <c r="R5" s="32">
        <v>1</v>
      </c>
      <c r="S5" s="33">
        <v>1</v>
      </c>
      <c r="T5" s="33">
        <v>2</v>
      </c>
      <c r="U5" s="34">
        <v>-10</v>
      </c>
      <c r="V5" s="34">
        <v>1</v>
      </c>
      <c r="W5" s="35">
        <v>0</v>
      </c>
      <c r="X5" s="36">
        <f>SUM(R5:W5)</f>
        <v>-5</v>
      </c>
      <c r="Y5" s="37">
        <f aca="true" t="shared" si="0" ref="Y5:Y28">RANK(X5,$X$5:$X$28)</f>
        <v>17</v>
      </c>
      <c r="Z5" s="134">
        <v>22400</v>
      </c>
      <c r="AA5" s="38"/>
    </row>
    <row r="6" spans="1:26" s="59" customFormat="1" ht="51.75" customHeight="1" thickBot="1">
      <c r="A6" s="39">
        <v>2</v>
      </c>
      <c r="B6" s="40">
        <v>2</v>
      </c>
      <c r="C6" s="41" t="s">
        <v>29</v>
      </c>
      <c r="D6" s="42">
        <v>438000</v>
      </c>
      <c r="E6" s="43">
        <v>620</v>
      </c>
      <c r="F6" s="44" t="s">
        <v>27</v>
      </c>
      <c r="G6" s="45" t="s">
        <v>27</v>
      </c>
      <c r="H6" s="45" t="s">
        <v>27</v>
      </c>
      <c r="I6" s="45" t="s">
        <v>27</v>
      </c>
      <c r="J6" s="45" t="s">
        <v>27</v>
      </c>
      <c r="K6" s="45" t="s">
        <v>27</v>
      </c>
      <c r="L6" s="46" t="s">
        <v>30</v>
      </c>
      <c r="M6" s="47">
        <v>1</v>
      </c>
      <c r="N6" s="48">
        <v>68000</v>
      </c>
      <c r="O6" s="49">
        <v>40800</v>
      </c>
      <c r="P6" s="50">
        <v>60</v>
      </c>
      <c r="Q6" s="51" t="s">
        <v>27</v>
      </c>
      <c r="R6" s="52">
        <v>5</v>
      </c>
      <c r="S6" s="53">
        <v>1</v>
      </c>
      <c r="T6" s="54">
        <v>1</v>
      </c>
      <c r="U6" s="55">
        <v>-13</v>
      </c>
      <c r="V6" s="56">
        <v>1</v>
      </c>
      <c r="W6" s="57">
        <v>0</v>
      </c>
      <c r="X6" s="36">
        <f aca="true" t="shared" si="1" ref="X6:X28">SUM(R6:W6)</f>
        <v>-5</v>
      </c>
      <c r="Y6" s="58">
        <f t="shared" si="0"/>
        <v>17</v>
      </c>
      <c r="Z6" s="135">
        <v>40800</v>
      </c>
    </row>
    <row r="7" spans="1:26" s="59" customFormat="1" ht="60" customHeight="1" thickBot="1">
      <c r="A7" s="39">
        <v>6</v>
      </c>
      <c r="B7" s="39">
        <v>3</v>
      </c>
      <c r="C7" s="60" t="s">
        <v>31</v>
      </c>
      <c r="D7" s="61">
        <v>47900</v>
      </c>
      <c r="E7" s="43">
        <v>500</v>
      </c>
      <c r="F7" s="45" t="s">
        <v>27</v>
      </c>
      <c r="G7" s="45" t="s">
        <v>27</v>
      </c>
      <c r="H7" s="45" t="s">
        <v>27</v>
      </c>
      <c r="I7" s="45" t="s">
        <v>27</v>
      </c>
      <c r="J7" s="45" t="s">
        <v>27</v>
      </c>
      <c r="K7" s="45" t="s">
        <v>27</v>
      </c>
      <c r="L7" s="46" t="s">
        <v>32</v>
      </c>
      <c r="M7" s="47">
        <v>1</v>
      </c>
      <c r="N7" s="48">
        <v>189000</v>
      </c>
      <c r="O7" s="49">
        <v>132300</v>
      </c>
      <c r="P7" s="50">
        <v>70</v>
      </c>
      <c r="Q7" s="51" t="s">
        <v>27</v>
      </c>
      <c r="R7" s="52">
        <v>3</v>
      </c>
      <c r="S7" s="53">
        <v>2</v>
      </c>
      <c r="T7" s="62">
        <v>2</v>
      </c>
      <c r="U7" s="53">
        <v>-2</v>
      </c>
      <c r="V7" s="56">
        <v>1</v>
      </c>
      <c r="W7" s="63">
        <v>0</v>
      </c>
      <c r="X7" s="36">
        <f t="shared" si="1"/>
        <v>6</v>
      </c>
      <c r="Y7" s="58">
        <f t="shared" si="0"/>
        <v>1</v>
      </c>
      <c r="Z7" s="136">
        <v>132300</v>
      </c>
    </row>
    <row r="8" spans="1:26" s="59" customFormat="1" ht="60" customHeight="1" thickBot="1">
      <c r="A8" s="64"/>
      <c r="B8" s="65">
        <v>4</v>
      </c>
      <c r="C8" s="66" t="s">
        <v>33</v>
      </c>
      <c r="D8" s="42">
        <v>377935</v>
      </c>
      <c r="E8" s="67">
        <v>330</v>
      </c>
      <c r="F8" s="68" t="s">
        <v>27</v>
      </c>
      <c r="G8" s="45" t="s">
        <v>27</v>
      </c>
      <c r="H8" s="45" t="s">
        <v>27</v>
      </c>
      <c r="I8" s="45" t="s">
        <v>27</v>
      </c>
      <c r="J8" s="45" t="s">
        <v>27</v>
      </c>
      <c r="K8" s="45" t="s">
        <v>27</v>
      </c>
      <c r="L8" s="46" t="s">
        <v>34</v>
      </c>
      <c r="M8" s="69">
        <v>1</v>
      </c>
      <c r="N8" s="48">
        <v>95000</v>
      </c>
      <c r="O8" s="49">
        <v>66500</v>
      </c>
      <c r="P8" s="50">
        <v>70</v>
      </c>
      <c r="Q8" s="51" t="s">
        <v>27</v>
      </c>
      <c r="R8" s="52">
        <v>3</v>
      </c>
      <c r="S8" s="53">
        <v>1</v>
      </c>
      <c r="T8" s="62">
        <v>2</v>
      </c>
      <c r="U8" s="53">
        <v>-12</v>
      </c>
      <c r="V8" s="56">
        <v>1</v>
      </c>
      <c r="W8" s="63">
        <v>1</v>
      </c>
      <c r="X8" s="36">
        <f t="shared" si="1"/>
        <v>-4</v>
      </c>
      <c r="Y8" s="58">
        <f t="shared" si="0"/>
        <v>15</v>
      </c>
      <c r="Z8" s="137">
        <v>66500</v>
      </c>
    </row>
    <row r="9" spans="1:26" s="59" customFormat="1" ht="63.75" customHeight="1" thickBot="1">
      <c r="A9" s="64"/>
      <c r="B9" s="172">
        <v>5</v>
      </c>
      <c r="C9" s="150" t="s">
        <v>35</v>
      </c>
      <c r="D9" s="152">
        <v>171200</v>
      </c>
      <c r="E9" s="154">
        <v>280</v>
      </c>
      <c r="F9" s="45" t="s">
        <v>27</v>
      </c>
      <c r="G9" s="45" t="s">
        <v>27</v>
      </c>
      <c r="H9" s="45" t="s">
        <v>27</v>
      </c>
      <c r="I9" s="45" t="s">
        <v>27</v>
      </c>
      <c r="J9" s="45" t="s">
        <v>27</v>
      </c>
      <c r="K9" s="45" t="s">
        <v>27</v>
      </c>
      <c r="L9" s="69" t="s">
        <v>36</v>
      </c>
      <c r="M9" s="156">
        <v>2</v>
      </c>
      <c r="N9" s="48">
        <v>70000</v>
      </c>
      <c r="O9" s="49">
        <v>35000</v>
      </c>
      <c r="P9" s="50">
        <v>50</v>
      </c>
      <c r="Q9" s="51" t="s">
        <v>27</v>
      </c>
      <c r="R9" s="52">
        <v>7</v>
      </c>
      <c r="S9" s="53">
        <v>1</v>
      </c>
      <c r="T9" s="62">
        <v>2</v>
      </c>
      <c r="U9" s="53">
        <v>-6</v>
      </c>
      <c r="V9" s="56">
        <v>1</v>
      </c>
      <c r="W9" s="63">
        <v>1</v>
      </c>
      <c r="X9" s="36">
        <f t="shared" si="1"/>
        <v>6</v>
      </c>
      <c r="Y9" s="58">
        <f t="shared" si="0"/>
        <v>1</v>
      </c>
      <c r="Z9" s="136">
        <v>35000</v>
      </c>
    </row>
    <row r="10" spans="1:26" s="59" customFormat="1" ht="99" customHeight="1" thickBot="1">
      <c r="A10" s="70">
        <v>9</v>
      </c>
      <c r="B10" s="172"/>
      <c r="C10" s="173"/>
      <c r="D10" s="174"/>
      <c r="E10" s="175"/>
      <c r="F10" s="71" t="s">
        <v>27</v>
      </c>
      <c r="G10" s="45" t="s">
        <v>27</v>
      </c>
      <c r="H10" s="45" t="s">
        <v>27</v>
      </c>
      <c r="I10" s="45" t="s">
        <v>27</v>
      </c>
      <c r="J10" s="45" t="s">
        <v>27</v>
      </c>
      <c r="K10" s="45" t="s">
        <v>27</v>
      </c>
      <c r="L10" s="69" t="s">
        <v>37</v>
      </c>
      <c r="M10" s="157"/>
      <c r="N10" s="48">
        <v>39800</v>
      </c>
      <c r="O10" s="49">
        <v>19900</v>
      </c>
      <c r="P10" s="50">
        <v>50</v>
      </c>
      <c r="Q10" s="51" t="s">
        <v>27</v>
      </c>
      <c r="R10" s="52">
        <v>7</v>
      </c>
      <c r="S10" s="53">
        <v>1</v>
      </c>
      <c r="T10" s="62">
        <v>2</v>
      </c>
      <c r="U10" s="53">
        <v>-6</v>
      </c>
      <c r="V10" s="56">
        <v>1</v>
      </c>
      <c r="W10" s="63">
        <v>1</v>
      </c>
      <c r="X10" s="36">
        <f t="shared" si="1"/>
        <v>6</v>
      </c>
      <c r="Y10" s="58">
        <f t="shared" si="0"/>
        <v>1</v>
      </c>
      <c r="Z10" s="136"/>
    </row>
    <row r="11" spans="1:26" s="59" customFormat="1" ht="86.25" customHeight="1" thickBot="1">
      <c r="A11" s="64"/>
      <c r="B11" s="148">
        <v>6</v>
      </c>
      <c r="C11" s="150" t="s">
        <v>38</v>
      </c>
      <c r="D11" s="152">
        <v>640942</v>
      </c>
      <c r="E11" s="154">
        <v>1242</v>
      </c>
      <c r="F11" s="71" t="s">
        <v>27</v>
      </c>
      <c r="G11" s="45" t="s">
        <v>27</v>
      </c>
      <c r="H11" s="45" t="s">
        <v>27</v>
      </c>
      <c r="I11" s="45" t="s">
        <v>27</v>
      </c>
      <c r="J11" s="45" t="s">
        <v>27</v>
      </c>
      <c r="K11" s="45" t="s">
        <v>27</v>
      </c>
      <c r="L11" s="69" t="s">
        <v>39</v>
      </c>
      <c r="M11" s="156">
        <v>3</v>
      </c>
      <c r="N11" s="48">
        <v>80000</v>
      </c>
      <c r="O11" s="49">
        <v>40000</v>
      </c>
      <c r="P11" s="50">
        <v>50</v>
      </c>
      <c r="Q11" s="51" t="s">
        <v>27</v>
      </c>
      <c r="R11" s="52">
        <v>7</v>
      </c>
      <c r="S11" s="53">
        <v>1</v>
      </c>
      <c r="T11" s="62">
        <v>1</v>
      </c>
      <c r="U11" s="53">
        <v>-17</v>
      </c>
      <c r="V11" s="56">
        <v>1</v>
      </c>
      <c r="W11" s="63">
        <v>1</v>
      </c>
      <c r="X11" s="36">
        <f t="shared" si="1"/>
        <v>-6</v>
      </c>
      <c r="Y11" s="58">
        <f t="shared" si="0"/>
        <v>22</v>
      </c>
      <c r="Z11" s="136"/>
    </row>
    <row r="12" spans="1:26" s="59" customFormat="1" ht="86.25" customHeight="1" thickBot="1">
      <c r="A12" s="64"/>
      <c r="B12" s="164"/>
      <c r="C12" s="165"/>
      <c r="D12" s="166"/>
      <c r="E12" s="167"/>
      <c r="F12" s="72" t="s">
        <v>27</v>
      </c>
      <c r="G12" s="72" t="s">
        <v>27</v>
      </c>
      <c r="H12" s="72" t="s">
        <v>27</v>
      </c>
      <c r="I12" s="72" t="s">
        <v>27</v>
      </c>
      <c r="J12" s="72" t="s">
        <v>27</v>
      </c>
      <c r="K12" s="72" t="s">
        <v>27</v>
      </c>
      <c r="L12" s="69" t="s">
        <v>40</v>
      </c>
      <c r="M12" s="168"/>
      <c r="N12" s="48">
        <v>255000</v>
      </c>
      <c r="O12" s="49">
        <v>102000</v>
      </c>
      <c r="P12" s="50">
        <v>40</v>
      </c>
      <c r="Q12" s="51" t="s">
        <v>27</v>
      </c>
      <c r="R12" s="52">
        <v>9</v>
      </c>
      <c r="S12" s="53">
        <v>3</v>
      </c>
      <c r="T12" s="62">
        <v>1</v>
      </c>
      <c r="U12" s="53">
        <v>-17</v>
      </c>
      <c r="V12" s="56">
        <v>1</v>
      </c>
      <c r="W12" s="63">
        <v>1</v>
      </c>
      <c r="X12" s="36">
        <f>SUM(R12:W12)</f>
        <v>-2</v>
      </c>
      <c r="Y12" s="58">
        <f t="shared" si="0"/>
        <v>11</v>
      </c>
      <c r="Z12" s="136">
        <v>102000</v>
      </c>
    </row>
    <row r="13" spans="1:26" s="59" customFormat="1" ht="63.75" customHeight="1" thickBot="1">
      <c r="A13" s="39">
        <v>10</v>
      </c>
      <c r="B13" s="149"/>
      <c r="C13" s="151"/>
      <c r="D13" s="153"/>
      <c r="E13" s="155"/>
      <c r="F13" s="68" t="s">
        <v>27</v>
      </c>
      <c r="G13" s="45" t="s">
        <v>27</v>
      </c>
      <c r="H13" s="45" t="s">
        <v>27</v>
      </c>
      <c r="I13" s="45" t="s">
        <v>27</v>
      </c>
      <c r="J13" s="45" t="s">
        <v>27</v>
      </c>
      <c r="K13" s="45" t="s">
        <v>27</v>
      </c>
      <c r="L13" s="69" t="s">
        <v>41</v>
      </c>
      <c r="M13" s="157"/>
      <c r="N13" s="48">
        <v>280000</v>
      </c>
      <c r="O13" s="49">
        <v>196000</v>
      </c>
      <c r="P13" s="50">
        <v>70</v>
      </c>
      <c r="Q13" s="51" t="s">
        <v>27</v>
      </c>
      <c r="R13" s="52">
        <v>3</v>
      </c>
      <c r="S13" s="53">
        <v>3</v>
      </c>
      <c r="T13" s="62">
        <v>1</v>
      </c>
      <c r="U13" s="53">
        <v>-17</v>
      </c>
      <c r="V13" s="56">
        <v>1</v>
      </c>
      <c r="W13" s="63">
        <v>1</v>
      </c>
      <c r="X13" s="36">
        <f>SUM(R13:W13)</f>
        <v>-8</v>
      </c>
      <c r="Y13" s="58">
        <f t="shared" si="0"/>
        <v>24</v>
      </c>
      <c r="Z13" s="136"/>
    </row>
    <row r="14" spans="1:26" s="59" customFormat="1" ht="92.25" customHeight="1" thickBot="1">
      <c r="A14" s="39"/>
      <c r="B14" s="148">
        <v>7</v>
      </c>
      <c r="C14" s="150" t="s">
        <v>42</v>
      </c>
      <c r="D14" s="152">
        <v>562701</v>
      </c>
      <c r="E14" s="154">
        <v>590</v>
      </c>
      <c r="F14" s="68" t="s">
        <v>27</v>
      </c>
      <c r="G14" s="45" t="s">
        <v>27</v>
      </c>
      <c r="H14" s="45" t="s">
        <v>27</v>
      </c>
      <c r="I14" s="45" t="s">
        <v>27</v>
      </c>
      <c r="J14" s="45" t="s">
        <v>27</v>
      </c>
      <c r="K14" s="45" t="s">
        <v>27</v>
      </c>
      <c r="L14" s="73" t="s">
        <v>43</v>
      </c>
      <c r="M14" s="156">
        <v>2</v>
      </c>
      <c r="N14" s="48">
        <v>149000</v>
      </c>
      <c r="O14" s="49">
        <v>89400</v>
      </c>
      <c r="P14" s="50">
        <v>60</v>
      </c>
      <c r="Q14" s="51" t="s">
        <v>27</v>
      </c>
      <c r="R14" s="52">
        <v>5</v>
      </c>
      <c r="S14" s="53">
        <v>2</v>
      </c>
      <c r="T14" s="62">
        <v>1</v>
      </c>
      <c r="U14" s="53">
        <v>-16</v>
      </c>
      <c r="V14" s="56">
        <v>1</v>
      </c>
      <c r="W14" s="63">
        <v>2</v>
      </c>
      <c r="X14" s="36">
        <f>SUM(R14:W14)</f>
        <v>-5</v>
      </c>
      <c r="Y14" s="58">
        <f t="shared" si="0"/>
        <v>17</v>
      </c>
      <c r="Z14" s="136">
        <v>89400</v>
      </c>
    </row>
    <row r="15" spans="1:26" s="59" customFormat="1" ht="57.75" customHeight="1" thickBot="1">
      <c r="A15" s="39">
        <v>12</v>
      </c>
      <c r="B15" s="149"/>
      <c r="C15" s="151"/>
      <c r="D15" s="153"/>
      <c r="E15" s="155"/>
      <c r="F15" s="45" t="s">
        <v>27</v>
      </c>
      <c r="G15" s="45" t="s">
        <v>27</v>
      </c>
      <c r="H15" s="45" t="s">
        <v>27</v>
      </c>
      <c r="I15" s="45" t="s">
        <v>27</v>
      </c>
      <c r="J15" s="45" t="s">
        <v>27</v>
      </c>
      <c r="K15" s="45" t="s">
        <v>27</v>
      </c>
      <c r="L15" s="46" t="s">
        <v>44</v>
      </c>
      <c r="M15" s="157"/>
      <c r="N15" s="48">
        <v>85000</v>
      </c>
      <c r="O15" s="49">
        <v>51000</v>
      </c>
      <c r="P15" s="50">
        <v>60</v>
      </c>
      <c r="Q15" s="51" t="s">
        <v>27</v>
      </c>
      <c r="R15" s="52">
        <v>5</v>
      </c>
      <c r="S15" s="53">
        <v>1</v>
      </c>
      <c r="T15" s="62">
        <v>1</v>
      </c>
      <c r="U15" s="53">
        <v>-16</v>
      </c>
      <c r="V15" s="56">
        <v>1</v>
      </c>
      <c r="W15" s="63">
        <v>2</v>
      </c>
      <c r="X15" s="36">
        <f t="shared" si="1"/>
        <v>-6</v>
      </c>
      <c r="Y15" s="58">
        <f t="shared" si="0"/>
        <v>22</v>
      </c>
      <c r="Z15" s="136"/>
    </row>
    <row r="16" spans="1:26" s="59" customFormat="1" ht="57.75" customHeight="1" thickBot="1">
      <c r="A16" s="64"/>
      <c r="B16" s="148">
        <v>8</v>
      </c>
      <c r="C16" s="150" t="s">
        <v>45</v>
      </c>
      <c r="D16" s="152">
        <v>401665</v>
      </c>
      <c r="E16" s="154">
        <v>350</v>
      </c>
      <c r="F16" s="74" t="s">
        <v>27</v>
      </c>
      <c r="G16" s="45" t="s">
        <v>27</v>
      </c>
      <c r="H16" s="45" t="s">
        <v>27</v>
      </c>
      <c r="I16" s="45" t="s">
        <v>27</v>
      </c>
      <c r="J16" s="45" t="s">
        <v>27</v>
      </c>
      <c r="K16" s="45" t="s">
        <v>27</v>
      </c>
      <c r="L16" s="75" t="s">
        <v>46</v>
      </c>
      <c r="M16" s="156">
        <v>2</v>
      </c>
      <c r="N16" s="76">
        <v>67000</v>
      </c>
      <c r="O16" s="77">
        <v>50100</v>
      </c>
      <c r="P16" s="50">
        <v>74.8</v>
      </c>
      <c r="Q16" s="51" t="s">
        <v>27</v>
      </c>
      <c r="R16" s="52">
        <v>3</v>
      </c>
      <c r="S16" s="53">
        <v>1</v>
      </c>
      <c r="T16" s="62">
        <v>2</v>
      </c>
      <c r="U16" s="53">
        <v>-13</v>
      </c>
      <c r="V16" s="56">
        <v>1</v>
      </c>
      <c r="W16" s="63">
        <v>1</v>
      </c>
      <c r="X16" s="36">
        <f>SUM(R16:W16)</f>
        <v>-5</v>
      </c>
      <c r="Y16" s="58">
        <f t="shared" si="0"/>
        <v>17</v>
      </c>
      <c r="Z16" s="136"/>
    </row>
    <row r="17" spans="1:26" s="59" customFormat="1" ht="94.5" customHeight="1" thickBot="1">
      <c r="A17" s="70">
        <v>13</v>
      </c>
      <c r="B17" s="149"/>
      <c r="C17" s="151"/>
      <c r="D17" s="153"/>
      <c r="E17" s="155"/>
      <c r="F17" s="74" t="s">
        <v>27</v>
      </c>
      <c r="G17" s="45" t="s">
        <v>27</v>
      </c>
      <c r="H17" s="45" t="s">
        <v>27</v>
      </c>
      <c r="I17" s="45" t="s">
        <v>27</v>
      </c>
      <c r="J17" s="45" t="s">
        <v>27</v>
      </c>
      <c r="K17" s="45" t="s">
        <v>27</v>
      </c>
      <c r="L17" s="75" t="s">
        <v>47</v>
      </c>
      <c r="M17" s="157"/>
      <c r="N17" s="76">
        <v>58000</v>
      </c>
      <c r="O17" s="77">
        <v>28900</v>
      </c>
      <c r="P17" s="50">
        <v>49.8</v>
      </c>
      <c r="Q17" s="51" t="s">
        <v>27</v>
      </c>
      <c r="R17" s="52">
        <v>8</v>
      </c>
      <c r="S17" s="53">
        <v>1</v>
      </c>
      <c r="T17" s="62">
        <v>2</v>
      </c>
      <c r="U17" s="53">
        <v>-13</v>
      </c>
      <c r="V17" s="56">
        <v>1</v>
      </c>
      <c r="W17" s="63">
        <v>2</v>
      </c>
      <c r="X17" s="36">
        <f t="shared" si="1"/>
        <v>1</v>
      </c>
      <c r="Y17" s="58">
        <f t="shared" si="0"/>
        <v>7</v>
      </c>
      <c r="Z17" s="136">
        <v>28900</v>
      </c>
    </row>
    <row r="18" spans="1:26" s="59" customFormat="1" ht="94.5" customHeight="1" thickBot="1">
      <c r="A18" s="78"/>
      <c r="B18" s="78">
        <v>9</v>
      </c>
      <c r="C18" s="79" t="s">
        <v>48</v>
      </c>
      <c r="D18" s="42">
        <v>607899</v>
      </c>
      <c r="E18" s="80">
        <v>550</v>
      </c>
      <c r="F18" s="81" t="s">
        <v>27</v>
      </c>
      <c r="G18" s="45" t="s">
        <v>27</v>
      </c>
      <c r="H18" s="45" t="s">
        <v>27</v>
      </c>
      <c r="I18" s="45" t="s">
        <v>27</v>
      </c>
      <c r="J18" s="45" t="s">
        <v>27</v>
      </c>
      <c r="K18" s="45" t="s">
        <v>27</v>
      </c>
      <c r="L18" s="82" t="s">
        <v>49</v>
      </c>
      <c r="M18" s="83">
        <v>1</v>
      </c>
      <c r="N18" s="76">
        <v>98000</v>
      </c>
      <c r="O18" s="77">
        <v>48800</v>
      </c>
      <c r="P18" s="50">
        <v>49.8</v>
      </c>
      <c r="Q18" s="51" t="s">
        <v>27</v>
      </c>
      <c r="R18" s="52">
        <v>8</v>
      </c>
      <c r="S18" s="53">
        <v>1</v>
      </c>
      <c r="T18" s="54">
        <v>1</v>
      </c>
      <c r="U18" s="55">
        <v>-17</v>
      </c>
      <c r="V18" s="56">
        <v>2</v>
      </c>
      <c r="W18" s="57">
        <v>1</v>
      </c>
      <c r="X18" s="36">
        <f t="shared" si="1"/>
        <v>-4</v>
      </c>
      <c r="Y18" s="58">
        <f t="shared" si="0"/>
        <v>15</v>
      </c>
      <c r="Z18" s="138">
        <v>48800</v>
      </c>
    </row>
    <row r="19" spans="1:32" s="73" customFormat="1" ht="62.25" customHeight="1" thickBot="1">
      <c r="A19" s="84"/>
      <c r="B19" s="85">
        <v>10</v>
      </c>
      <c r="C19" s="86" t="s">
        <v>50</v>
      </c>
      <c r="D19" s="87">
        <v>132000</v>
      </c>
      <c r="E19" s="88">
        <v>550</v>
      </c>
      <c r="F19" s="45" t="s">
        <v>27</v>
      </c>
      <c r="G19" s="45" t="s">
        <v>27</v>
      </c>
      <c r="H19" s="45" t="s">
        <v>27</v>
      </c>
      <c r="I19" s="45" t="s">
        <v>27</v>
      </c>
      <c r="J19" s="45" t="s">
        <v>27</v>
      </c>
      <c r="K19" s="45" t="s">
        <v>27</v>
      </c>
      <c r="L19" s="46" t="s">
        <v>51</v>
      </c>
      <c r="M19" s="46">
        <v>1</v>
      </c>
      <c r="N19" s="48">
        <v>65000</v>
      </c>
      <c r="O19" s="48">
        <v>48700</v>
      </c>
      <c r="P19" s="50">
        <v>74.9</v>
      </c>
      <c r="Q19" s="51" t="s">
        <v>27</v>
      </c>
      <c r="R19" s="52">
        <v>3</v>
      </c>
      <c r="S19" s="53">
        <v>1</v>
      </c>
      <c r="T19" s="62">
        <v>1</v>
      </c>
      <c r="U19" s="53">
        <v>-4</v>
      </c>
      <c r="V19" s="56">
        <v>1</v>
      </c>
      <c r="W19" s="63">
        <v>1</v>
      </c>
      <c r="X19" s="36">
        <f t="shared" si="1"/>
        <v>3</v>
      </c>
      <c r="Y19" s="58">
        <f t="shared" si="0"/>
        <v>5</v>
      </c>
      <c r="Z19" s="136">
        <v>48700</v>
      </c>
      <c r="AA19" s="59"/>
      <c r="AB19" s="59"/>
      <c r="AC19" s="59"/>
      <c r="AD19" s="59"/>
      <c r="AE19" s="59"/>
      <c r="AF19" s="59"/>
    </row>
    <row r="20" spans="1:26" s="59" customFormat="1" ht="62.25" customHeight="1" thickBot="1">
      <c r="A20" s="64"/>
      <c r="B20" s="64">
        <v>11</v>
      </c>
      <c r="C20" s="89" t="s">
        <v>52</v>
      </c>
      <c r="D20" s="87">
        <v>155500</v>
      </c>
      <c r="E20" s="90">
        <v>100</v>
      </c>
      <c r="F20" s="74" t="s">
        <v>27</v>
      </c>
      <c r="G20" s="45" t="s">
        <v>27</v>
      </c>
      <c r="H20" s="45" t="s">
        <v>27</v>
      </c>
      <c r="I20" s="45" t="s">
        <v>27</v>
      </c>
      <c r="J20" s="45" t="s">
        <v>27</v>
      </c>
      <c r="K20" s="45" t="s">
        <v>27</v>
      </c>
      <c r="L20" s="75" t="s">
        <v>53</v>
      </c>
      <c r="M20" s="91">
        <v>1</v>
      </c>
      <c r="N20" s="76">
        <v>29900</v>
      </c>
      <c r="O20" s="77">
        <v>22000</v>
      </c>
      <c r="P20" s="50">
        <v>73.6</v>
      </c>
      <c r="Q20" s="51" t="s">
        <v>27</v>
      </c>
      <c r="R20" s="52">
        <v>3</v>
      </c>
      <c r="S20" s="53">
        <v>1</v>
      </c>
      <c r="T20" s="62">
        <v>2</v>
      </c>
      <c r="U20" s="53">
        <v>-6</v>
      </c>
      <c r="V20" s="56">
        <v>1</v>
      </c>
      <c r="W20" s="63">
        <v>0</v>
      </c>
      <c r="X20" s="92">
        <f t="shared" si="1"/>
        <v>1</v>
      </c>
      <c r="Y20" s="58">
        <f t="shared" si="0"/>
        <v>7</v>
      </c>
      <c r="Z20" s="138">
        <v>22000</v>
      </c>
    </row>
    <row r="21" spans="1:26" s="59" customFormat="1" ht="62.25" customHeight="1" thickBot="1">
      <c r="A21" s="64"/>
      <c r="B21" s="148">
        <v>12</v>
      </c>
      <c r="C21" s="158" t="s">
        <v>54</v>
      </c>
      <c r="D21" s="160">
        <v>427000</v>
      </c>
      <c r="E21" s="162">
        <v>405</v>
      </c>
      <c r="F21" s="74" t="s">
        <v>27</v>
      </c>
      <c r="G21" s="45" t="s">
        <v>27</v>
      </c>
      <c r="H21" s="45" t="s">
        <v>27</v>
      </c>
      <c r="I21" s="45" t="s">
        <v>27</v>
      </c>
      <c r="J21" s="45" t="s">
        <v>27</v>
      </c>
      <c r="K21" s="45" t="s">
        <v>27</v>
      </c>
      <c r="L21" s="75" t="s">
        <v>55</v>
      </c>
      <c r="M21" s="156">
        <v>2</v>
      </c>
      <c r="N21" s="76">
        <v>50000</v>
      </c>
      <c r="O21" s="77">
        <v>27000</v>
      </c>
      <c r="P21" s="50">
        <v>54</v>
      </c>
      <c r="Q21" s="51" t="s">
        <v>27</v>
      </c>
      <c r="R21" s="52">
        <v>7</v>
      </c>
      <c r="S21" s="53">
        <v>1</v>
      </c>
      <c r="T21" s="62">
        <v>2</v>
      </c>
      <c r="U21" s="53">
        <v>-13</v>
      </c>
      <c r="V21" s="56">
        <v>1</v>
      </c>
      <c r="W21" s="63">
        <v>0</v>
      </c>
      <c r="X21" s="36">
        <f>SUM(R21:W21)</f>
        <v>-2</v>
      </c>
      <c r="Y21" s="58">
        <f t="shared" si="0"/>
        <v>11</v>
      </c>
      <c r="Z21" s="138">
        <v>27000</v>
      </c>
    </row>
    <row r="22" spans="1:26" s="59" customFormat="1" ht="87" customHeight="1" thickBot="1">
      <c r="A22" s="64"/>
      <c r="B22" s="149"/>
      <c r="C22" s="159"/>
      <c r="D22" s="161"/>
      <c r="E22" s="163"/>
      <c r="F22" s="74" t="s">
        <v>27</v>
      </c>
      <c r="G22" s="45" t="s">
        <v>27</v>
      </c>
      <c r="H22" s="45" t="s">
        <v>27</v>
      </c>
      <c r="I22" s="45" t="s">
        <v>27</v>
      </c>
      <c r="J22" s="45" t="s">
        <v>27</v>
      </c>
      <c r="K22" s="45" t="s">
        <v>27</v>
      </c>
      <c r="L22" s="75" t="s">
        <v>56</v>
      </c>
      <c r="M22" s="157"/>
      <c r="N22" s="76">
        <v>60000</v>
      </c>
      <c r="O22" s="77">
        <v>32400</v>
      </c>
      <c r="P22" s="50">
        <v>54</v>
      </c>
      <c r="Q22" s="51" t="s">
        <v>27</v>
      </c>
      <c r="R22" s="52">
        <v>7</v>
      </c>
      <c r="S22" s="53">
        <v>1</v>
      </c>
      <c r="T22" s="62">
        <v>2</v>
      </c>
      <c r="U22" s="53">
        <v>-13</v>
      </c>
      <c r="V22" s="56">
        <v>1</v>
      </c>
      <c r="W22" s="63">
        <v>0</v>
      </c>
      <c r="X22" s="36">
        <f t="shared" si="1"/>
        <v>-2</v>
      </c>
      <c r="Y22" s="58">
        <f t="shared" si="0"/>
        <v>11</v>
      </c>
      <c r="Z22" s="138"/>
    </row>
    <row r="23" spans="1:26" s="59" customFormat="1" ht="87" customHeight="1" thickBot="1">
      <c r="A23" s="78"/>
      <c r="B23" s="21">
        <v>13</v>
      </c>
      <c r="C23" s="93" t="s">
        <v>57</v>
      </c>
      <c r="D23" s="94">
        <v>230000</v>
      </c>
      <c r="E23" s="95">
        <v>240</v>
      </c>
      <c r="F23" s="81" t="s">
        <v>27</v>
      </c>
      <c r="G23" s="68" t="s">
        <v>27</v>
      </c>
      <c r="H23" s="68" t="s">
        <v>27</v>
      </c>
      <c r="I23" s="68" t="s">
        <v>27</v>
      </c>
      <c r="J23" s="68" t="s">
        <v>27</v>
      </c>
      <c r="K23" s="68" t="s">
        <v>27</v>
      </c>
      <c r="L23" s="82" t="s">
        <v>58</v>
      </c>
      <c r="M23" s="82">
        <v>1</v>
      </c>
      <c r="N23" s="76">
        <v>80000</v>
      </c>
      <c r="O23" s="77">
        <v>40000</v>
      </c>
      <c r="P23" s="96">
        <v>50</v>
      </c>
      <c r="Q23" s="97" t="s">
        <v>27</v>
      </c>
      <c r="R23" s="98">
        <v>7</v>
      </c>
      <c r="S23" s="55">
        <v>1</v>
      </c>
      <c r="T23" s="54">
        <v>2</v>
      </c>
      <c r="U23" s="55">
        <v>-8</v>
      </c>
      <c r="V23" s="56">
        <v>1</v>
      </c>
      <c r="W23" s="57">
        <v>1</v>
      </c>
      <c r="X23" s="92">
        <f>SUM(R23:W23)</f>
        <v>4</v>
      </c>
      <c r="Y23" s="99">
        <f t="shared" si="0"/>
        <v>4</v>
      </c>
      <c r="Z23" s="138">
        <v>40000</v>
      </c>
    </row>
    <row r="24" spans="1:26" s="59" customFormat="1" ht="87" customHeight="1" thickBot="1">
      <c r="A24" s="78"/>
      <c r="B24" s="85">
        <v>14</v>
      </c>
      <c r="C24" s="86" t="s">
        <v>59</v>
      </c>
      <c r="D24" s="87">
        <v>236800</v>
      </c>
      <c r="E24" s="90">
        <v>600</v>
      </c>
      <c r="F24" s="45" t="s">
        <v>27</v>
      </c>
      <c r="G24" s="45" t="s">
        <v>27</v>
      </c>
      <c r="H24" s="45" t="s">
        <v>27</v>
      </c>
      <c r="I24" s="45" t="s">
        <v>27</v>
      </c>
      <c r="J24" s="45" t="s">
        <v>27</v>
      </c>
      <c r="K24" s="45" t="s">
        <v>27</v>
      </c>
      <c r="L24" s="46" t="s">
        <v>60</v>
      </c>
      <c r="M24" s="46">
        <v>1</v>
      </c>
      <c r="N24" s="48">
        <v>40000</v>
      </c>
      <c r="O24" s="48">
        <v>32000</v>
      </c>
      <c r="P24" s="50">
        <v>80</v>
      </c>
      <c r="Q24" s="51" t="s">
        <v>27</v>
      </c>
      <c r="R24" s="52">
        <v>1</v>
      </c>
      <c r="S24" s="53">
        <v>1</v>
      </c>
      <c r="T24" s="62">
        <v>1</v>
      </c>
      <c r="U24" s="53">
        <v>-8</v>
      </c>
      <c r="V24" s="56">
        <v>2</v>
      </c>
      <c r="W24" s="56">
        <v>0</v>
      </c>
      <c r="X24" s="36">
        <f>SUM(R24:W24)</f>
        <v>-3</v>
      </c>
      <c r="Y24" s="36">
        <f t="shared" si="0"/>
        <v>14</v>
      </c>
      <c r="Z24" s="136">
        <v>32000</v>
      </c>
    </row>
    <row r="25" spans="1:26" s="59" customFormat="1" ht="87" customHeight="1" thickBot="1">
      <c r="A25" s="78"/>
      <c r="B25" s="21">
        <v>15</v>
      </c>
      <c r="C25" s="93" t="s">
        <v>61</v>
      </c>
      <c r="D25" s="94">
        <v>352400</v>
      </c>
      <c r="E25" s="95">
        <v>300</v>
      </c>
      <c r="F25" s="81" t="s">
        <v>27</v>
      </c>
      <c r="G25" s="81" t="s">
        <v>27</v>
      </c>
      <c r="H25" s="81" t="s">
        <v>27</v>
      </c>
      <c r="I25" s="81" t="s">
        <v>27</v>
      </c>
      <c r="J25" s="81" t="s">
        <v>27</v>
      </c>
      <c r="K25" s="81" t="s">
        <v>27</v>
      </c>
      <c r="L25" s="82" t="s">
        <v>62</v>
      </c>
      <c r="M25" s="82">
        <v>1</v>
      </c>
      <c r="N25" s="100">
        <v>91000</v>
      </c>
      <c r="O25" s="101">
        <v>50000</v>
      </c>
      <c r="P25" s="102">
        <v>54.9</v>
      </c>
      <c r="Q25" s="103" t="s">
        <v>27</v>
      </c>
      <c r="R25" s="104">
        <v>7</v>
      </c>
      <c r="S25" s="105">
        <v>1</v>
      </c>
      <c r="T25" s="106">
        <v>2</v>
      </c>
      <c r="U25" s="105">
        <v>-12</v>
      </c>
      <c r="V25" s="56">
        <v>1</v>
      </c>
      <c r="W25" s="107">
        <v>0</v>
      </c>
      <c r="X25" s="92">
        <f>SUM(R25:W25)</f>
        <v>-1</v>
      </c>
      <c r="Y25" s="92">
        <f t="shared" si="0"/>
        <v>9</v>
      </c>
      <c r="Z25" s="139">
        <v>50000</v>
      </c>
    </row>
    <row r="26" spans="1:52" s="73" customFormat="1" ht="87" customHeight="1" thickBot="1">
      <c r="A26" s="84"/>
      <c r="B26" s="85">
        <v>16</v>
      </c>
      <c r="C26" s="86" t="s">
        <v>63</v>
      </c>
      <c r="D26" s="87">
        <v>243000</v>
      </c>
      <c r="E26" s="90">
        <v>460</v>
      </c>
      <c r="F26" s="45" t="s">
        <v>27</v>
      </c>
      <c r="G26" s="45" t="s">
        <v>27</v>
      </c>
      <c r="H26" s="45" t="s">
        <v>27</v>
      </c>
      <c r="I26" s="45" t="s">
        <v>27</v>
      </c>
      <c r="J26" s="45" t="s">
        <v>27</v>
      </c>
      <c r="K26" s="45" t="s">
        <v>27</v>
      </c>
      <c r="L26" s="46" t="s">
        <v>64</v>
      </c>
      <c r="M26" s="46">
        <v>1</v>
      </c>
      <c r="N26" s="48">
        <v>140000</v>
      </c>
      <c r="O26" s="48">
        <v>84000</v>
      </c>
      <c r="P26" s="50">
        <v>60</v>
      </c>
      <c r="Q26" s="51" t="s">
        <v>27</v>
      </c>
      <c r="R26" s="52">
        <v>5</v>
      </c>
      <c r="S26" s="53">
        <v>2</v>
      </c>
      <c r="T26" s="62">
        <v>2</v>
      </c>
      <c r="U26" s="53">
        <v>-8</v>
      </c>
      <c r="V26" s="56">
        <v>1</v>
      </c>
      <c r="W26" s="56">
        <v>0</v>
      </c>
      <c r="X26" s="36">
        <f>SUM(R26:W26)</f>
        <v>2</v>
      </c>
      <c r="Y26" s="36">
        <f t="shared" si="0"/>
        <v>6</v>
      </c>
      <c r="Z26" s="136">
        <v>84000</v>
      </c>
      <c r="AA26" s="59"/>
      <c r="AB26" s="59"/>
      <c r="AC26" s="108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</row>
    <row r="27" spans="1:26" s="59" customFormat="1" ht="87" customHeight="1" thickBot="1">
      <c r="A27" s="109"/>
      <c r="B27" s="85">
        <v>17</v>
      </c>
      <c r="C27" s="86" t="s">
        <v>65</v>
      </c>
      <c r="D27" s="87">
        <v>535258</v>
      </c>
      <c r="E27" s="90">
        <v>500</v>
      </c>
      <c r="F27" s="45" t="s">
        <v>27</v>
      </c>
      <c r="G27" s="45" t="s">
        <v>27</v>
      </c>
      <c r="H27" s="45" t="s">
        <v>27</v>
      </c>
      <c r="I27" s="45" t="s">
        <v>27</v>
      </c>
      <c r="J27" s="45" t="s">
        <v>27</v>
      </c>
      <c r="K27" s="45" t="s">
        <v>27</v>
      </c>
      <c r="L27" s="46" t="s">
        <v>66</v>
      </c>
      <c r="M27" s="46">
        <v>1</v>
      </c>
      <c r="N27" s="48">
        <v>40000</v>
      </c>
      <c r="O27" s="48">
        <v>24000</v>
      </c>
      <c r="P27" s="50">
        <v>60</v>
      </c>
      <c r="Q27" s="51" t="s">
        <v>27</v>
      </c>
      <c r="R27" s="52">
        <v>5</v>
      </c>
      <c r="S27" s="53">
        <v>1</v>
      </c>
      <c r="T27" s="62">
        <v>2</v>
      </c>
      <c r="U27" s="53">
        <v>-15</v>
      </c>
      <c r="V27" s="56">
        <v>1</v>
      </c>
      <c r="W27" s="56">
        <v>1</v>
      </c>
      <c r="X27" s="36">
        <f>SUM(R27:W27)</f>
        <v>-5</v>
      </c>
      <c r="Y27" s="36">
        <f t="shared" si="0"/>
        <v>17</v>
      </c>
      <c r="Z27" s="137">
        <v>24000</v>
      </c>
    </row>
    <row r="28" spans="1:26" s="59" customFormat="1" ht="47.25" customHeight="1" thickBot="1">
      <c r="A28" s="64">
        <v>14</v>
      </c>
      <c r="B28" s="110">
        <v>18</v>
      </c>
      <c r="C28" s="111" t="s">
        <v>67</v>
      </c>
      <c r="D28" s="112">
        <v>490000</v>
      </c>
      <c r="E28" s="113">
        <v>450</v>
      </c>
      <c r="F28" s="114" t="s">
        <v>27</v>
      </c>
      <c r="G28" s="114" t="s">
        <v>27</v>
      </c>
      <c r="H28" s="114" t="s">
        <v>27</v>
      </c>
      <c r="I28" s="114" t="s">
        <v>27</v>
      </c>
      <c r="J28" s="114" t="s">
        <v>27</v>
      </c>
      <c r="K28" s="114" t="s">
        <v>27</v>
      </c>
      <c r="L28" s="115" t="s">
        <v>68</v>
      </c>
      <c r="M28" s="115">
        <v>1</v>
      </c>
      <c r="N28" s="116">
        <v>80000</v>
      </c>
      <c r="O28" s="117">
        <v>40000</v>
      </c>
      <c r="P28" s="118">
        <v>50</v>
      </c>
      <c r="Q28" s="119" t="s">
        <v>27</v>
      </c>
      <c r="R28" s="104">
        <v>7</v>
      </c>
      <c r="S28" s="105">
        <v>1</v>
      </c>
      <c r="T28" s="106">
        <v>2</v>
      </c>
      <c r="U28" s="105">
        <v>-14</v>
      </c>
      <c r="V28" s="56">
        <v>2</v>
      </c>
      <c r="W28" s="107">
        <v>1</v>
      </c>
      <c r="X28" s="37">
        <f t="shared" si="1"/>
        <v>-1</v>
      </c>
      <c r="Y28" s="37">
        <f t="shared" si="0"/>
        <v>9</v>
      </c>
      <c r="Z28" s="139">
        <v>40000</v>
      </c>
    </row>
    <row r="29" spans="1:27" s="125" customFormat="1" ht="13.5" customHeight="1" thickBot="1">
      <c r="A29" s="120" t="s">
        <v>69</v>
      </c>
      <c r="B29" s="140"/>
      <c r="C29" s="141"/>
      <c r="D29" s="141"/>
      <c r="E29" s="141"/>
      <c r="F29" s="141"/>
      <c r="G29" s="141"/>
      <c r="H29" s="141"/>
      <c r="I29" s="141"/>
      <c r="J29" s="141"/>
      <c r="K29" s="141"/>
      <c r="L29" s="142"/>
      <c r="M29" s="121">
        <f>SUM(M5:M28)</f>
        <v>24</v>
      </c>
      <c r="N29" s="122">
        <f>SUM(N5:N28)</f>
        <v>2237700</v>
      </c>
      <c r="O29" s="122">
        <f>SUM(O5:O28)</f>
        <v>1323200</v>
      </c>
      <c r="P29" s="123">
        <f>SUM(O29/(N29/100))</f>
        <v>59.132144612772045</v>
      </c>
      <c r="Q29" s="143">
        <f>SUM(Z5:Z28)</f>
        <v>933800</v>
      </c>
      <c r="R29" s="144"/>
      <c r="S29" s="144"/>
      <c r="T29" s="144"/>
      <c r="U29" s="144"/>
      <c r="V29" s="144"/>
      <c r="W29" s="144"/>
      <c r="X29" s="144"/>
      <c r="Y29" s="144"/>
      <c r="Z29" s="145"/>
      <c r="AA29" s="124"/>
    </row>
    <row r="30" ht="12.75">
      <c r="Z30" s="130"/>
    </row>
    <row r="35" ht="15">
      <c r="M35" s="131"/>
    </row>
  </sheetData>
  <sheetProtection/>
  <mergeCells count="30">
    <mergeCell ref="C14:C15"/>
    <mergeCell ref="D14:D15"/>
    <mergeCell ref="E14:E15"/>
    <mergeCell ref="M14:M15"/>
    <mergeCell ref="B3:Z3"/>
    <mergeCell ref="B9:B10"/>
    <mergeCell ref="C9:C10"/>
    <mergeCell ref="D9:D10"/>
    <mergeCell ref="E9:E10"/>
    <mergeCell ref="M9:M10"/>
    <mergeCell ref="C21:C22"/>
    <mergeCell ref="D21:D22"/>
    <mergeCell ref="E21:E22"/>
    <mergeCell ref="M21:M22"/>
    <mergeCell ref="B11:B13"/>
    <mergeCell ref="C11:C13"/>
    <mergeCell ref="D11:D13"/>
    <mergeCell ref="E11:E13"/>
    <mergeCell ref="M11:M13"/>
    <mergeCell ref="B14:B15"/>
    <mergeCell ref="B29:L29"/>
    <mergeCell ref="Q29:Z29"/>
    <mergeCell ref="X1:Z1"/>
    <mergeCell ref="X2:Z2"/>
    <mergeCell ref="B16:B17"/>
    <mergeCell ref="C16:C17"/>
    <mergeCell ref="D16:D17"/>
    <mergeCell ref="E16:E17"/>
    <mergeCell ref="M16:M17"/>
    <mergeCell ref="B21:B22"/>
  </mergeCells>
  <printOptions horizontalCentered="1"/>
  <pageMargins left="0.7874015748031497" right="0.7874015748031497" top="0.7874015748031497" bottom="0.3937007874015748" header="0" footer="0"/>
  <pageSetup horizontalDpi="600" verticalDpi="600" orientation="portrait" paperSize="8" scale="82" r:id="rId1"/>
  <headerFooter alignWithMargins="0">
    <oddHeader>&amp;RRK-06-2015-xx, př. 2
počet stran: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Terez</dc:creator>
  <cp:keywords/>
  <dc:description/>
  <cp:lastModifiedBy>Pospíchalová Petra</cp:lastModifiedBy>
  <cp:lastPrinted>2015-02-16T15:53:08Z</cp:lastPrinted>
  <dcterms:created xsi:type="dcterms:W3CDTF">2015-02-16T10:23:15Z</dcterms:created>
  <dcterms:modified xsi:type="dcterms:W3CDTF">2015-02-17T08:41:31Z</dcterms:modified>
  <cp:category/>
  <cp:version/>
  <cp:contentType/>
  <cp:contentStatus/>
</cp:coreProperties>
</file>