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6" windowWidth="15576" windowHeight="12012" activeTab="0"/>
  </bookViews>
  <sheets>
    <sheet name="RK-03-2015-52, př. 3upr1" sheetId="1" r:id="rId1"/>
  </sheets>
  <definedNames>
    <definedName name="_xlnm.Print_Titles" localSheetId="0">'RK-03-2015-52, př. 3upr1'!$4:$4</definedName>
    <definedName name="_xlnm.Print_Area" localSheetId="0">'RK-03-2015-52, př. 3upr1'!$A$1:$S$102</definedName>
  </definedNames>
  <calcPr fullCalcOnLoad="1"/>
</workbook>
</file>

<file path=xl/sharedStrings.xml><?xml version="1.0" encoding="utf-8"?>
<sst xmlns="http://schemas.openxmlformats.org/spreadsheetml/2006/main" count="367" uniqueCount="156">
  <si>
    <t>IČO</t>
  </si>
  <si>
    <t>Poskytovatel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</si>
  <si>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</si>
  <si>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</si>
  <si>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</si>
  <si>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</si>
  <si>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</si>
  <si>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</si>
  <si>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</si>
  <si>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</si>
  <si>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</si>
  <si>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Záloha ve výši 8% ze součtu dotací MPSV+kraj 2009</t>
  </si>
  <si>
    <t>MPSV 2011-poskytnutá dotace</t>
  </si>
  <si>
    <t>Kraj 2011- poskytnutá dotace</t>
  </si>
  <si>
    <t>MPSV + kraj 2013</t>
  </si>
  <si>
    <t>Návrh dotace ve výši 60% z dotace MPSV za rok 2014</t>
  </si>
  <si>
    <t xml:space="preserve"> Kapitola Sociální věci:  § a položka 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</si>
  <si>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</si>
  <si>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</si>
  <si>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</si>
  <si>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§4356</t>
  </si>
  <si>
    <t>pol.5222</t>
  </si>
  <si>
    <t>Oblastní charita Havlíčkův Brod</t>
  </si>
  <si>
    <t>Astra - denní centrum pro seniory v Humpolci</t>
  </si>
  <si>
    <t>pol.5223</t>
  </si>
  <si>
    <t>Občanské sdružení Benediktus</t>
  </si>
  <si>
    <t>Centrum denních služeb</t>
  </si>
  <si>
    <t>Město Brtnice</t>
  </si>
  <si>
    <t>Centrum denních služeb Města Brtnice</t>
  </si>
  <si>
    <t>pol.5321</t>
  </si>
  <si>
    <t>Asociace pomáhající lidem s autismem - APLA-Vysočina o.s.</t>
  </si>
  <si>
    <t>denní stacionáře</t>
  </si>
  <si>
    <t>Denní stacionář Integrační centrum Sasov</t>
  </si>
  <si>
    <t>Centrum ZDISLAVA</t>
  </si>
  <si>
    <t>Centrum Zdislava</t>
  </si>
  <si>
    <t>Denní a týdenní stacionář Jihlava</t>
  </si>
  <si>
    <t>Denní  a týdenní stacionář Jihlava</t>
  </si>
  <si>
    <t>Denní centrum Barevný svět, o.p.s.</t>
  </si>
  <si>
    <t>pol.5221</t>
  </si>
  <si>
    <t xml:space="preserve"> </t>
  </si>
  <si>
    <t>Denní rehabilitační stacionář pro tělesně a mentálně postižené děti a mládež</t>
  </si>
  <si>
    <t>Komplexní sociální a ošetřovatelská péče</t>
  </si>
  <si>
    <t>Diecézní charita Brno</t>
  </si>
  <si>
    <t>Rosa - denní stacionář Bysttřice nad Pernštejnem</t>
  </si>
  <si>
    <t>Nesa - denní stacionář Velké Meziříčí</t>
  </si>
  <si>
    <t>Domovinka Třebíč</t>
  </si>
  <si>
    <t>Stacionář Úsměv Třebíč</t>
  </si>
  <si>
    <t>Domov pro seniory Pelhřimov, příspěvková organizace</t>
  </si>
  <si>
    <t>Denní stacionář</t>
  </si>
  <si>
    <t>Fokus Vysočina</t>
  </si>
  <si>
    <t>Denní stacionář Bludiště</t>
  </si>
  <si>
    <t>Integrované centrum sociálních služeb Jihlava</t>
  </si>
  <si>
    <t>Denní stacionář "Domovinka"</t>
  </si>
  <si>
    <t>Petrklíč - denní stacionář pro děti a mládež s mentál. a kombinovaným postižením</t>
  </si>
  <si>
    <t>Sociální služby města Havlíčkova Brodu</t>
  </si>
  <si>
    <t>Sociální služby města Žďár nad Sázavou</t>
  </si>
  <si>
    <t>Denní stacionář pro mentálně postižené osoby</t>
  </si>
  <si>
    <t>Úsvit - zařízení SPMP Havlíčkův Brod</t>
  </si>
  <si>
    <t>ÚSVIT - zařízení SPMP Havlíčkův Brod</t>
  </si>
  <si>
    <t>Centrum služeb pro seniory</t>
  </si>
  <si>
    <t>Denní stacionář Domovinka</t>
  </si>
  <si>
    <t>týdenní stacionáře</t>
  </si>
  <si>
    <t>Asociace pomáhající lidem s autismem - APLA Praha, Střední Čechy, o.s.</t>
  </si>
  <si>
    <t>domovy se zvláštním režimem</t>
  </si>
  <si>
    <t>Domov APLA Praha</t>
  </si>
  <si>
    <t>§4357</t>
  </si>
  <si>
    <t>chráněné bydlení</t>
  </si>
  <si>
    <t>§4354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</si>
  <si>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</si>
  <si>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</si>
  <si>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</si>
  <si>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</si>
  <si>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</si>
  <si>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</si>
  <si>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§4376</t>
  </si>
  <si>
    <t>K-centrum Noe Třebíč</t>
  </si>
  <si>
    <t>Kolpingovo dílo České republiky z.s.</t>
  </si>
  <si>
    <t>SPEKTRUM - kontaktní a poradenské centrum v oblasti drogové problematiky</t>
  </si>
  <si>
    <t>odborné sociální poradenství</t>
  </si>
  <si>
    <t>Odborné sociální poradenství APLA-Vysočina</t>
  </si>
  <si>
    <t>§4312</t>
  </si>
  <si>
    <t>Sociální služby města Havlíčkův Brod</t>
  </si>
  <si>
    <t>odlehčovací služby</t>
  </si>
  <si>
    <t>Odlehčovací služba</t>
  </si>
  <si>
    <t>doplatit požadovaných 20 tis. na 5 lůžek</t>
  </si>
  <si>
    <t>Adapta Jihlava - odlehčovací služba</t>
  </si>
  <si>
    <t>§4359</t>
  </si>
  <si>
    <t>osobní asistence</t>
  </si>
  <si>
    <t>Osobní asistence Třebíč</t>
  </si>
  <si>
    <t>§4351</t>
  </si>
  <si>
    <t>Osobní asistence Velké Meziříčí</t>
  </si>
  <si>
    <t>Osobní asistence Bludiště</t>
  </si>
  <si>
    <t>Centrum osobní asistence Havlíčkův Brod</t>
  </si>
  <si>
    <t>Oblastní charita Pelhřimov</t>
  </si>
  <si>
    <t>Středisko osobní asistence</t>
  </si>
  <si>
    <t>Portimo o.p.s.</t>
  </si>
  <si>
    <t>Osobní asistence</t>
  </si>
  <si>
    <t>ŽIVOT 90 - Jihlava</t>
  </si>
  <si>
    <t>raná péče</t>
  </si>
  <si>
    <t>Raná péče Třebíč</t>
  </si>
  <si>
    <t>§4371</t>
  </si>
  <si>
    <t>Středisko rané péče Havlíčkův Brod</t>
  </si>
  <si>
    <t>Raná péče</t>
  </si>
  <si>
    <t>Středisko rané péče SPRP Brno</t>
  </si>
  <si>
    <t>Středisko rané péče SPRP České Budějovice</t>
  </si>
  <si>
    <t>ALKAT o.s.</t>
  </si>
  <si>
    <t>služby následné péče</t>
  </si>
  <si>
    <t>Alkat o.s.</t>
  </si>
  <si>
    <t>sociálně terapeutické dílny</t>
  </si>
  <si>
    <t>Sociálně terapeutické dílny</t>
  </si>
  <si>
    <t>§4377</t>
  </si>
  <si>
    <t>Sociálně terapeutická dílna Ledeč nad Sázavou</t>
  </si>
  <si>
    <t>Občanské sdružení pro podporu a péči o duševně nemocné VOR JIHLAVA</t>
  </si>
  <si>
    <t>Sociálně terapeutická dílna Pelhřimov</t>
  </si>
  <si>
    <t>Sociálně terapeutická dílna Havlíčkův Brod</t>
  </si>
  <si>
    <t>Sociálně terapeutická dílna Bludiště</t>
  </si>
  <si>
    <t>sociální rehabilitace</t>
  </si>
  <si>
    <t>Sociální rehabilitace Integrační centrum Sasov</t>
  </si>
  <si>
    <t>§4344</t>
  </si>
  <si>
    <t>Denní centrum Barevný svět, o. p. s.</t>
  </si>
  <si>
    <t>Byty sociální rehabilitace Humpolec</t>
  </si>
  <si>
    <t xml:space="preserve">TaxiS sociální rehabilitace </t>
  </si>
  <si>
    <t>Tým podpory v zaměstnávání-sociální rehabilitace H. Brod</t>
  </si>
  <si>
    <t>Tým podpory v zaměstnávání-sociální rehabilitace Pelhřimov</t>
  </si>
  <si>
    <t>§4355</t>
  </si>
  <si>
    <t>Rekapitulace</t>
  </si>
  <si>
    <t>§ 4312 pol. 5222</t>
  </si>
  <si>
    <t>§ 4344 pol. 5221</t>
  </si>
  <si>
    <t>§ 4344 pol. 5222</t>
  </si>
  <si>
    <t>§ 4344 pol. 5223</t>
  </si>
  <si>
    <t>§ 4351 pol. 5221</t>
  </si>
  <si>
    <t>§ 4351 pol. 5222</t>
  </si>
  <si>
    <t>§ 4351 pol. 5223</t>
  </si>
  <si>
    <t>§4357 pol. 5223</t>
  </si>
  <si>
    <t>§4359 pol. 5223</t>
  </si>
  <si>
    <t>Celkem</t>
  </si>
  <si>
    <t>RK-03-2015-52, př. 3upr1</t>
  </si>
  <si>
    <t>§ 4350 pol. 5321</t>
  </si>
  <si>
    <t>§ 4377 pol. 5223</t>
  </si>
  <si>
    <t>§ 4377 pol. 5222</t>
  </si>
  <si>
    <t>§ 4376 pol. 5223</t>
  </si>
  <si>
    <t>§ 4376 pol. 5222</t>
  </si>
  <si>
    <t>§ 4371 pol. 5223</t>
  </si>
  <si>
    <t>§ 4371 pol. 5222</t>
  </si>
  <si>
    <t>§ 4371 pol. 5221</t>
  </si>
  <si>
    <t>§ 4359 pol. 5223</t>
  </si>
  <si>
    <t>§ 4357 pol. 5222</t>
  </si>
  <si>
    <t>§ 4356 pol. 5223</t>
  </si>
  <si>
    <t>§ 4356 pol. 5222</t>
  </si>
  <si>
    <t>§ 4356 pol. 5221</t>
  </si>
  <si>
    <t>§ 4356 pol. 5321</t>
  </si>
  <si>
    <t>§ 4355 pol. 5321</t>
  </si>
  <si>
    <t>§ 4354 pol. 5222</t>
  </si>
  <si>
    <t>§ 4354 pol. 5221</t>
  </si>
  <si>
    <t>§4350</t>
  </si>
  <si>
    <t>počet stran: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</si>
</sst>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14" xfId="0" applyNumberFormat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0" fillId="0" borderId="17" xfId="0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0" fillId="0" borderId="17" xfId="0" applyNumberFormat="1" applyBorder="1" applyAlignment="1">
      <alignment wrapTex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0" fillId="0" borderId="17" xfId="0" applyNumberFormat="1" applyFill="1" applyBorder="1" applyAlignment="1">
      <alignment wrapText="1"/>
    </xf>
    <xf numFmtId="0" fontId="3" fillId="33" borderId="17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9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3" fontId="0" fillId="0" borderId="17" xfId="0" applyNumberFormat="1" applyFill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0" borderId="12" xfId="0" applyNumberFormat="1" applyBorder="1" applyAlignment="1">
      <alignment vertical="top"/>
    </xf>
    <xf numFmtId="3" fontId="2" fillId="0" borderId="20" xfId="0" applyNumberFormat="1" applyFont="1" applyFill="1" applyBorder="1" applyAlignment="1">
      <alignment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 vertical="top"/>
    </xf>
    <xf numFmtId="0" fontId="2" fillId="0" borderId="21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Q3" sqref="Q3"/>
    </sheetView>
  </sheetViews>
  <sheetFormatPr defaultColWidth="22.28125" defaultRowHeight="15"/>
  <cols>
    <col min="1" max="1" width="9.00390625" style="1" bestFit="1" customWidth="1"/>
    <col min="2" max="2" width="27.7109375" style="1" customWidth="1"/>
    <col min="3" max="3" width="10.28125" style="1" hidden="1" customWidth="1"/>
    <col min="4" max="4" width="17.28125" style="1" customWidth="1"/>
    <col min="5" max="5" width="25.5742187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40625" style="1" hidden="1" customWidth="1"/>
    <col min="11" max="11" width="10.57421875" style="1" hidden="1" customWidth="1"/>
    <col min="12" max="12" width="13.00390625" style="1" hidden="1" customWidth="1"/>
    <col min="13" max="15" width="11.57421875" style="1" hidden="1" customWidth="1"/>
    <col min="16" max="16" width="15.57421875" style="1" hidden="1" customWidth="1"/>
    <col min="17" max="17" width="16.8515625" style="1" customWidth="1"/>
    <col min="18" max="18" width="11.57421875" style="1" customWidth="1"/>
    <col min="19" max="19" width="11.8515625" style="1" customWidth="1"/>
    <col min="20" max="16384" width="22.28125" style="1" customWidth="1"/>
  </cols>
  <sheetData>
    <row r="1" spans="18:19" ht="14.25">
      <c r="R1" s="44"/>
      <c r="S1" s="45" t="s">
        <v>136</v>
      </c>
    </row>
    <row r="2" spans="18:19" ht="14.25">
      <c r="R2" s="44"/>
      <c r="S2" s="45" t="s">
        <v>155</v>
      </c>
    </row>
    <row r="3" spans="17:19" ht="15" thickBot="1">
      <c r="Q3" s="2"/>
      <c r="R3" s="2"/>
      <c r="S3" s="2"/>
    </row>
    <row r="4" spans="1:20" s="11" customFormat="1" ht="79.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9" t="s">
        <v>14</v>
      </c>
      <c r="Q4" s="7" t="s">
        <v>15</v>
      </c>
      <c r="R4" s="46" t="s">
        <v>16</v>
      </c>
      <c r="S4" s="47"/>
      <c r="T4" s="10"/>
    </row>
    <row r="5" spans="1:19" ht="52.5">
      <c r="A5" s="12">
        <v>26518252</v>
      </c>
      <c r="B5" s="13" t="s">
        <v>17</v>
      </c>
      <c r="C5" s="12">
        <v>5587371</v>
      </c>
      <c r="D5" s="14" t="s">
        <v>18</v>
      </c>
      <c r="E5" s="14" t="s">
        <v>19</v>
      </c>
      <c r="F5" s="15">
        <v>1515000</v>
      </c>
      <c r="G5" s="15">
        <v>373500</v>
      </c>
      <c r="H5" s="15">
        <v>2390740</v>
      </c>
      <c r="I5" s="15">
        <v>210000</v>
      </c>
      <c r="J5" s="16"/>
      <c r="K5" s="16">
        <f>F5+G5</f>
        <v>1888500</v>
      </c>
      <c r="L5" s="16">
        <f>0.2*K5</f>
        <v>377700</v>
      </c>
      <c r="M5" s="16">
        <f>0.4*L5</f>
        <v>151080</v>
      </c>
      <c r="N5" s="16">
        <v>2015000</v>
      </c>
      <c r="O5" s="16">
        <v>179200</v>
      </c>
      <c r="P5" s="17">
        <v>2126000</v>
      </c>
      <c r="Q5" s="17">
        <v>1230000</v>
      </c>
      <c r="R5" s="18" t="s">
        <v>20</v>
      </c>
      <c r="S5" s="19" t="s">
        <v>21</v>
      </c>
    </row>
    <row r="6" spans="1:19" ht="28.5">
      <c r="A6" s="20">
        <v>15060233</v>
      </c>
      <c r="B6" s="21" t="s">
        <v>22</v>
      </c>
      <c r="C6" s="20">
        <v>1556513</v>
      </c>
      <c r="D6" s="22" t="s">
        <v>18</v>
      </c>
      <c r="E6" s="23" t="s">
        <v>23</v>
      </c>
      <c r="F6" s="24">
        <v>605000</v>
      </c>
      <c r="G6" s="24">
        <v>163000</v>
      </c>
      <c r="H6" s="24">
        <v>873500</v>
      </c>
      <c r="I6" s="24">
        <v>163000</v>
      </c>
      <c r="J6" s="25"/>
      <c r="K6" s="25">
        <f>F6+G6</f>
        <v>768000</v>
      </c>
      <c r="L6" s="25">
        <f>0.2*K6</f>
        <v>153600</v>
      </c>
      <c r="M6" s="25">
        <f>0.4*L6</f>
        <v>61440</v>
      </c>
      <c r="N6" s="25">
        <v>605000</v>
      </c>
      <c r="O6" s="25">
        <v>178300</v>
      </c>
      <c r="P6" s="17">
        <v>782000</v>
      </c>
      <c r="Q6" s="17">
        <v>437400</v>
      </c>
      <c r="R6" s="26" t="s">
        <v>20</v>
      </c>
      <c r="S6" s="27" t="s">
        <v>24</v>
      </c>
    </row>
    <row r="7" spans="1:19" ht="26.25">
      <c r="A7" s="20">
        <v>70868832</v>
      </c>
      <c r="B7" s="28" t="s">
        <v>25</v>
      </c>
      <c r="C7" s="20"/>
      <c r="D7" s="22" t="s">
        <v>18</v>
      </c>
      <c r="E7" s="23" t="s">
        <v>26</v>
      </c>
      <c r="F7" s="24"/>
      <c r="G7" s="24"/>
      <c r="H7" s="24"/>
      <c r="I7" s="24"/>
      <c r="J7" s="25"/>
      <c r="K7" s="25"/>
      <c r="L7" s="25"/>
      <c r="M7" s="25"/>
      <c r="N7" s="25"/>
      <c r="O7" s="25"/>
      <c r="P7" s="17">
        <v>2521000</v>
      </c>
      <c r="Q7" s="17">
        <v>714000</v>
      </c>
      <c r="R7" s="26" t="s">
        <v>20</v>
      </c>
      <c r="S7" s="29" t="s">
        <v>21</v>
      </c>
    </row>
    <row r="8" spans="1:19" ht="28.5">
      <c r="A8" s="20">
        <v>285668</v>
      </c>
      <c r="B8" s="28" t="s">
        <v>27</v>
      </c>
      <c r="C8" s="20"/>
      <c r="D8" s="22" t="s">
        <v>18</v>
      </c>
      <c r="E8" s="23" t="s">
        <v>28</v>
      </c>
      <c r="F8" s="24"/>
      <c r="G8" s="24"/>
      <c r="H8" s="24"/>
      <c r="I8" s="24"/>
      <c r="J8" s="25"/>
      <c r="K8" s="25"/>
      <c r="L8" s="25"/>
      <c r="M8" s="25"/>
      <c r="N8" s="25"/>
      <c r="O8" s="25"/>
      <c r="P8" s="17"/>
      <c r="Q8" s="17">
        <v>60000</v>
      </c>
      <c r="R8" s="30" t="s">
        <v>20</v>
      </c>
      <c r="S8" s="29" t="s">
        <v>29</v>
      </c>
    </row>
    <row r="9" spans="1:19" ht="27.75" customHeight="1">
      <c r="A9" s="20">
        <v>26652935</v>
      </c>
      <c r="B9" s="21" t="s">
        <v>30</v>
      </c>
      <c r="C9" s="20">
        <v>2110189</v>
      </c>
      <c r="D9" s="22" t="s">
        <v>31</v>
      </c>
      <c r="E9" s="22" t="s">
        <v>32</v>
      </c>
      <c r="F9" s="24">
        <v>2073000</v>
      </c>
      <c r="G9" s="24">
        <v>270860</v>
      </c>
      <c r="H9" s="24">
        <v>2468536</v>
      </c>
      <c r="I9" s="24">
        <v>319072</v>
      </c>
      <c r="J9" s="25"/>
      <c r="K9" s="25">
        <f>F9+G9</f>
        <v>2343860</v>
      </c>
      <c r="L9" s="25">
        <f>0.2*K9</f>
        <v>468772</v>
      </c>
      <c r="M9" s="25">
        <f>0.4*L9</f>
        <v>187508.80000000002</v>
      </c>
      <c r="N9" s="25">
        <v>2073000</v>
      </c>
      <c r="O9" s="25">
        <v>295400</v>
      </c>
      <c r="P9" s="17">
        <v>2081000</v>
      </c>
      <c r="Q9" s="17">
        <v>1470000</v>
      </c>
      <c r="R9" s="30" t="s">
        <v>20</v>
      </c>
      <c r="S9" s="27" t="s">
        <v>21</v>
      </c>
    </row>
    <row r="10" spans="1:19" ht="27.75" customHeight="1">
      <c r="A10" s="20">
        <v>43378692</v>
      </c>
      <c r="B10" s="21" t="s">
        <v>33</v>
      </c>
      <c r="C10" s="20"/>
      <c r="D10" s="22" t="s">
        <v>31</v>
      </c>
      <c r="E10" s="22" t="s">
        <v>34</v>
      </c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17"/>
      <c r="Q10" s="17">
        <v>768000</v>
      </c>
      <c r="R10" s="30" t="s">
        <v>20</v>
      </c>
      <c r="S10" s="27" t="s">
        <v>29</v>
      </c>
    </row>
    <row r="11" spans="1:19" ht="27.75" customHeight="1">
      <c r="A11" s="20">
        <v>400858</v>
      </c>
      <c r="B11" s="28" t="s">
        <v>35</v>
      </c>
      <c r="C11" s="20"/>
      <c r="D11" s="23" t="s">
        <v>31</v>
      </c>
      <c r="E11" s="23" t="s">
        <v>36</v>
      </c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17"/>
      <c r="Q11" s="17">
        <v>849600</v>
      </c>
      <c r="R11" s="30" t="s">
        <v>20</v>
      </c>
      <c r="S11" s="27" t="s">
        <v>29</v>
      </c>
    </row>
    <row r="12" spans="1:20" ht="26.25">
      <c r="A12" s="20">
        <v>29277418</v>
      </c>
      <c r="B12" s="21" t="s">
        <v>37</v>
      </c>
      <c r="C12" s="20">
        <v>1153271</v>
      </c>
      <c r="D12" s="22" t="s">
        <v>31</v>
      </c>
      <c r="E12" s="21" t="s">
        <v>37</v>
      </c>
      <c r="F12" s="24">
        <v>1480000</v>
      </c>
      <c r="G12" s="24">
        <v>80000</v>
      </c>
      <c r="H12" s="24">
        <v>2099240</v>
      </c>
      <c r="I12" s="24">
        <v>85000</v>
      </c>
      <c r="J12" s="25"/>
      <c r="K12" s="25">
        <f>F12+G12</f>
        <v>1560000</v>
      </c>
      <c r="L12" s="25">
        <f>0.2*K12</f>
        <v>312000</v>
      </c>
      <c r="M12" s="25">
        <f>0.4*L12</f>
        <v>124800</v>
      </c>
      <c r="N12" s="25">
        <v>1680000</v>
      </c>
      <c r="O12" s="25">
        <v>144100</v>
      </c>
      <c r="P12" s="17">
        <v>1762000</v>
      </c>
      <c r="Q12" s="17">
        <v>1059600</v>
      </c>
      <c r="R12" s="30" t="s">
        <v>20</v>
      </c>
      <c r="S12" s="27" t="s">
        <v>38</v>
      </c>
      <c r="T12" s="1" t="s">
        <v>39</v>
      </c>
    </row>
    <row r="13" spans="1:19" ht="42.75">
      <c r="A13" s="20">
        <v>60419148</v>
      </c>
      <c r="B13" s="28" t="s">
        <v>40</v>
      </c>
      <c r="C13" s="20"/>
      <c r="D13" s="23" t="s">
        <v>31</v>
      </c>
      <c r="E13" s="28" t="s">
        <v>41</v>
      </c>
      <c r="F13" s="24"/>
      <c r="G13" s="24"/>
      <c r="H13" s="24"/>
      <c r="I13" s="24"/>
      <c r="J13" s="25"/>
      <c r="K13" s="25"/>
      <c r="L13" s="25"/>
      <c r="M13" s="25"/>
      <c r="N13" s="25"/>
      <c r="O13" s="25"/>
      <c r="P13" s="17"/>
      <c r="Q13" s="17">
        <v>1700400</v>
      </c>
      <c r="R13" s="30" t="s">
        <v>20</v>
      </c>
      <c r="S13" s="27" t="s">
        <v>29</v>
      </c>
    </row>
    <row r="14" spans="1:20" ht="25.5" customHeight="1">
      <c r="A14" s="20">
        <v>44990260</v>
      </c>
      <c r="B14" s="21" t="s">
        <v>42</v>
      </c>
      <c r="C14" s="20"/>
      <c r="D14" s="22" t="s">
        <v>31</v>
      </c>
      <c r="E14" s="23" t="s">
        <v>43</v>
      </c>
      <c r="F14" s="24"/>
      <c r="G14" s="24"/>
      <c r="H14" s="24"/>
      <c r="I14" s="24"/>
      <c r="J14" s="25"/>
      <c r="K14" s="25"/>
      <c r="L14" s="25"/>
      <c r="M14" s="25"/>
      <c r="N14" s="25"/>
      <c r="O14" s="25"/>
      <c r="P14" s="17"/>
      <c r="Q14" s="17">
        <v>1033000</v>
      </c>
      <c r="R14" s="26" t="s">
        <v>20</v>
      </c>
      <c r="S14" s="27" t="s">
        <v>24</v>
      </c>
      <c r="T14" s="1" t="s">
        <v>39</v>
      </c>
    </row>
    <row r="15" spans="1:19" ht="26.25">
      <c r="A15" s="20">
        <v>44990260</v>
      </c>
      <c r="B15" s="21" t="s">
        <v>42</v>
      </c>
      <c r="C15" s="20">
        <v>4409498</v>
      </c>
      <c r="D15" s="22" t="s">
        <v>31</v>
      </c>
      <c r="E15" s="22" t="s">
        <v>44</v>
      </c>
      <c r="F15" s="24">
        <v>1015000</v>
      </c>
      <c r="G15" s="24">
        <v>179000</v>
      </c>
      <c r="H15" s="24">
        <v>2130000</v>
      </c>
      <c r="I15" s="24">
        <v>510000</v>
      </c>
      <c r="J15" s="25"/>
      <c r="K15" s="25">
        <f>F15+G15</f>
        <v>1194000</v>
      </c>
      <c r="L15" s="25">
        <f>0.2*K15</f>
        <v>238800</v>
      </c>
      <c r="M15" s="25">
        <f>0.4*L15</f>
        <v>95520</v>
      </c>
      <c r="N15" s="25">
        <v>1800000</v>
      </c>
      <c r="O15" s="25">
        <v>395500</v>
      </c>
      <c r="P15" s="17">
        <v>2076000</v>
      </c>
      <c r="Q15" s="17">
        <v>1247000</v>
      </c>
      <c r="R15" s="26" t="s">
        <v>20</v>
      </c>
      <c r="S15" s="27" t="s">
        <v>24</v>
      </c>
    </row>
    <row r="16" spans="1:19" ht="20.25" customHeight="1">
      <c r="A16" s="20">
        <v>44990260</v>
      </c>
      <c r="B16" s="21" t="s">
        <v>42</v>
      </c>
      <c r="C16" s="20">
        <v>8089034</v>
      </c>
      <c r="D16" s="22" t="s">
        <v>31</v>
      </c>
      <c r="E16" s="22" t="s">
        <v>45</v>
      </c>
      <c r="F16" s="24">
        <v>1448000</v>
      </c>
      <c r="G16" s="24">
        <v>134000</v>
      </c>
      <c r="H16" s="24">
        <v>1604000</v>
      </c>
      <c r="I16" s="24">
        <v>300000</v>
      </c>
      <c r="J16" s="25"/>
      <c r="K16" s="25">
        <f>F16+G16</f>
        <v>1582000</v>
      </c>
      <c r="L16" s="25">
        <f>0.2*K16</f>
        <v>316400</v>
      </c>
      <c r="M16" s="25">
        <f>0.4*L16</f>
        <v>126560</v>
      </c>
      <c r="N16" s="25">
        <v>1448000</v>
      </c>
      <c r="O16" s="25">
        <v>265600</v>
      </c>
      <c r="P16" s="17">
        <v>1587000</v>
      </c>
      <c r="Q16" s="17">
        <v>870000</v>
      </c>
      <c r="R16" s="26" t="s">
        <v>20</v>
      </c>
      <c r="S16" s="27" t="s">
        <v>24</v>
      </c>
    </row>
    <row r="17" spans="1:19" ht="21.75" customHeight="1">
      <c r="A17" s="20">
        <v>44990260</v>
      </c>
      <c r="B17" s="21" t="s">
        <v>42</v>
      </c>
      <c r="C17" s="20">
        <v>8981293</v>
      </c>
      <c r="D17" s="22" t="s">
        <v>31</v>
      </c>
      <c r="E17" s="22" t="s">
        <v>46</v>
      </c>
      <c r="F17" s="24">
        <v>2272000</v>
      </c>
      <c r="G17" s="24">
        <v>278000</v>
      </c>
      <c r="H17" s="24">
        <v>2385000</v>
      </c>
      <c r="I17" s="24">
        <v>410000</v>
      </c>
      <c r="J17" s="25"/>
      <c r="K17" s="25">
        <f>F17+G17</f>
        <v>2550000</v>
      </c>
      <c r="L17" s="25">
        <f>0.2*K17</f>
        <v>510000</v>
      </c>
      <c r="M17" s="25">
        <f>0.4*L17</f>
        <v>204000</v>
      </c>
      <c r="N17" s="25">
        <v>2272000</v>
      </c>
      <c r="O17" s="25">
        <v>389000</v>
      </c>
      <c r="P17" s="17">
        <v>2613000</v>
      </c>
      <c r="Q17" s="17">
        <v>1440000</v>
      </c>
      <c r="R17" s="26" t="s">
        <v>20</v>
      </c>
      <c r="S17" s="27" t="s">
        <v>24</v>
      </c>
    </row>
    <row r="18" spans="1:19" ht="24.75" customHeight="1" hidden="1">
      <c r="A18" s="20"/>
      <c r="B18" s="21" t="s">
        <v>34</v>
      </c>
      <c r="C18" s="20">
        <v>1784518</v>
      </c>
      <c r="D18" s="22" t="s">
        <v>31</v>
      </c>
      <c r="E18" s="22" t="s">
        <v>34</v>
      </c>
      <c r="F18" s="24">
        <v>120000</v>
      </c>
      <c r="G18" s="24">
        <v>58000</v>
      </c>
      <c r="H18" s="24">
        <v>70000</v>
      </c>
      <c r="I18" s="24">
        <v>58000</v>
      </c>
      <c r="J18" s="25"/>
      <c r="K18" s="25">
        <f>F18+G18</f>
        <v>178000</v>
      </c>
      <c r="L18" s="25">
        <f>0.2*K18</f>
        <v>35600</v>
      </c>
      <c r="M18" s="25">
        <f>0.4*L18</f>
        <v>14240</v>
      </c>
      <c r="N18" s="25">
        <v>1165000</v>
      </c>
      <c r="O18" s="25"/>
      <c r="P18" s="17"/>
      <c r="Q18" s="17"/>
      <c r="R18" s="26" t="s">
        <v>20</v>
      </c>
      <c r="S18" s="27" t="s">
        <v>24</v>
      </c>
    </row>
    <row r="19" spans="1:19" ht="28.5">
      <c r="A19" s="20">
        <v>75136295</v>
      </c>
      <c r="B19" s="28" t="s">
        <v>47</v>
      </c>
      <c r="C19" s="20"/>
      <c r="D19" s="23" t="s">
        <v>31</v>
      </c>
      <c r="E19" s="23" t="s">
        <v>48</v>
      </c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17"/>
      <c r="Q19" s="17">
        <v>120000</v>
      </c>
      <c r="R19" s="30" t="s">
        <v>154</v>
      </c>
      <c r="S19" s="27" t="s">
        <v>29</v>
      </c>
    </row>
    <row r="20" spans="1:19" ht="20.25" customHeight="1">
      <c r="A20" s="20">
        <v>15060306</v>
      </c>
      <c r="B20" s="21" t="s">
        <v>49</v>
      </c>
      <c r="C20" s="20">
        <v>6928452</v>
      </c>
      <c r="D20" s="22" t="s">
        <v>31</v>
      </c>
      <c r="E20" s="23" t="s">
        <v>50</v>
      </c>
      <c r="F20" s="24">
        <v>878000</v>
      </c>
      <c r="G20" s="24">
        <v>44000</v>
      </c>
      <c r="H20" s="24">
        <v>1150000</v>
      </c>
      <c r="I20" s="24">
        <v>210000</v>
      </c>
      <c r="J20" s="25"/>
      <c r="K20" s="25">
        <f>F20+G20</f>
        <v>922000</v>
      </c>
      <c r="L20" s="25">
        <f>0.2*K20</f>
        <v>184400</v>
      </c>
      <c r="M20" s="25">
        <f>0.4*L20</f>
        <v>73760</v>
      </c>
      <c r="N20" s="25">
        <v>1100000</v>
      </c>
      <c r="O20" s="25">
        <v>309500</v>
      </c>
      <c r="P20" s="17">
        <v>1350000</v>
      </c>
      <c r="Q20" s="17">
        <v>600000</v>
      </c>
      <c r="R20" s="30" t="s">
        <v>20</v>
      </c>
      <c r="S20" s="27" t="s">
        <v>21</v>
      </c>
    </row>
    <row r="21" spans="1:19" ht="28.5">
      <c r="A21" s="20">
        <v>400840</v>
      </c>
      <c r="B21" s="28" t="s">
        <v>51</v>
      </c>
      <c r="C21" s="20"/>
      <c r="D21" s="23" t="s">
        <v>31</v>
      </c>
      <c r="E21" s="23" t="s">
        <v>52</v>
      </c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17"/>
      <c r="Q21" s="17">
        <v>342200</v>
      </c>
      <c r="R21" s="30" t="s">
        <v>20</v>
      </c>
      <c r="S21" s="27" t="s">
        <v>29</v>
      </c>
    </row>
    <row r="22" spans="1:19" ht="39">
      <c r="A22" s="20">
        <v>15060233</v>
      </c>
      <c r="B22" s="21" t="s">
        <v>22</v>
      </c>
      <c r="C22" s="20">
        <v>7776230</v>
      </c>
      <c r="D22" s="22" t="s">
        <v>31</v>
      </c>
      <c r="E22" s="22" t="s">
        <v>53</v>
      </c>
      <c r="F22" s="24">
        <v>1845000</v>
      </c>
      <c r="G22" s="24">
        <v>227000</v>
      </c>
      <c r="H22" s="24">
        <v>2097000</v>
      </c>
      <c r="I22" s="24">
        <v>234000</v>
      </c>
      <c r="J22" s="25"/>
      <c r="K22" s="25">
        <f>F22+G22</f>
        <v>2072000</v>
      </c>
      <c r="L22" s="25">
        <f>0.2*K22</f>
        <v>414400</v>
      </c>
      <c r="M22" s="25">
        <f>0.4*L22</f>
        <v>165760</v>
      </c>
      <c r="N22" s="25">
        <v>1800000</v>
      </c>
      <c r="O22" s="25">
        <v>313400</v>
      </c>
      <c r="P22" s="17">
        <v>2069000</v>
      </c>
      <c r="Q22" s="17">
        <v>1140000</v>
      </c>
      <c r="R22" s="26" t="s">
        <v>20</v>
      </c>
      <c r="S22" s="27" t="s">
        <v>24</v>
      </c>
    </row>
    <row r="23" spans="1:19" ht="28.5">
      <c r="A23" s="20">
        <v>70188467</v>
      </c>
      <c r="B23" s="28" t="s">
        <v>54</v>
      </c>
      <c r="C23" s="20"/>
      <c r="D23" s="23" t="s">
        <v>31</v>
      </c>
      <c r="E23" s="23" t="s">
        <v>48</v>
      </c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17"/>
      <c r="Q23" s="17">
        <v>59400</v>
      </c>
      <c r="R23" s="30" t="s">
        <v>154</v>
      </c>
      <c r="S23" s="27" t="s">
        <v>29</v>
      </c>
    </row>
    <row r="24" spans="1:19" ht="28.5">
      <c r="A24" s="20">
        <v>43379168</v>
      </c>
      <c r="B24" s="28" t="s">
        <v>55</v>
      </c>
      <c r="C24" s="20"/>
      <c r="D24" s="23" t="s">
        <v>31</v>
      </c>
      <c r="E24" s="23" t="s">
        <v>56</v>
      </c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17"/>
      <c r="Q24" s="17">
        <v>480000</v>
      </c>
      <c r="R24" s="30" t="s">
        <v>154</v>
      </c>
      <c r="S24" s="27" t="s">
        <v>29</v>
      </c>
    </row>
    <row r="25" spans="1:19" ht="26.25">
      <c r="A25" s="20">
        <v>60128640</v>
      </c>
      <c r="B25" s="21" t="s">
        <v>57</v>
      </c>
      <c r="C25" s="20">
        <v>7691496</v>
      </c>
      <c r="D25" s="22" t="s">
        <v>31</v>
      </c>
      <c r="E25" s="22" t="s">
        <v>58</v>
      </c>
      <c r="F25" s="24">
        <v>2128000</v>
      </c>
      <c r="G25" s="24">
        <v>244000</v>
      </c>
      <c r="H25" s="24">
        <v>2593859</v>
      </c>
      <c r="I25" s="24">
        <v>300000</v>
      </c>
      <c r="J25" s="25"/>
      <c r="K25" s="25">
        <f>F25+G25</f>
        <v>2372000</v>
      </c>
      <c r="L25" s="25">
        <f>0.2*K25</f>
        <v>474400</v>
      </c>
      <c r="M25" s="25">
        <f>0.4*L25</f>
        <v>189760</v>
      </c>
      <c r="N25" s="25">
        <v>2286000</v>
      </c>
      <c r="O25" s="25">
        <v>342200</v>
      </c>
      <c r="P25" s="17">
        <v>2399000</v>
      </c>
      <c r="Q25" s="17">
        <v>1742400</v>
      </c>
      <c r="R25" s="26" t="s">
        <v>20</v>
      </c>
      <c r="S25" s="27" t="s">
        <v>21</v>
      </c>
    </row>
    <row r="26" spans="1:19" ht="26.25" hidden="1">
      <c r="A26" s="20"/>
      <c r="B26" s="21" t="s">
        <v>55</v>
      </c>
      <c r="C26" s="20"/>
      <c r="D26" s="22" t="s">
        <v>31</v>
      </c>
      <c r="E26" s="22"/>
      <c r="F26" s="24"/>
      <c r="G26" s="24"/>
      <c r="H26" s="24"/>
      <c r="I26" s="24"/>
      <c r="J26" s="25"/>
      <c r="K26" s="25"/>
      <c r="L26" s="25"/>
      <c r="M26" s="25"/>
      <c r="N26" s="25">
        <v>823000</v>
      </c>
      <c r="O26" s="25" t="s">
        <v>39</v>
      </c>
      <c r="P26" s="17"/>
      <c r="Q26" s="17"/>
      <c r="R26" s="26"/>
      <c r="S26" s="27"/>
    </row>
    <row r="27" spans="1:19" ht="26.25" hidden="1">
      <c r="A27" s="20"/>
      <c r="B27" s="21" t="s">
        <v>54</v>
      </c>
      <c r="C27" s="20"/>
      <c r="D27" s="22" t="s">
        <v>31</v>
      </c>
      <c r="E27" s="22" t="s">
        <v>59</v>
      </c>
      <c r="F27" s="24"/>
      <c r="G27" s="24"/>
      <c r="H27" s="24"/>
      <c r="I27" s="24"/>
      <c r="J27" s="25"/>
      <c r="K27" s="25"/>
      <c r="L27" s="25"/>
      <c r="M27" s="25"/>
      <c r="N27" s="25">
        <v>50000</v>
      </c>
      <c r="O27" s="25"/>
      <c r="P27" s="17"/>
      <c r="Q27" s="17"/>
      <c r="R27" s="26"/>
      <c r="S27" s="27"/>
    </row>
    <row r="28" spans="1:19" ht="26.25" hidden="1">
      <c r="A28" s="20"/>
      <c r="B28" s="21" t="s">
        <v>51</v>
      </c>
      <c r="C28" s="20"/>
      <c r="D28" s="22" t="s">
        <v>31</v>
      </c>
      <c r="E28" s="22" t="s">
        <v>60</v>
      </c>
      <c r="F28" s="24"/>
      <c r="G28" s="24"/>
      <c r="H28" s="24"/>
      <c r="I28" s="24"/>
      <c r="J28" s="25"/>
      <c r="K28" s="25"/>
      <c r="L28" s="25"/>
      <c r="M28" s="25"/>
      <c r="N28" s="25">
        <v>593000</v>
      </c>
      <c r="O28" s="25"/>
      <c r="P28" s="17"/>
      <c r="Q28" s="17"/>
      <c r="R28" s="26"/>
      <c r="S28" s="27"/>
    </row>
    <row r="29" spans="1:19" ht="39" hidden="1">
      <c r="A29" s="20"/>
      <c r="B29" s="21" t="s">
        <v>40</v>
      </c>
      <c r="C29" s="20"/>
      <c r="D29" s="22" t="s">
        <v>31</v>
      </c>
      <c r="E29" s="22" t="s">
        <v>41</v>
      </c>
      <c r="F29" s="24"/>
      <c r="G29" s="24"/>
      <c r="H29" s="24"/>
      <c r="I29" s="24"/>
      <c r="J29" s="25"/>
      <c r="K29" s="25"/>
      <c r="L29" s="25"/>
      <c r="M29" s="25"/>
      <c r="N29" s="25">
        <v>2295000</v>
      </c>
      <c r="O29" s="25"/>
      <c r="P29" s="17"/>
      <c r="Q29" s="17"/>
      <c r="R29" s="26"/>
      <c r="S29" s="27"/>
    </row>
    <row r="30" spans="1:19" ht="26.25" hidden="1">
      <c r="A30" s="20"/>
      <c r="B30" s="21" t="s">
        <v>35</v>
      </c>
      <c r="C30" s="20"/>
      <c r="D30" s="22" t="s">
        <v>31</v>
      </c>
      <c r="E30" s="21" t="s">
        <v>35</v>
      </c>
      <c r="F30" s="24"/>
      <c r="G30" s="24"/>
      <c r="H30" s="24"/>
      <c r="I30" s="24"/>
      <c r="J30" s="25"/>
      <c r="K30" s="25"/>
      <c r="L30" s="25"/>
      <c r="M30" s="25"/>
      <c r="N30" s="25">
        <v>1358000</v>
      </c>
      <c r="O30" s="25"/>
      <c r="P30" s="17"/>
      <c r="Q30" s="17"/>
      <c r="R30" s="26"/>
      <c r="S30" s="27"/>
    </row>
    <row r="31" spans="1:19" ht="26.25" hidden="1">
      <c r="A31" s="20"/>
      <c r="B31" s="21" t="s">
        <v>35</v>
      </c>
      <c r="C31" s="20"/>
      <c r="D31" s="22" t="s">
        <v>61</v>
      </c>
      <c r="E31" s="21" t="s">
        <v>35</v>
      </c>
      <c r="F31" s="24"/>
      <c r="G31" s="24"/>
      <c r="H31" s="24"/>
      <c r="I31" s="24"/>
      <c r="J31" s="25"/>
      <c r="K31" s="25"/>
      <c r="L31" s="25"/>
      <c r="M31" s="25"/>
      <c r="N31" s="25">
        <v>1750000</v>
      </c>
      <c r="O31" s="25" t="s">
        <v>39</v>
      </c>
      <c r="P31" s="17"/>
      <c r="Q31" s="17"/>
      <c r="R31" s="26"/>
      <c r="S31" s="27"/>
    </row>
    <row r="32" spans="1:20" ht="42.75">
      <c r="A32" s="20">
        <v>26652935</v>
      </c>
      <c r="B32" s="28" t="s">
        <v>62</v>
      </c>
      <c r="C32" s="20"/>
      <c r="D32" s="23" t="s">
        <v>63</v>
      </c>
      <c r="E32" s="23" t="s">
        <v>64</v>
      </c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17"/>
      <c r="Q32" s="17">
        <v>546000</v>
      </c>
      <c r="R32" s="30" t="s">
        <v>65</v>
      </c>
      <c r="S32" s="27" t="s">
        <v>21</v>
      </c>
      <c r="T32" s="2"/>
    </row>
    <row r="33" spans="1:20" ht="28.5" customHeight="1">
      <c r="A33" s="20">
        <v>29277418</v>
      </c>
      <c r="B33" s="21" t="s">
        <v>37</v>
      </c>
      <c r="C33" s="20"/>
      <c r="D33" s="22" t="s">
        <v>66</v>
      </c>
      <c r="E33" s="23" t="s">
        <v>37</v>
      </c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17"/>
      <c r="Q33" s="17">
        <v>599000</v>
      </c>
      <c r="R33" s="26" t="s">
        <v>67</v>
      </c>
      <c r="S33" s="29" t="s">
        <v>38</v>
      </c>
      <c r="T33" s="2"/>
    </row>
    <row r="34" spans="1:20" ht="20.25" customHeight="1">
      <c r="A34" s="20">
        <v>15060306</v>
      </c>
      <c r="B34" s="21" t="s">
        <v>49</v>
      </c>
      <c r="C34" s="20">
        <v>5646012</v>
      </c>
      <c r="D34" s="22" t="s">
        <v>66</v>
      </c>
      <c r="E34" s="22" t="s">
        <v>68</v>
      </c>
      <c r="F34" s="24">
        <v>108000</v>
      </c>
      <c r="G34" s="24">
        <v>57200</v>
      </c>
      <c r="H34" s="24">
        <v>230000</v>
      </c>
      <c r="I34" s="24">
        <v>87000</v>
      </c>
      <c r="J34" s="25"/>
      <c r="K34" s="25">
        <f>F34+G34</f>
        <v>165200</v>
      </c>
      <c r="L34" s="25">
        <f>0.2*K34</f>
        <v>33040</v>
      </c>
      <c r="M34" s="25">
        <f>0.4*L34</f>
        <v>13216</v>
      </c>
      <c r="N34" s="25">
        <v>148000</v>
      </c>
      <c r="O34" s="25">
        <v>64000</v>
      </c>
      <c r="P34" s="17">
        <v>212000</v>
      </c>
      <c r="Q34" s="17">
        <v>139200</v>
      </c>
      <c r="R34" s="26" t="s">
        <v>67</v>
      </c>
      <c r="S34" s="27" t="s">
        <v>21</v>
      </c>
      <c r="T34" s="2"/>
    </row>
    <row r="35" spans="1:20" ht="26.25">
      <c r="A35" s="20">
        <v>15060306</v>
      </c>
      <c r="B35" s="21" t="s">
        <v>49</v>
      </c>
      <c r="C35" s="20">
        <v>9737086</v>
      </c>
      <c r="D35" s="22" t="s">
        <v>66</v>
      </c>
      <c r="E35" s="22" t="s">
        <v>69</v>
      </c>
      <c r="F35" s="24">
        <v>206000</v>
      </c>
      <c r="G35" s="24">
        <v>16000</v>
      </c>
      <c r="H35" s="24">
        <v>230000</v>
      </c>
      <c r="I35" s="24">
        <v>85000</v>
      </c>
      <c r="J35" s="25"/>
      <c r="K35" s="25">
        <f>F35+G35</f>
        <v>222000</v>
      </c>
      <c r="L35" s="25">
        <f>0.2*K35</f>
        <v>44400</v>
      </c>
      <c r="M35" s="25">
        <f>0.4*L35</f>
        <v>17760</v>
      </c>
      <c r="N35" s="25">
        <v>230000</v>
      </c>
      <c r="O35" s="31">
        <v>20000</v>
      </c>
      <c r="P35" s="17">
        <v>250000</v>
      </c>
      <c r="Q35" s="17">
        <v>1537800</v>
      </c>
      <c r="R35" s="26" t="s">
        <v>67</v>
      </c>
      <c r="S35" s="27" t="s">
        <v>21</v>
      </c>
      <c r="T35" s="2"/>
    </row>
    <row r="36" spans="1:20" ht="39">
      <c r="A36" s="20">
        <v>65761979</v>
      </c>
      <c r="B36" s="21" t="s">
        <v>70</v>
      </c>
      <c r="C36" s="20">
        <v>2328357</v>
      </c>
      <c r="D36" s="22" t="s">
        <v>66</v>
      </c>
      <c r="E36" s="22" t="s">
        <v>71</v>
      </c>
      <c r="F36" s="24">
        <v>178000</v>
      </c>
      <c r="G36" s="24">
        <v>27600</v>
      </c>
      <c r="H36" s="24">
        <v>317000</v>
      </c>
      <c r="I36" s="24">
        <v>172200</v>
      </c>
      <c r="J36" s="25"/>
      <c r="K36" s="25">
        <f>F36+G36</f>
        <v>205600</v>
      </c>
      <c r="L36" s="25">
        <f>0.2*K36</f>
        <v>41120</v>
      </c>
      <c r="M36" s="25">
        <f>0.4*L36</f>
        <v>16448</v>
      </c>
      <c r="N36" s="25">
        <v>178000</v>
      </c>
      <c r="O36" s="25">
        <v>152700</v>
      </c>
      <c r="P36" s="17">
        <v>330700</v>
      </c>
      <c r="Q36" s="17">
        <v>96000</v>
      </c>
      <c r="R36" s="26" t="s">
        <v>67</v>
      </c>
      <c r="S36" s="27" t="s">
        <v>21</v>
      </c>
      <c r="T36" s="2"/>
    </row>
    <row r="37" spans="1:20" ht="26.25">
      <c r="A37" s="20">
        <v>60128640</v>
      </c>
      <c r="B37" s="21" t="s">
        <v>57</v>
      </c>
      <c r="C37" s="20">
        <v>4640855</v>
      </c>
      <c r="D37" s="22" t="s">
        <v>66</v>
      </c>
      <c r="E37" s="22" t="s">
        <v>58</v>
      </c>
      <c r="F37" s="24">
        <v>60000</v>
      </c>
      <c r="G37" s="24">
        <v>6600</v>
      </c>
      <c r="H37" s="24">
        <v>57064</v>
      </c>
      <c r="I37" s="24">
        <v>45000</v>
      </c>
      <c r="J37" s="25"/>
      <c r="K37" s="25">
        <f>F37+G37</f>
        <v>66600</v>
      </c>
      <c r="L37" s="25">
        <f>0.2*K37</f>
        <v>13320</v>
      </c>
      <c r="M37" s="25">
        <f>0.4*L37</f>
        <v>5328</v>
      </c>
      <c r="N37" s="25">
        <v>57000</v>
      </c>
      <c r="O37" s="25">
        <v>47600</v>
      </c>
      <c r="P37" s="17">
        <v>224600</v>
      </c>
      <c r="Q37" s="17">
        <v>28200</v>
      </c>
      <c r="R37" s="26" t="s">
        <v>67</v>
      </c>
      <c r="S37" s="27" t="s">
        <v>21</v>
      </c>
      <c r="T37" s="2"/>
    </row>
    <row r="38" spans="1:20" ht="24.75" customHeight="1">
      <c r="A38" s="20">
        <v>70868832</v>
      </c>
      <c r="B38" s="28" t="s">
        <v>25</v>
      </c>
      <c r="C38" s="20"/>
      <c r="D38" s="22" t="s">
        <v>66</v>
      </c>
      <c r="E38" s="23" t="s">
        <v>71</v>
      </c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17">
        <v>0</v>
      </c>
      <c r="Q38" s="17">
        <v>708000</v>
      </c>
      <c r="R38" s="26" t="s">
        <v>67</v>
      </c>
      <c r="S38" s="27" t="s">
        <v>21</v>
      </c>
      <c r="T38" s="2"/>
    </row>
    <row r="39" spans="1:20" ht="20.25" customHeight="1">
      <c r="A39" s="20">
        <v>44990260</v>
      </c>
      <c r="B39" s="21" t="s">
        <v>42</v>
      </c>
      <c r="C39" s="20">
        <v>7117099</v>
      </c>
      <c r="D39" s="22" t="s">
        <v>72</v>
      </c>
      <c r="E39" s="22" t="s">
        <v>73</v>
      </c>
      <c r="F39" s="24">
        <v>795000</v>
      </c>
      <c r="G39" s="24">
        <v>560000</v>
      </c>
      <c r="H39" s="24">
        <v>800000</v>
      </c>
      <c r="I39" s="24">
        <v>650000</v>
      </c>
      <c r="J39" s="25"/>
      <c r="K39" s="25">
        <f>F39+G39</f>
        <v>1355000</v>
      </c>
      <c r="L39" s="25">
        <f>0.2*K39</f>
        <v>271000</v>
      </c>
      <c r="M39" s="25">
        <f>0.4*L39</f>
        <v>108400</v>
      </c>
      <c r="N39" s="25">
        <v>800000</v>
      </c>
      <c r="O39" s="25">
        <v>882100</v>
      </c>
      <c r="P39" s="17">
        <v>1659000</v>
      </c>
      <c r="Q39" s="17">
        <v>492000</v>
      </c>
      <c r="R39" s="26" t="s">
        <v>74</v>
      </c>
      <c r="S39" s="27" t="s">
        <v>24</v>
      </c>
      <c r="T39" s="2"/>
    </row>
    <row r="40" spans="1:20" ht="22.5" customHeight="1">
      <c r="A40" s="20">
        <v>44990260</v>
      </c>
      <c r="B40" s="21" t="s">
        <v>42</v>
      </c>
      <c r="C40" s="20">
        <v>7736193</v>
      </c>
      <c r="D40" s="22" t="s">
        <v>72</v>
      </c>
      <c r="E40" s="22" t="s">
        <v>75</v>
      </c>
      <c r="F40" s="24">
        <v>790000</v>
      </c>
      <c r="G40" s="24">
        <v>591500</v>
      </c>
      <c r="H40" s="24">
        <v>1055800</v>
      </c>
      <c r="I40" s="24">
        <v>436000</v>
      </c>
      <c r="J40" s="25"/>
      <c r="K40" s="25">
        <f>F40+G40</f>
        <v>1381500</v>
      </c>
      <c r="L40" s="25">
        <f>0.2*K40</f>
        <v>276300</v>
      </c>
      <c r="M40" s="25">
        <f>0.4*L40</f>
        <v>110520</v>
      </c>
      <c r="N40" s="25">
        <v>980000</v>
      </c>
      <c r="O40" s="25">
        <v>509100</v>
      </c>
      <c r="P40" s="17">
        <v>1479000</v>
      </c>
      <c r="Q40" s="17">
        <v>636000</v>
      </c>
      <c r="R40" s="26" t="s">
        <v>74</v>
      </c>
      <c r="S40" s="27" t="s">
        <v>24</v>
      </c>
      <c r="T40" s="2"/>
    </row>
    <row r="41" spans="1:20" ht="42.75">
      <c r="A41" s="20">
        <v>43379729</v>
      </c>
      <c r="B41" s="28" t="s">
        <v>76</v>
      </c>
      <c r="C41" s="20">
        <v>2496890</v>
      </c>
      <c r="D41" s="22" t="s">
        <v>72</v>
      </c>
      <c r="E41" s="23" t="s">
        <v>77</v>
      </c>
      <c r="F41" s="24">
        <v>529000</v>
      </c>
      <c r="G41" s="24">
        <v>312000</v>
      </c>
      <c r="H41" s="24">
        <v>735000</v>
      </c>
      <c r="I41" s="24">
        <v>450000</v>
      </c>
      <c r="J41" s="25"/>
      <c r="K41" s="25">
        <f>F41+G41</f>
        <v>841000</v>
      </c>
      <c r="L41" s="25">
        <f>0.2*K41</f>
        <v>168200</v>
      </c>
      <c r="M41" s="25">
        <f>0.4*L41</f>
        <v>67280</v>
      </c>
      <c r="N41" s="25">
        <v>685000</v>
      </c>
      <c r="O41" s="25">
        <v>332900</v>
      </c>
      <c r="P41" s="17">
        <v>966000</v>
      </c>
      <c r="Q41" s="17">
        <v>396000</v>
      </c>
      <c r="R41" s="26" t="s">
        <v>74</v>
      </c>
      <c r="S41" s="27" t="s">
        <v>21</v>
      </c>
      <c r="T41" s="2"/>
    </row>
    <row r="42" spans="1:20" ht="28.5" customHeight="1">
      <c r="A42" s="20">
        <v>26652935</v>
      </c>
      <c r="B42" s="21" t="s">
        <v>30</v>
      </c>
      <c r="C42" s="20">
        <v>4809258</v>
      </c>
      <c r="D42" s="21" t="s">
        <v>78</v>
      </c>
      <c r="E42" s="22" t="s">
        <v>79</v>
      </c>
      <c r="F42" s="24">
        <v>238000</v>
      </c>
      <c r="G42" s="24">
        <v>41000</v>
      </c>
      <c r="H42" s="24">
        <v>353310</v>
      </c>
      <c r="I42" s="24">
        <v>41000</v>
      </c>
      <c r="J42" s="25"/>
      <c r="K42" s="25">
        <f>F42+G42</f>
        <v>279000</v>
      </c>
      <c r="L42" s="25">
        <f>0.2*K42</f>
        <v>55800</v>
      </c>
      <c r="M42" s="25">
        <f>0.4*L42</f>
        <v>22320</v>
      </c>
      <c r="N42" s="25">
        <v>238000</v>
      </c>
      <c r="O42" s="25">
        <v>46500</v>
      </c>
      <c r="P42" s="17">
        <v>284500</v>
      </c>
      <c r="Q42" s="17">
        <v>122400</v>
      </c>
      <c r="R42" s="26" t="s">
        <v>80</v>
      </c>
      <c r="S42" s="27" t="s">
        <v>21</v>
      </c>
      <c r="T42" s="2"/>
    </row>
    <row r="43" spans="1:20" ht="28.5" hidden="1">
      <c r="A43" s="20"/>
      <c r="B43" s="21" t="s">
        <v>81</v>
      </c>
      <c r="C43" s="20"/>
      <c r="D43" s="32" t="s">
        <v>82</v>
      </c>
      <c r="E43" s="32" t="s">
        <v>83</v>
      </c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17"/>
      <c r="Q43" s="17"/>
      <c r="R43" s="26"/>
      <c r="S43" s="27"/>
      <c r="T43" s="33" t="s">
        <v>84</v>
      </c>
    </row>
    <row r="44" spans="1:20" ht="28.5">
      <c r="A44" s="20">
        <v>44990260</v>
      </c>
      <c r="B44" s="21" t="s">
        <v>42</v>
      </c>
      <c r="C44" s="20"/>
      <c r="D44" s="21" t="s">
        <v>82</v>
      </c>
      <c r="E44" s="28" t="s">
        <v>85</v>
      </c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17"/>
      <c r="Q44" s="17">
        <v>570000</v>
      </c>
      <c r="R44" s="26" t="s">
        <v>86</v>
      </c>
      <c r="S44" s="29" t="s">
        <v>24</v>
      </c>
      <c r="T44" s="33"/>
    </row>
    <row r="45" spans="1:20" ht="24" customHeight="1">
      <c r="A45" s="20">
        <v>44990260</v>
      </c>
      <c r="B45" s="21" t="s">
        <v>42</v>
      </c>
      <c r="C45" s="20">
        <v>5595277</v>
      </c>
      <c r="D45" s="22" t="s">
        <v>87</v>
      </c>
      <c r="E45" s="22" t="s">
        <v>88</v>
      </c>
      <c r="F45" s="24">
        <v>1331000</v>
      </c>
      <c r="G45" s="24">
        <v>170000</v>
      </c>
      <c r="H45" s="24">
        <v>1540000</v>
      </c>
      <c r="I45" s="24">
        <v>299000</v>
      </c>
      <c r="J45" s="25"/>
      <c r="K45" s="25">
        <f>F45+G45</f>
        <v>1501000</v>
      </c>
      <c r="L45" s="25">
        <f aca="true" t="shared" si="0" ref="L45:L56">0.2*K45</f>
        <v>300200</v>
      </c>
      <c r="M45" s="25">
        <f aca="true" t="shared" si="1" ref="M45:M56">0.4*L45</f>
        <v>120080</v>
      </c>
      <c r="N45" s="25">
        <v>1500000</v>
      </c>
      <c r="O45" s="31">
        <v>129600</v>
      </c>
      <c r="P45" s="17">
        <v>1629000</v>
      </c>
      <c r="Q45" s="17">
        <v>793200</v>
      </c>
      <c r="R45" s="26" t="s">
        <v>89</v>
      </c>
      <c r="S45" s="27" t="s">
        <v>24</v>
      </c>
      <c r="T45" s="2"/>
    </row>
    <row r="46" spans="1:20" ht="26.25">
      <c r="A46" s="20">
        <v>44990260</v>
      </c>
      <c r="B46" s="21" t="s">
        <v>42</v>
      </c>
      <c r="C46" s="20">
        <v>5595277</v>
      </c>
      <c r="D46" s="22" t="s">
        <v>87</v>
      </c>
      <c r="E46" s="21" t="s">
        <v>90</v>
      </c>
      <c r="F46" s="24">
        <v>1331000</v>
      </c>
      <c r="G46" s="24">
        <v>170000</v>
      </c>
      <c r="H46" s="24">
        <v>0</v>
      </c>
      <c r="I46" s="24">
        <v>0</v>
      </c>
      <c r="J46" s="25"/>
      <c r="K46" s="25">
        <v>0</v>
      </c>
      <c r="L46" s="25">
        <f t="shared" si="0"/>
        <v>0</v>
      </c>
      <c r="M46" s="25">
        <f t="shared" si="1"/>
        <v>0</v>
      </c>
      <c r="N46" s="25">
        <v>600000</v>
      </c>
      <c r="O46" s="25">
        <v>456000</v>
      </c>
      <c r="P46" s="17">
        <v>2104000</v>
      </c>
      <c r="Q46" s="17">
        <v>900000</v>
      </c>
      <c r="R46" s="26" t="s">
        <v>89</v>
      </c>
      <c r="S46" s="27" t="s">
        <v>24</v>
      </c>
      <c r="T46" s="2"/>
    </row>
    <row r="47" spans="1:20" ht="21" customHeight="1">
      <c r="A47" s="20">
        <v>15060306</v>
      </c>
      <c r="B47" s="21" t="s">
        <v>49</v>
      </c>
      <c r="C47" s="20">
        <v>6019022</v>
      </c>
      <c r="D47" s="22" t="s">
        <v>87</v>
      </c>
      <c r="E47" s="23" t="s">
        <v>91</v>
      </c>
      <c r="F47" s="24">
        <v>100000</v>
      </c>
      <c r="G47" s="24">
        <v>101000</v>
      </c>
      <c r="H47" s="24">
        <v>260000</v>
      </c>
      <c r="I47" s="24">
        <v>120000</v>
      </c>
      <c r="J47" s="25"/>
      <c r="K47" s="25">
        <f aca="true" t="shared" si="2" ref="K47:K56">F47+G47</f>
        <v>201000</v>
      </c>
      <c r="L47" s="25">
        <f t="shared" si="0"/>
        <v>40200</v>
      </c>
      <c r="M47" s="25">
        <f t="shared" si="1"/>
        <v>16080</v>
      </c>
      <c r="N47" s="25">
        <v>260000</v>
      </c>
      <c r="O47" s="31">
        <v>26100</v>
      </c>
      <c r="P47" s="17">
        <v>285900</v>
      </c>
      <c r="Q47" s="17">
        <v>291600</v>
      </c>
      <c r="R47" s="26" t="s">
        <v>89</v>
      </c>
      <c r="S47" s="27" t="s">
        <v>21</v>
      </c>
      <c r="T47" s="2"/>
    </row>
    <row r="48" spans="1:20" ht="26.25">
      <c r="A48" s="20">
        <v>15060233</v>
      </c>
      <c r="B48" s="21" t="s">
        <v>22</v>
      </c>
      <c r="C48" s="20">
        <v>6254782</v>
      </c>
      <c r="D48" s="22" t="s">
        <v>87</v>
      </c>
      <c r="E48" s="22" t="s">
        <v>92</v>
      </c>
      <c r="F48" s="24">
        <v>976000</v>
      </c>
      <c r="G48" s="24">
        <v>120000</v>
      </c>
      <c r="H48" s="24">
        <v>1327000</v>
      </c>
      <c r="I48" s="24">
        <v>120000</v>
      </c>
      <c r="J48" s="25"/>
      <c r="K48" s="25">
        <f t="shared" si="2"/>
        <v>1096000</v>
      </c>
      <c r="L48" s="25">
        <f t="shared" si="0"/>
        <v>219200</v>
      </c>
      <c r="M48" s="25">
        <f t="shared" si="1"/>
        <v>87680</v>
      </c>
      <c r="N48" s="25">
        <v>1076000</v>
      </c>
      <c r="O48" s="31">
        <v>93100</v>
      </c>
      <c r="P48" s="17">
        <v>1168500</v>
      </c>
      <c r="Q48" s="17">
        <v>566400</v>
      </c>
      <c r="R48" s="26" t="s">
        <v>89</v>
      </c>
      <c r="S48" s="27" t="s">
        <v>24</v>
      </c>
      <c r="T48" s="2"/>
    </row>
    <row r="49" spans="1:20" ht="26.25" customHeight="1">
      <c r="A49" s="20">
        <v>47224541</v>
      </c>
      <c r="B49" s="21" t="s">
        <v>93</v>
      </c>
      <c r="C49" s="20">
        <v>4632272</v>
      </c>
      <c r="D49" s="22" t="s">
        <v>87</v>
      </c>
      <c r="E49" s="22" t="s">
        <v>94</v>
      </c>
      <c r="F49" s="24">
        <v>623000</v>
      </c>
      <c r="G49" s="24">
        <v>298000</v>
      </c>
      <c r="H49" s="24">
        <v>1002200</v>
      </c>
      <c r="I49" s="24">
        <v>300000</v>
      </c>
      <c r="J49" s="25"/>
      <c r="K49" s="25">
        <f t="shared" si="2"/>
        <v>921000</v>
      </c>
      <c r="L49" s="25">
        <f t="shared" si="0"/>
        <v>184200</v>
      </c>
      <c r="M49" s="25">
        <f t="shared" si="1"/>
        <v>73680</v>
      </c>
      <c r="N49" s="25">
        <v>866000</v>
      </c>
      <c r="O49" s="31">
        <v>82300</v>
      </c>
      <c r="P49" s="17">
        <v>954900</v>
      </c>
      <c r="Q49" s="17">
        <v>436800</v>
      </c>
      <c r="R49" s="26" t="s">
        <v>89</v>
      </c>
      <c r="S49" s="27" t="s">
        <v>24</v>
      </c>
      <c r="T49" s="2"/>
    </row>
    <row r="50" spans="1:20" ht="22.5" customHeight="1">
      <c r="A50" s="20">
        <v>45659028</v>
      </c>
      <c r="B50" s="21" t="s">
        <v>95</v>
      </c>
      <c r="C50" s="20">
        <v>5078660</v>
      </c>
      <c r="D50" s="22" t="s">
        <v>87</v>
      </c>
      <c r="E50" s="22" t="s">
        <v>96</v>
      </c>
      <c r="F50" s="24">
        <v>516000</v>
      </c>
      <c r="G50" s="24">
        <v>384000</v>
      </c>
      <c r="H50" s="24">
        <v>720096</v>
      </c>
      <c r="I50" s="24">
        <v>385000</v>
      </c>
      <c r="J50" s="25"/>
      <c r="K50" s="25">
        <f t="shared" si="2"/>
        <v>900000</v>
      </c>
      <c r="L50" s="25">
        <f t="shared" si="0"/>
        <v>180000</v>
      </c>
      <c r="M50" s="25">
        <f t="shared" si="1"/>
        <v>72000</v>
      </c>
      <c r="N50" s="25">
        <v>516000</v>
      </c>
      <c r="O50" s="25">
        <v>602000</v>
      </c>
      <c r="P50" s="17">
        <v>961000</v>
      </c>
      <c r="Q50" s="17">
        <v>283200</v>
      </c>
      <c r="R50" s="26" t="s">
        <v>89</v>
      </c>
      <c r="S50" s="29" t="s">
        <v>38</v>
      </c>
      <c r="T50" s="2"/>
    </row>
    <row r="51" spans="1:20" ht="21.75" customHeight="1">
      <c r="A51" s="20">
        <v>62797549</v>
      </c>
      <c r="B51" s="21" t="s">
        <v>97</v>
      </c>
      <c r="C51" s="20">
        <v>4753623</v>
      </c>
      <c r="D51" s="22" t="s">
        <v>87</v>
      </c>
      <c r="E51" s="22" t="s">
        <v>96</v>
      </c>
      <c r="F51" s="24">
        <v>750000</v>
      </c>
      <c r="G51" s="24">
        <v>172000</v>
      </c>
      <c r="H51" s="24">
        <v>1488217</v>
      </c>
      <c r="I51" s="24">
        <v>200000</v>
      </c>
      <c r="J51" s="25"/>
      <c r="K51" s="25">
        <f t="shared" si="2"/>
        <v>922000</v>
      </c>
      <c r="L51" s="25">
        <f t="shared" si="0"/>
        <v>184400</v>
      </c>
      <c r="M51" s="25">
        <f t="shared" si="1"/>
        <v>73760</v>
      </c>
      <c r="N51" s="25">
        <v>1009000</v>
      </c>
      <c r="O51" s="25">
        <v>263700</v>
      </c>
      <c r="P51" s="17">
        <v>1352000</v>
      </c>
      <c r="Q51" s="17">
        <v>840000</v>
      </c>
      <c r="R51" s="26" t="s">
        <v>89</v>
      </c>
      <c r="S51" s="27" t="s">
        <v>21</v>
      </c>
      <c r="T51" s="2"/>
    </row>
    <row r="52" spans="1:20" ht="24.75" customHeight="1">
      <c r="A52" s="20">
        <v>44990260</v>
      </c>
      <c r="B52" s="21" t="s">
        <v>42</v>
      </c>
      <c r="C52" s="20">
        <v>9920262</v>
      </c>
      <c r="D52" s="22" t="s">
        <v>98</v>
      </c>
      <c r="E52" s="23" t="s">
        <v>99</v>
      </c>
      <c r="F52" s="24">
        <v>801000</v>
      </c>
      <c r="G52" s="24">
        <v>30600</v>
      </c>
      <c r="H52" s="24">
        <v>920000</v>
      </c>
      <c r="I52" s="24">
        <v>150000</v>
      </c>
      <c r="J52" s="25"/>
      <c r="K52" s="25">
        <f t="shared" si="2"/>
        <v>831600</v>
      </c>
      <c r="L52" s="25">
        <f t="shared" si="0"/>
        <v>166320</v>
      </c>
      <c r="M52" s="25">
        <f t="shared" si="1"/>
        <v>66528</v>
      </c>
      <c r="N52" s="25">
        <v>801000</v>
      </c>
      <c r="O52" s="25">
        <v>219400</v>
      </c>
      <c r="P52" s="17">
        <v>1020600</v>
      </c>
      <c r="Q52" s="17">
        <v>453000</v>
      </c>
      <c r="R52" s="26" t="s">
        <v>100</v>
      </c>
      <c r="S52" s="27" t="s">
        <v>24</v>
      </c>
      <c r="T52" s="2"/>
    </row>
    <row r="53" spans="1:20" ht="26.25">
      <c r="A53" s="20">
        <v>15060233</v>
      </c>
      <c r="B53" s="21" t="s">
        <v>22</v>
      </c>
      <c r="C53" s="20">
        <v>8307350</v>
      </c>
      <c r="D53" s="22" t="s">
        <v>98</v>
      </c>
      <c r="E53" s="22" t="s">
        <v>101</v>
      </c>
      <c r="F53" s="24">
        <v>1100000</v>
      </c>
      <c r="G53" s="24">
        <v>81600</v>
      </c>
      <c r="H53" s="24">
        <v>1330500</v>
      </c>
      <c r="I53" s="24">
        <v>88426</v>
      </c>
      <c r="J53" s="25"/>
      <c r="K53" s="25">
        <f t="shared" si="2"/>
        <v>1181600</v>
      </c>
      <c r="L53" s="25">
        <f t="shared" si="0"/>
        <v>236320</v>
      </c>
      <c r="M53" s="25">
        <f t="shared" si="1"/>
        <v>94528</v>
      </c>
      <c r="N53" s="25">
        <v>1100000</v>
      </c>
      <c r="O53" s="25">
        <v>105200</v>
      </c>
      <c r="P53" s="17">
        <v>1205400</v>
      </c>
      <c r="Q53" s="17">
        <v>572400</v>
      </c>
      <c r="R53" s="26" t="s">
        <v>100</v>
      </c>
      <c r="S53" s="27" t="s">
        <v>24</v>
      </c>
      <c r="T53" s="2"/>
    </row>
    <row r="54" spans="1:20" ht="27.75" customHeight="1">
      <c r="A54" s="20">
        <v>45659028</v>
      </c>
      <c r="B54" s="21" t="s">
        <v>95</v>
      </c>
      <c r="C54" s="20">
        <v>8414368</v>
      </c>
      <c r="D54" s="22" t="s">
        <v>98</v>
      </c>
      <c r="E54" s="22" t="s">
        <v>102</v>
      </c>
      <c r="F54" s="24">
        <v>510000</v>
      </c>
      <c r="G54" s="24">
        <v>19500</v>
      </c>
      <c r="H54" s="24">
        <v>594746</v>
      </c>
      <c r="I54" s="24">
        <v>20000</v>
      </c>
      <c r="J54" s="25"/>
      <c r="K54" s="25">
        <f t="shared" si="2"/>
        <v>529500</v>
      </c>
      <c r="L54" s="25">
        <f t="shared" si="0"/>
        <v>105900</v>
      </c>
      <c r="M54" s="25">
        <f t="shared" si="1"/>
        <v>42360</v>
      </c>
      <c r="N54" s="25">
        <v>546000</v>
      </c>
      <c r="O54" s="31">
        <v>46100</v>
      </c>
      <c r="P54" s="17">
        <v>591400</v>
      </c>
      <c r="Q54" s="17">
        <v>283200</v>
      </c>
      <c r="R54" s="26" t="s">
        <v>100</v>
      </c>
      <c r="S54" s="29" t="s">
        <v>38</v>
      </c>
      <c r="T54" s="2"/>
    </row>
    <row r="55" spans="1:20" ht="26.25">
      <c r="A55" s="20">
        <v>75094924</v>
      </c>
      <c r="B55" s="21" t="s">
        <v>103</v>
      </c>
      <c r="C55" s="20">
        <v>4123958</v>
      </c>
      <c r="D55" s="22" t="s">
        <v>98</v>
      </c>
      <c r="E55" s="22" t="s">
        <v>103</v>
      </c>
      <c r="F55" s="24">
        <v>2389400</v>
      </c>
      <c r="G55" s="24">
        <v>245500</v>
      </c>
      <c r="H55" s="24">
        <v>554000</v>
      </c>
      <c r="I55" s="24">
        <v>260000</v>
      </c>
      <c r="J55" s="25"/>
      <c r="K55" s="25">
        <f t="shared" si="2"/>
        <v>2634900</v>
      </c>
      <c r="L55" s="25">
        <f t="shared" si="0"/>
        <v>526980</v>
      </c>
      <c r="M55" s="25">
        <f t="shared" si="1"/>
        <v>210792</v>
      </c>
      <c r="N55" s="25">
        <v>447000</v>
      </c>
      <c r="O55" s="25">
        <v>437800</v>
      </c>
      <c r="P55" s="17">
        <v>700000</v>
      </c>
      <c r="Q55" s="17">
        <v>207000</v>
      </c>
      <c r="R55" s="26" t="s">
        <v>100</v>
      </c>
      <c r="S55" s="27" t="s">
        <v>21</v>
      </c>
      <c r="T55" s="2"/>
    </row>
    <row r="56" spans="1:20" ht="26.25">
      <c r="A56" s="20">
        <v>75094975</v>
      </c>
      <c r="B56" s="21" t="s">
        <v>104</v>
      </c>
      <c r="C56" s="20">
        <v>5585320</v>
      </c>
      <c r="D56" s="22" t="s">
        <v>98</v>
      </c>
      <c r="E56" s="22" t="s">
        <v>104</v>
      </c>
      <c r="F56" s="24">
        <v>1418000</v>
      </c>
      <c r="G56" s="24">
        <v>229100</v>
      </c>
      <c r="H56" s="24">
        <v>323010</v>
      </c>
      <c r="I56" s="24">
        <v>50000</v>
      </c>
      <c r="J56" s="25"/>
      <c r="K56" s="25">
        <f t="shared" si="2"/>
        <v>1647100</v>
      </c>
      <c r="L56" s="25">
        <f t="shared" si="0"/>
        <v>329420</v>
      </c>
      <c r="M56" s="25">
        <f t="shared" si="1"/>
        <v>131768</v>
      </c>
      <c r="N56" s="25">
        <v>208000</v>
      </c>
      <c r="O56" s="25">
        <v>264400</v>
      </c>
      <c r="P56" s="17">
        <v>472800</v>
      </c>
      <c r="Q56" s="17">
        <v>150600</v>
      </c>
      <c r="R56" s="26" t="s">
        <v>100</v>
      </c>
      <c r="S56" s="27" t="s">
        <v>21</v>
      </c>
      <c r="T56" s="2"/>
    </row>
    <row r="57" spans="1:20" ht="25.5" customHeight="1">
      <c r="A57" s="20">
        <v>28555597</v>
      </c>
      <c r="B57" s="28" t="s">
        <v>105</v>
      </c>
      <c r="C57" s="20"/>
      <c r="D57" s="28" t="s">
        <v>106</v>
      </c>
      <c r="E57" s="23" t="s">
        <v>107</v>
      </c>
      <c r="F57" s="24"/>
      <c r="G57" s="24"/>
      <c r="H57" s="24"/>
      <c r="I57" s="24"/>
      <c r="J57" s="25"/>
      <c r="K57" s="25"/>
      <c r="L57" s="25"/>
      <c r="M57" s="25"/>
      <c r="N57" s="25"/>
      <c r="O57" s="25"/>
      <c r="P57" s="17"/>
      <c r="Q57" s="17">
        <v>424800</v>
      </c>
      <c r="R57" s="26" t="s">
        <v>67</v>
      </c>
      <c r="S57" s="27" t="s">
        <v>21</v>
      </c>
      <c r="T57" s="2"/>
    </row>
    <row r="58" spans="1:20" ht="26.25">
      <c r="A58" s="20">
        <v>70868832</v>
      </c>
      <c r="B58" s="28" t="s">
        <v>25</v>
      </c>
      <c r="C58" s="20"/>
      <c r="D58" s="22" t="s">
        <v>108</v>
      </c>
      <c r="E58" s="22" t="s">
        <v>109</v>
      </c>
      <c r="F58" s="24"/>
      <c r="G58" s="24"/>
      <c r="H58" s="24"/>
      <c r="I58" s="24"/>
      <c r="J58" s="25"/>
      <c r="K58" s="25"/>
      <c r="L58" s="25"/>
      <c r="M58" s="25"/>
      <c r="N58" s="25">
        <v>0</v>
      </c>
      <c r="O58" s="25">
        <v>420000</v>
      </c>
      <c r="P58" s="17">
        <v>720700</v>
      </c>
      <c r="Q58" s="17">
        <v>342000</v>
      </c>
      <c r="R58" s="26" t="s">
        <v>110</v>
      </c>
      <c r="S58" s="27" t="s">
        <v>21</v>
      </c>
      <c r="T58" s="2"/>
    </row>
    <row r="59" spans="1:20" ht="26.25">
      <c r="A59" s="20">
        <v>15060233</v>
      </c>
      <c r="B59" s="21" t="s">
        <v>22</v>
      </c>
      <c r="C59" s="20"/>
      <c r="D59" s="22" t="s">
        <v>108</v>
      </c>
      <c r="E59" s="22" t="s">
        <v>111</v>
      </c>
      <c r="F59" s="24"/>
      <c r="G59" s="24"/>
      <c r="H59" s="24"/>
      <c r="I59" s="24"/>
      <c r="J59" s="25"/>
      <c r="K59" s="25"/>
      <c r="L59" s="25"/>
      <c r="M59" s="25"/>
      <c r="N59" s="25"/>
      <c r="O59" s="25"/>
      <c r="P59" s="17">
        <v>398600</v>
      </c>
      <c r="Q59" s="17">
        <v>120000</v>
      </c>
      <c r="R59" s="26" t="s">
        <v>110</v>
      </c>
      <c r="S59" s="29" t="s">
        <v>24</v>
      </c>
      <c r="T59" s="2"/>
    </row>
    <row r="60" spans="1:20" ht="39">
      <c r="A60" s="20">
        <v>65761979</v>
      </c>
      <c r="B60" s="21" t="s">
        <v>112</v>
      </c>
      <c r="C60" s="20"/>
      <c r="D60" s="22" t="s">
        <v>108</v>
      </c>
      <c r="E60" s="22" t="s">
        <v>109</v>
      </c>
      <c r="F60" s="24"/>
      <c r="G60" s="24"/>
      <c r="H60" s="24"/>
      <c r="I60" s="24"/>
      <c r="J60" s="25"/>
      <c r="K60" s="25"/>
      <c r="L60" s="25"/>
      <c r="M60" s="25"/>
      <c r="N60" s="25"/>
      <c r="O60" s="25"/>
      <c r="P60" s="17">
        <v>448500</v>
      </c>
      <c r="Q60" s="17">
        <v>270000</v>
      </c>
      <c r="R60" s="26" t="s">
        <v>110</v>
      </c>
      <c r="S60" s="27" t="s">
        <v>21</v>
      </c>
      <c r="T60" s="2"/>
    </row>
    <row r="61" spans="1:20" ht="28.5">
      <c r="A61" s="20">
        <v>15060306</v>
      </c>
      <c r="B61" s="21" t="s">
        <v>49</v>
      </c>
      <c r="C61" s="20"/>
      <c r="D61" s="22" t="s">
        <v>108</v>
      </c>
      <c r="E61" s="23" t="s">
        <v>113</v>
      </c>
      <c r="F61" s="24"/>
      <c r="G61" s="24"/>
      <c r="H61" s="24"/>
      <c r="I61" s="24"/>
      <c r="J61" s="25"/>
      <c r="K61" s="25"/>
      <c r="L61" s="25"/>
      <c r="M61" s="25"/>
      <c r="N61" s="25"/>
      <c r="O61" s="25"/>
      <c r="P61" s="17">
        <v>332800</v>
      </c>
      <c r="Q61" s="17">
        <v>132000</v>
      </c>
      <c r="R61" s="26" t="s">
        <v>110</v>
      </c>
      <c r="S61" s="27" t="s">
        <v>21</v>
      </c>
      <c r="T61" s="2"/>
    </row>
    <row r="62" spans="1:20" ht="26.25">
      <c r="A62" s="20">
        <v>15060306</v>
      </c>
      <c r="B62" s="21" t="s">
        <v>49</v>
      </c>
      <c r="C62" s="20"/>
      <c r="D62" s="22" t="s">
        <v>108</v>
      </c>
      <c r="E62" s="22" t="s">
        <v>114</v>
      </c>
      <c r="F62" s="24"/>
      <c r="G62" s="24"/>
      <c r="H62" s="24"/>
      <c r="I62" s="24"/>
      <c r="J62" s="25"/>
      <c r="K62" s="25"/>
      <c r="L62" s="25"/>
      <c r="M62" s="25"/>
      <c r="N62" s="25"/>
      <c r="O62" s="25"/>
      <c r="P62" s="17">
        <v>368500</v>
      </c>
      <c r="Q62" s="17">
        <v>126000</v>
      </c>
      <c r="R62" s="26" t="s">
        <v>110</v>
      </c>
      <c r="S62" s="27" t="s">
        <v>21</v>
      </c>
      <c r="T62" s="2"/>
    </row>
    <row r="63" spans="1:20" ht="28.5">
      <c r="A63" s="20">
        <v>15060306</v>
      </c>
      <c r="B63" s="21" t="s">
        <v>49</v>
      </c>
      <c r="C63" s="20"/>
      <c r="D63" s="22" t="s">
        <v>108</v>
      </c>
      <c r="E63" s="23" t="s">
        <v>115</v>
      </c>
      <c r="F63" s="24"/>
      <c r="G63" s="24"/>
      <c r="H63" s="24"/>
      <c r="I63" s="24"/>
      <c r="J63" s="25"/>
      <c r="K63" s="25"/>
      <c r="L63" s="25"/>
      <c r="M63" s="25"/>
      <c r="N63" s="25"/>
      <c r="O63" s="25"/>
      <c r="P63" s="17"/>
      <c r="Q63" s="17">
        <v>124000</v>
      </c>
      <c r="R63" s="26" t="s">
        <v>110</v>
      </c>
      <c r="S63" s="27" t="s">
        <v>21</v>
      </c>
      <c r="T63" s="2"/>
    </row>
    <row r="64" spans="1:20" ht="26.25">
      <c r="A64" s="20">
        <v>26652935</v>
      </c>
      <c r="B64" s="21" t="s">
        <v>30</v>
      </c>
      <c r="C64" s="20">
        <v>9744860</v>
      </c>
      <c r="D64" s="22" t="s">
        <v>116</v>
      </c>
      <c r="E64" s="22" t="s">
        <v>117</v>
      </c>
      <c r="F64" s="24">
        <v>0</v>
      </c>
      <c r="G64" s="24"/>
      <c r="H64" s="24">
        <v>257754</v>
      </c>
      <c r="I64" s="24">
        <v>0</v>
      </c>
      <c r="J64" s="25"/>
      <c r="K64" s="25">
        <f>F64+G64</f>
        <v>0</v>
      </c>
      <c r="L64" s="25">
        <f>0.2*K64</f>
        <v>0</v>
      </c>
      <c r="M64" s="25">
        <f>0.4*L64</f>
        <v>0</v>
      </c>
      <c r="N64" s="25">
        <v>250000</v>
      </c>
      <c r="O64" s="31">
        <v>21600</v>
      </c>
      <c r="P64" s="17">
        <v>303800</v>
      </c>
      <c r="Q64" s="17">
        <v>132000</v>
      </c>
      <c r="R64" s="26" t="s">
        <v>118</v>
      </c>
      <c r="S64" s="27" t="s">
        <v>21</v>
      </c>
      <c r="T64" s="2"/>
    </row>
    <row r="65" spans="1:20" ht="26.25">
      <c r="A65" s="20">
        <v>29277418</v>
      </c>
      <c r="B65" s="21" t="s">
        <v>37</v>
      </c>
      <c r="C65" s="20"/>
      <c r="D65" s="22" t="s">
        <v>116</v>
      </c>
      <c r="E65" s="22" t="s">
        <v>119</v>
      </c>
      <c r="F65" s="24"/>
      <c r="G65" s="24"/>
      <c r="H65" s="24"/>
      <c r="I65" s="24"/>
      <c r="J65" s="25"/>
      <c r="K65" s="25"/>
      <c r="L65" s="25"/>
      <c r="M65" s="25"/>
      <c r="N65" s="25"/>
      <c r="O65" s="31"/>
      <c r="P65" s="17">
        <v>350000</v>
      </c>
      <c r="Q65" s="17">
        <v>100000</v>
      </c>
      <c r="R65" s="26" t="s">
        <v>118</v>
      </c>
      <c r="S65" s="27" t="s">
        <v>38</v>
      </c>
      <c r="T65" s="2"/>
    </row>
    <row r="66" spans="1:20" ht="26.25">
      <c r="A66" s="20">
        <v>15060233</v>
      </c>
      <c r="B66" s="21" t="s">
        <v>22</v>
      </c>
      <c r="C66" s="20"/>
      <c r="D66" s="22" t="s">
        <v>116</v>
      </c>
      <c r="E66" s="22" t="s">
        <v>120</v>
      </c>
      <c r="F66" s="24"/>
      <c r="G66" s="24"/>
      <c r="H66" s="24"/>
      <c r="I66" s="24"/>
      <c r="J66" s="25"/>
      <c r="K66" s="25"/>
      <c r="L66" s="25"/>
      <c r="M66" s="25"/>
      <c r="N66" s="25"/>
      <c r="O66" s="31"/>
      <c r="P66" s="17">
        <v>801500</v>
      </c>
      <c r="Q66" s="17">
        <v>240000</v>
      </c>
      <c r="R66" s="26" t="s">
        <v>118</v>
      </c>
      <c r="S66" s="27" t="s">
        <v>24</v>
      </c>
      <c r="T66" s="2"/>
    </row>
    <row r="67" spans="1:20" ht="14.25">
      <c r="A67" s="20">
        <v>44990260</v>
      </c>
      <c r="B67" s="21" t="s">
        <v>42</v>
      </c>
      <c r="C67" s="20"/>
      <c r="D67" s="22" t="s">
        <v>116</v>
      </c>
      <c r="E67" s="23" t="s">
        <v>121</v>
      </c>
      <c r="F67" s="24"/>
      <c r="G67" s="24"/>
      <c r="H67" s="24"/>
      <c r="I67" s="24"/>
      <c r="J67" s="25"/>
      <c r="K67" s="25"/>
      <c r="L67" s="25"/>
      <c r="M67" s="25"/>
      <c r="N67" s="25"/>
      <c r="O67" s="31"/>
      <c r="P67" s="17">
        <v>800000</v>
      </c>
      <c r="Q67" s="17">
        <v>480000</v>
      </c>
      <c r="R67" s="26" t="s">
        <v>118</v>
      </c>
      <c r="S67" s="27" t="s">
        <v>24</v>
      </c>
      <c r="T67" s="2"/>
    </row>
    <row r="68" spans="1:20" ht="28.5">
      <c r="A68" s="20">
        <v>15060306</v>
      </c>
      <c r="B68" s="21" t="s">
        <v>49</v>
      </c>
      <c r="C68" s="20"/>
      <c r="D68" s="22" t="s">
        <v>116</v>
      </c>
      <c r="E68" s="23" t="s">
        <v>122</v>
      </c>
      <c r="F68" s="24"/>
      <c r="G68" s="24"/>
      <c r="H68" s="24"/>
      <c r="I68" s="24"/>
      <c r="J68" s="25"/>
      <c r="K68" s="25"/>
      <c r="L68" s="25"/>
      <c r="M68" s="25"/>
      <c r="N68" s="25"/>
      <c r="O68" s="31"/>
      <c r="P68" s="17">
        <v>904000</v>
      </c>
      <c r="Q68" s="17">
        <v>614400</v>
      </c>
      <c r="R68" s="26" t="s">
        <v>118</v>
      </c>
      <c r="S68" s="27" t="s">
        <v>21</v>
      </c>
      <c r="T68" s="2"/>
    </row>
    <row r="69" spans="1:20" ht="42.75">
      <c r="A69" s="20">
        <v>15060306</v>
      </c>
      <c r="B69" s="21" t="s">
        <v>49</v>
      </c>
      <c r="C69" s="20"/>
      <c r="D69" s="22" t="s">
        <v>116</v>
      </c>
      <c r="E69" s="23" t="s">
        <v>123</v>
      </c>
      <c r="F69" s="24"/>
      <c r="G69" s="24"/>
      <c r="H69" s="24"/>
      <c r="I69" s="24"/>
      <c r="J69" s="25"/>
      <c r="K69" s="25"/>
      <c r="L69" s="25"/>
      <c r="M69" s="25"/>
      <c r="N69" s="25"/>
      <c r="O69" s="31"/>
      <c r="P69" s="17">
        <v>860300</v>
      </c>
      <c r="Q69" s="17">
        <v>564000</v>
      </c>
      <c r="R69" s="26" t="s">
        <v>118</v>
      </c>
      <c r="S69" s="27" t="s">
        <v>21</v>
      </c>
      <c r="T69" s="2"/>
    </row>
    <row r="70" spans="1:20" ht="28.5">
      <c r="A70" s="20">
        <v>400858</v>
      </c>
      <c r="B70" s="21" t="s">
        <v>35</v>
      </c>
      <c r="C70" s="20"/>
      <c r="D70" s="23" t="s">
        <v>61</v>
      </c>
      <c r="E70" s="23" t="s">
        <v>36</v>
      </c>
      <c r="F70" s="24"/>
      <c r="G70" s="24"/>
      <c r="H70" s="24"/>
      <c r="I70" s="24"/>
      <c r="J70" s="25"/>
      <c r="K70" s="25"/>
      <c r="L70" s="25"/>
      <c r="M70" s="25"/>
      <c r="N70" s="25"/>
      <c r="O70" s="31"/>
      <c r="P70" s="17"/>
      <c r="Q70" s="17">
        <v>1237400</v>
      </c>
      <c r="R70" s="30" t="s">
        <v>124</v>
      </c>
      <c r="S70" s="29" t="s">
        <v>29</v>
      </c>
      <c r="T70" s="2"/>
    </row>
    <row r="71" spans="1:20" ht="14.25" hidden="1">
      <c r="A71" s="20"/>
      <c r="B71" s="21"/>
      <c r="C71" s="20"/>
      <c r="D71" s="23"/>
      <c r="E71" s="23"/>
      <c r="F71" s="24"/>
      <c r="G71" s="24"/>
      <c r="H71" s="24"/>
      <c r="I71" s="24"/>
      <c r="J71" s="25"/>
      <c r="K71" s="25"/>
      <c r="L71" s="25"/>
      <c r="M71" s="25"/>
      <c r="N71" s="25"/>
      <c r="O71" s="31"/>
      <c r="P71" s="17"/>
      <c r="Q71" s="17">
        <f>SUM(Q5:Q70)</f>
        <v>33917600</v>
      </c>
      <c r="R71" s="26"/>
      <c r="S71" s="27"/>
      <c r="T71" s="2"/>
    </row>
    <row r="72" spans="17:20" ht="15" thickBot="1">
      <c r="Q72" s="34">
        <f>SUM(Q5:Q70)</f>
        <v>33917600</v>
      </c>
      <c r="R72" s="35"/>
      <c r="S72" s="35"/>
      <c r="T72" s="2"/>
    </row>
    <row r="73" spans="2:20" ht="15" thickBot="1">
      <c r="B73" s="48" t="s">
        <v>125</v>
      </c>
      <c r="C73" s="49"/>
      <c r="D73" s="50"/>
      <c r="R73" s="35"/>
      <c r="S73" s="35"/>
      <c r="T73" s="2"/>
    </row>
    <row r="74" spans="2:20" ht="14.25">
      <c r="B74" s="36" t="s">
        <v>126</v>
      </c>
      <c r="C74" s="37"/>
      <c r="D74" s="38">
        <v>122400</v>
      </c>
      <c r="E74" s="39"/>
      <c r="R74" s="35"/>
      <c r="S74" s="35"/>
      <c r="T74" s="2"/>
    </row>
    <row r="75" spans="2:20" ht="14.25">
      <c r="B75" s="36" t="s">
        <v>127</v>
      </c>
      <c r="C75" s="37"/>
      <c r="D75" s="38">
        <v>100000</v>
      </c>
      <c r="E75" s="2"/>
      <c r="R75" s="35"/>
      <c r="S75" s="35"/>
      <c r="T75" s="2"/>
    </row>
    <row r="76" spans="2:20" ht="14.25">
      <c r="B76" s="36" t="s">
        <v>128</v>
      </c>
      <c r="C76" s="37"/>
      <c r="D76" s="38">
        <f>Q64+Q68+Q69</f>
        <v>1310400</v>
      </c>
      <c r="E76" s="2"/>
      <c r="R76" s="35"/>
      <c r="S76" s="35"/>
      <c r="T76" s="2"/>
    </row>
    <row r="77" spans="2:20" ht="14.25">
      <c r="B77" s="36" t="s">
        <v>129</v>
      </c>
      <c r="C77" s="37"/>
      <c r="D77" s="38">
        <f>Q66+Q67</f>
        <v>720000</v>
      </c>
      <c r="E77" s="2"/>
      <c r="R77" s="35"/>
      <c r="S77" s="35"/>
      <c r="T77" s="2"/>
    </row>
    <row r="78" spans="2:20" ht="14.25">
      <c r="B78" s="36" t="s">
        <v>137</v>
      </c>
      <c r="C78" s="37"/>
      <c r="D78" s="38">
        <v>659400</v>
      </c>
      <c r="E78" s="2"/>
      <c r="R78" s="35"/>
      <c r="S78" s="35"/>
      <c r="T78" s="2"/>
    </row>
    <row r="79" spans="2:20" ht="14.25">
      <c r="B79" s="36" t="s">
        <v>130</v>
      </c>
      <c r="C79" s="40">
        <v>80000</v>
      </c>
      <c r="D79" s="38">
        <f>Q50</f>
        <v>283200</v>
      </c>
      <c r="E79" s="2"/>
      <c r="R79" s="35"/>
      <c r="S79" s="35"/>
      <c r="T79" s="2"/>
    </row>
    <row r="80" spans="2:20" ht="14.25">
      <c r="B80" s="36" t="s">
        <v>131</v>
      </c>
      <c r="C80" s="40">
        <v>80000</v>
      </c>
      <c r="D80" s="38">
        <f>Q51+Q47</f>
        <v>1131600</v>
      </c>
      <c r="E80" s="2"/>
      <c r="T80" s="2"/>
    </row>
    <row r="81" spans="2:20" ht="14.25">
      <c r="B81" s="36" t="s">
        <v>132</v>
      </c>
      <c r="C81" s="40">
        <v>1517000</v>
      </c>
      <c r="D81" s="38">
        <f>Q49+Q48+Q46+Q45</f>
        <v>2696400</v>
      </c>
      <c r="E81" s="2"/>
      <c r="T81" s="2"/>
    </row>
    <row r="82" spans="2:20" ht="14.25">
      <c r="B82" s="36" t="s">
        <v>153</v>
      </c>
      <c r="C82" s="40"/>
      <c r="D82" s="38">
        <v>599000</v>
      </c>
      <c r="E82" s="2"/>
      <c r="T82" s="2"/>
    </row>
    <row r="83" spans="2:20" ht="14.25">
      <c r="B83" s="36" t="s">
        <v>152</v>
      </c>
      <c r="C83" s="40"/>
      <c r="D83" s="38">
        <f>Q57+Q34+Q35+Q36+Q37+Q38</f>
        <v>2934000</v>
      </c>
      <c r="E83" s="2"/>
      <c r="T83" s="2"/>
    </row>
    <row r="84" spans="2:20" ht="14.25">
      <c r="B84" s="36" t="s">
        <v>151</v>
      </c>
      <c r="C84" s="40"/>
      <c r="D84" s="38">
        <v>1237400</v>
      </c>
      <c r="E84" s="2"/>
      <c r="T84" s="2"/>
    </row>
    <row r="85" spans="2:20" ht="14.25">
      <c r="B85" s="36" t="s">
        <v>150</v>
      </c>
      <c r="C85" s="40"/>
      <c r="D85" s="38">
        <v>3720200</v>
      </c>
      <c r="E85" s="2"/>
      <c r="T85" s="2"/>
    </row>
    <row r="86" spans="2:20" ht="14.25">
      <c r="B86" s="36" t="s">
        <v>149</v>
      </c>
      <c r="C86" s="40"/>
      <c r="D86" s="38">
        <v>1059600</v>
      </c>
      <c r="E86" s="2"/>
      <c r="T86" s="2"/>
    </row>
    <row r="87" spans="2:20" ht="14.25">
      <c r="B87" s="36" t="s">
        <v>148</v>
      </c>
      <c r="C87" s="40"/>
      <c r="D87" s="38">
        <f>Q5+Q7+Q9+Q20+Q25</f>
        <v>5756400</v>
      </c>
      <c r="E87" s="2"/>
      <c r="T87" s="2"/>
    </row>
    <row r="88" spans="2:20" ht="14.25">
      <c r="B88" s="36" t="s">
        <v>147</v>
      </c>
      <c r="C88" s="40"/>
      <c r="D88" s="38">
        <f>Q6+Q14+Q15+Q16+Q17+Q22</f>
        <v>6167400</v>
      </c>
      <c r="E88" s="2"/>
      <c r="T88" s="2"/>
    </row>
    <row r="89" spans="2:20" ht="14.25">
      <c r="B89" s="36" t="s">
        <v>146</v>
      </c>
      <c r="C89" s="40"/>
      <c r="D89" s="38">
        <v>546000</v>
      </c>
      <c r="E89" s="2"/>
      <c r="T89" s="2"/>
    </row>
    <row r="90" spans="2:20" ht="14.25" hidden="1">
      <c r="B90" s="36" t="s">
        <v>133</v>
      </c>
      <c r="C90" s="40"/>
      <c r="D90" s="38"/>
      <c r="E90" s="2"/>
      <c r="T90" s="2"/>
    </row>
    <row r="91" spans="2:20" ht="14.25" hidden="1">
      <c r="B91" s="36" t="s">
        <v>134</v>
      </c>
      <c r="C91" s="40"/>
      <c r="D91" s="38"/>
      <c r="E91" s="2"/>
      <c r="T91" s="2"/>
    </row>
    <row r="92" spans="2:20" ht="14.25">
      <c r="B92" s="36" t="s">
        <v>145</v>
      </c>
      <c r="C92" s="40"/>
      <c r="D92" s="38">
        <v>570000</v>
      </c>
      <c r="E92" s="2"/>
      <c r="T92" s="2"/>
    </row>
    <row r="93" spans="2:20" ht="14.25">
      <c r="B93" s="36" t="s">
        <v>144</v>
      </c>
      <c r="C93" s="40"/>
      <c r="D93" s="38">
        <v>283200</v>
      </c>
      <c r="E93" s="2"/>
      <c r="T93" s="2"/>
    </row>
    <row r="94" spans="2:20" ht="14.25">
      <c r="B94" s="36" t="s">
        <v>143</v>
      </c>
      <c r="C94" s="40"/>
      <c r="D94" s="38">
        <f>Q55+Q56</f>
        <v>357600</v>
      </c>
      <c r="E94" s="2"/>
      <c r="T94" s="2"/>
    </row>
    <row r="95" spans="2:5" ht="14.25">
      <c r="B95" s="36" t="s">
        <v>142</v>
      </c>
      <c r="C95" s="40"/>
      <c r="D95" s="38">
        <f>Q53+Q52</f>
        <v>1025400</v>
      </c>
      <c r="E95" s="2"/>
    </row>
    <row r="96" spans="2:5" ht="14.25">
      <c r="B96" s="36" t="s">
        <v>141</v>
      </c>
      <c r="C96" s="40"/>
      <c r="D96" s="38">
        <v>396000</v>
      </c>
      <c r="E96" s="2"/>
    </row>
    <row r="97" spans="2:5" ht="14.25">
      <c r="B97" s="36" t="s">
        <v>140</v>
      </c>
      <c r="C97" s="40"/>
      <c r="D97" s="38">
        <f>Q40+Q39</f>
        <v>1128000</v>
      </c>
      <c r="E97" s="2"/>
    </row>
    <row r="98" spans="2:5" ht="14.25">
      <c r="B98" s="36" t="s">
        <v>139</v>
      </c>
      <c r="C98" s="40"/>
      <c r="D98" s="38">
        <f>Q58+Q60+Q61+Q62+Q63</f>
        <v>994000</v>
      </c>
      <c r="E98" s="2"/>
    </row>
    <row r="99" spans="2:5" ht="15" thickBot="1">
      <c r="B99" s="36" t="s">
        <v>138</v>
      </c>
      <c r="C99" s="40"/>
      <c r="D99" s="38">
        <v>120000</v>
      </c>
      <c r="E99" s="2"/>
    </row>
    <row r="100" spans="2:4" ht="15" thickBot="1">
      <c r="B100" s="41" t="s">
        <v>135</v>
      </c>
      <c r="C100" s="42">
        <v>1920000</v>
      </c>
      <c r="D100" s="43">
        <f>SUM(D74:D99)</f>
        <v>33917600</v>
      </c>
    </row>
  </sheetData>
  <sheetProtection/>
  <mergeCells count="2">
    <mergeCell ref="R4:S4"/>
    <mergeCell ref="B73:D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Švarcová Věra JUDr.</dc:creator>
  <cp:keywords/>
  <dc:description/>
  <cp:lastModifiedBy>Jakoubková Marie</cp:lastModifiedBy>
  <cp:lastPrinted>2015-01-20T06:33:45Z</cp:lastPrinted>
  <dcterms:created xsi:type="dcterms:W3CDTF">2015-01-20T00:13:25Z</dcterms:created>
  <dcterms:modified xsi:type="dcterms:W3CDTF">2015-01-20T06:55:41Z</dcterms:modified>
  <cp:category/>
  <cp:version/>
  <cp:contentType/>
  <cp:contentStatus/>
</cp:coreProperties>
</file>