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576" windowHeight="10680" activeTab="0"/>
  </bookViews>
  <sheets>
    <sheet name="RK-37-2014-39, př. 2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<sst xmlns="http://schemas.openxmlformats.org/spreadsheetml/2006/main" count="99" uniqueCount="79">
  <si>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II. Návrh na úpravu výdajové části rozpočtu kraje</t>
  </si>
  <si>
    <t>/v Kč/</t>
  </si>
  <si>
    <t>Kapitola</t>
  </si>
  <si>
    <t>ORJ</t>
  </si>
  <si>
    <t>Paragraf/organizace</t>
  </si>
  <si>
    <t>Příspěvek na provoz - účelový znak 00055</t>
  </si>
  <si>
    <t>Rozpočet</t>
  </si>
  <si>
    <t>Návrh                na změnu</t>
  </si>
  <si>
    <t>Rozpočet         po změně</t>
  </si>
  <si>
    <t>schválený</t>
  </si>
  <si>
    <t>upravený</t>
  </si>
  <si>
    <t>4=2+3</t>
  </si>
  <si>
    <t>Doprava</t>
  </si>
  <si>
    <t>x</t>
  </si>
  <si>
    <t>2212 - Silnice</t>
  </si>
  <si>
    <t>z toho: KSÚS Vysočiny</t>
  </si>
  <si>
    <t>Sociální věci</t>
  </si>
  <si>
    <t xml:space="preserve">z toho: Diagnostický ústav sociální péče Černovice </t>
  </si>
  <si>
    <t xml:space="preserve">           Domov pro seniory Velké Meziříčí</t>
  </si>
  <si>
    <t>Zdravotnictví</t>
  </si>
  <si>
    <t>3522 - Ostatní nemocnice</t>
  </si>
  <si>
    <t xml:space="preserve">z toho: Nemocnice Jihlava </t>
  </si>
  <si>
    <t>3533 - Zdravotnická záchranná služba</t>
  </si>
  <si>
    <t>Školství</t>
  </si>
  <si>
    <t>3121-Gymnázia</t>
  </si>
  <si>
    <t>3122 - Střední odborné školy</t>
  </si>
  <si>
    <t>3123 - Střední odborná učiliště a učiliště</t>
  </si>
  <si>
    <t>Zvýšení běžných výdajů kraje celkem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</si>
  <si>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</si>
  <si>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</si>
  <si>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</si>
  <si>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</si>
  <si>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 xml:space="preserve">Střední odborná škola a Střední odborné učiliště Třešť                                                   </t>
  </si>
  <si>
    <t xml:space="preserve">Střední průmyslová škola a Střední odborné učiliště Pelhřimov                                            </t>
  </si>
  <si>
    <t xml:space="preserve">Střední škola řemesel a služeb Moravské Budějovice              </t>
  </si>
  <si>
    <t xml:space="preserve">Střední odborná škola Nové Město na Moravě                                       </t>
  </si>
  <si>
    <t>Odborné učiliště a Praktická škola, Černovice, Mariánské náměstí 72</t>
  </si>
  <si>
    <t>Pedagogicko-psychologická poradna, Havlíčkův Brod, Nad Tratí 335</t>
  </si>
  <si>
    <t>3124 - Speciální střední školy</t>
  </si>
  <si>
    <t>3146 - Zařízení výchovného poradenství a preventivně výchovné péče</t>
  </si>
  <si>
    <t xml:space="preserve">           Domov důchodců Proseč u Pošné</t>
  </si>
  <si>
    <t>4357 - Domovy pro osoby se zdr.postižením a domovy se zvl.režimem</t>
  </si>
  <si>
    <t>4350 - Domovy pro seniory</t>
  </si>
  <si>
    <t>z toho: Domov důchodců Humpolec</t>
  </si>
  <si>
    <t>z toho: ZZS Kraje Vysočina</t>
  </si>
  <si>
    <t>Kultura</t>
  </si>
  <si>
    <t>3515 - Činnost muzeí a galerií</t>
  </si>
  <si>
    <t>Gymnázium Třebíč</t>
  </si>
  <si>
    <t>Gymnázium Pacov</t>
  </si>
  <si>
    <t>Hotelová škola Světlá a Střední odborná škola řemesel Velké Meziříčí</t>
  </si>
  <si>
    <t xml:space="preserve">Vyšší odborná škola a střední průmyslová škola Žďár nad Sázavou </t>
  </si>
  <si>
    <t>Střední škola průmyslová, technická a automobilní Jihlava</t>
  </si>
  <si>
    <t>Vyšší odborná škola, Obchodní akademie a SOU technické Chotěboř</t>
  </si>
  <si>
    <t>Střední škola stavební Jihlava</t>
  </si>
  <si>
    <t>Obchodní akademie a hotelová škola Havlíčkův Brod</t>
  </si>
  <si>
    <t>Akademie - VOŠ, Gymnázium, SOŠ uměleckoprům. Světlá nad Sázavou</t>
  </si>
  <si>
    <t>Vysočina Education, školské zařízení pro DVPP a středisko služeb školám, příspěvková organizace</t>
  </si>
  <si>
    <t>3299 - Ostatní záležitosti ve vzdělávání</t>
  </si>
  <si>
    <t xml:space="preserve">3311- Divadelní činnost </t>
  </si>
  <si>
    <t xml:space="preserve">           Domov pro seniory Mitrov</t>
  </si>
  <si>
    <t>B. Investiční dotace - rozpočtová položka 6351</t>
  </si>
  <si>
    <t>Dotace úhrnem</t>
  </si>
  <si>
    <t>A. Příspěvek na provoz - rozpočtová položka 5331</t>
  </si>
  <si>
    <t>z toho: Muzeum Vysočiny Havlíčkův Brod</t>
  </si>
  <si>
    <t xml:space="preserve">            Muzeum Vysočiny Jihlava</t>
  </si>
  <si>
    <t xml:space="preserve">            Muzeum Vysočiny Pelhřimov</t>
  </si>
  <si>
    <t>z toho: Horácké divadlo Jihlava</t>
  </si>
  <si>
    <t>Gymnázium Otokara Březiny a Střední odborná škola Telč</t>
  </si>
  <si>
    <t>Gymnázium a obchodní akademie Pelhřimov</t>
  </si>
  <si>
    <t>Gymnázium Velké Meziříčí</t>
  </si>
  <si>
    <t>Střední průmyslová škola stavební akademika St. Bechyně Havlíčkův Brod</t>
  </si>
  <si>
    <r>
      <t xml:space="preserve">Střední škola techická Jihlava </t>
    </r>
    <r>
      <rPr>
        <sz val="9"/>
        <color indexed="10"/>
        <rFont val="Arial CE"/>
        <family val="0"/>
      </rPr>
      <t>(od SŠ průmyslová, technická a automobilní Jihlava §3122)</t>
    </r>
  </si>
  <si>
    <r>
      <t xml:space="preserve">SOU Technické Chotěboř </t>
    </r>
    <r>
      <rPr>
        <sz val="9"/>
        <color indexed="10"/>
        <rFont val="Arial CE"/>
        <family val="0"/>
      </rPr>
      <t>(od 1. 9. VOŠ, OA a SOU Technické Chotěboř §3122)</t>
    </r>
  </si>
  <si>
    <r>
      <t xml:space="preserve">Střední škola řemesel a služeb Velké Meziříčí </t>
    </r>
    <r>
      <rPr>
        <sz val="9"/>
        <color indexed="10"/>
        <rFont val="Arial CE"/>
        <family val="0"/>
      </rPr>
      <t>(od 1. 9. HŠ Světlá a SOŠ řemesel V. Meziříčí § 3122)</t>
    </r>
    <r>
      <rPr>
        <sz val="9"/>
        <rFont val="Arial CE"/>
        <family val="2"/>
      </rPr>
      <t xml:space="preserve">            </t>
    </r>
  </si>
  <si>
    <t>3125 SPV a školní hospodářství</t>
  </si>
  <si>
    <t>Školní statek Humpolec, Dusilov 384</t>
  </si>
  <si>
    <t>OA, SZŠ, SOŠ služeb a Jazyk. škola s právem stát. jazyk. zkoušky Jihlava</t>
  </si>
  <si>
    <t>počet stran: 2</t>
  </si>
  <si>
    <t>RK-37-2014-39,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</si>
</sst>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/>
    </xf>
    <xf numFmtId="4" fontId="9" fillId="33" borderId="18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/>
    </xf>
    <xf numFmtId="4" fontId="9" fillId="33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/>
    </xf>
    <xf numFmtId="4" fontId="9" fillId="0" borderId="24" xfId="0" applyNumberFormat="1" applyFont="1" applyBorder="1" applyAlignment="1">
      <alignment/>
    </xf>
    <xf numFmtId="0" fontId="6" fillId="0" borderId="21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/>
    </xf>
    <xf numFmtId="4" fontId="9" fillId="33" borderId="28" xfId="0" applyNumberFormat="1" applyFont="1" applyFill="1" applyBorder="1" applyAlignment="1">
      <alignment/>
    </xf>
    <xf numFmtId="4" fontId="9" fillId="33" borderId="29" xfId="0" applyNumberFormat="1" applyFont="1" applyFill="1" applyBorder="1" applyAlignment="1">
      <alignment/>
    </xf>
    <xf numFmtId="4" fontId="9" fillId="33" borderId="30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0" fontId="7" fillId="0" borderId="21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7" fillId="0" borderId="21" xfId="0" applyFont="1" applyFill="1" applyBorder="1" applyAlignment="1">
      <alignment horizontal="left" vertical="top"/>
    </xf>
    <xf numFmtId="4" fontId="9" fillId="33" borderId="27" xfId="0" applyNumberFormat="1" applyFont="1" applyFill="1" applyBorder="1" applyAlignment="1">
      <alignment horizontal="right"/>
    </xf>
    <xf numFmtId="4" fontId="9" fillId="33" borderId="29" xfId="0" applyNumberFormat="1" applyFont="1" applyFill="1" applyBorder="1" applyAlignment="1">
      <alignment horizontal="right"/>
    </xf>
    <xf numFmtId="4" fontId="9" fillId="33" borderId="31" xfId="0" applyNumberFormat="1" applyFont="1" applyFill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0" fontId="54" fillId="0" borderId="0" xfId="0" applyFont="1" applyFill="1" applyAlignment="1">
      <alignment/>
    </xf>
    <xf numFmtId="4" fontId="2" fillId="0" borderId="33" xfId="0" applyNumberFormat="1" applyFont="1" applyBorder="1" applyAlignment="1">
      <alignment horizontal="right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33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/>
    </xf>
    <xf numFmtId="0" fontId="7" fillId="0" borderId="33" xfId="0" applyFont="1" applyBorder="1" applyAlignment="1">
      <alignment horizontal="center"/>
    </xf>
    <xf numFmtId="4" fontId="9" fillId="0" borderId="18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top"/>
    </xf>
    <xf numFmtId="4" fontId="55" fillId="0" borderId="33" xfId="0" applyNumberFormat="1" applyFont="1" applyBorder="1" applyAlignment="1">
      <alignment/>
    </xf>
    <xf numFmtId="0" fontId="7" fillId="0" borderId="38" xfId="0" applyFont="1" applyFill="1" applyBorder="1" applyAlignment="1">
      <alignment horizontal="center" wrapText="1"/>
    </xf>
    <xf numFmtId="0" fontId="5" fillId="0" borderId="18" xfId="47" applyFont="1" applyFill="1" applyBorder="1" applyAlignment="1">
      <alignment wrapText="1"/>
      <protection/>
    </xf>
    <xf numFmtId="4" fontId="9" fillId="33" borderId="39" xfId="0" applyNumberFormat="1" applyFont="1" applyFill="1" applyBorder="1" applyAlignment="1">
      <alignment horizontal="right" vertical="center"/>
    </xf>
    <xf numFmtId="4" fontId="9" fillId="33" borderId="4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13" fillId="0" borderId="33" xfId="0" applyFont="1" applyFill="1" applyBorder="1" applyAlignment="1" applyProtection="1">
      <alignment/>
      <protection locked="0"/>
    </xf>
    <xf numFmtId="0" fontId="13" fillId="35" borderId="33" xfId="0" applyFont="1" applyFill="1" applyBorder="1" applyAlignment="1" applyProtection="1">
      <alignment/>
      <protection locked="0"/>
    </xf>
    <xf numFmtId="0" fontId="5" fillId="0" borderId="33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35" borderId="33" xfId="0" applyFont="1" applyFill="1" applyBorder="1" applyAlignment="1">
      <alignment wrapText="1"/>
    </xf>
    <xf numFmtId="49" fontId="12" fillId="35" borderId="33" xfId="0" applyNumberFormat="1" applyFont="1" applyFill="1" applyBorder="1" applyAlignment="1" applyProtection="1">
      <alignment/>
      <protection locked="0"/>
    </xf>
    <xf numFmtId="49" fontId="12" fillId="35" borderId="33" xfId="0" applyNumberFormat="1" applyFont="1" applyFill="1" applyBorder="1" applyAlignment="1" applyProtection="1">
      <alignment wrapText="1"/>
      <protection locked="0"/>
    </xf>
    <xf numFmtId="0" fontId="12" fillId="35" borderId="33" xfId="0" applyFont="1" applyFill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4" fontId="2" fillId="0" borderId="43" xfId="0" applyNumberFormat="1" applyFont="1" applyBorder="1" applyAlignment="1">
      <alignment horizontal="right"/>
    </xf>
    <xf numFmtId="4" fontId="10" fillId="0" borderId="42" xfId="0" applyNumberFormat="1" applyFont="1" applyBorder="1" applyAlignment="1">
      <alignment horizontal="right"/>
    </xf>
    <xf numFmtId="0" fontId="7" fillId="33" borderId="27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10" fillId="33" borderId="44" xfId="0" applyNumberFormat="1" applyFont="1" applyFill="1" applyBorder="1" applyAlignment="1">
      <alignment horizontal="right"/>
    </xf>
    <xf numFmtId="4" fontId="56" fillId="0" borderId="18" xfId="0" applyNumberFormat="1" applyFont="1" applyBorder="1" applyAlignment="1">
      <alignment horizontal="right"/>
    </xf>
    <xf numFmtId="4" fontId="56" fillId="0" borderId="45" xfId="0" applyNumberFormat="1" applyFont="1" applyBorder="1" applyAlignment="1">
      <alignment horizontal="right"/>
    </xf>
    <xf numFmtId="4" fontId="56" fillId="0" borderId="33" xfId="0" applyNumberFormat="1" applyFont="1" applyBorder="1" applyAlignment="1">
      <alignment horizontal="right"/>
    </xf>
    <xf numFmtId="4" fontId="9" fillId="33" borderId="27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56" fillId="0" borderId="19" xfId="0" applyNumberFormat="1" applyFont="1" applyBorder="1" applyAlignment="1">
      <alignment horizontal="right"/>
    </xf>
    <xf numFmtId="4" fontId="56" fillId="0" borderId="46" xfId="0" applyNumberFormat="1" applyFont="1" applyBorder="1" applyAlignment="1">
      <alignment/>
    </xf>
    <xf numFmtId="4" fontId="56" fillId="33" borderId="27" xfId="0" applyNumberFormat="1" applyFont="1" applyFill="1" applyBorder="1" applyAlignment="1">
      <alignment horizontal="right"/>
    </xf>
    <xf numFmtId="4" fontId="56" fillId="33" borderId="29" xfId="0" applyNumberFormat="1" applyFont="1" applyFill="1" applyBorder="1" applyAlignment="1">
      <alignment horizontal="right"/>
    </xf>
    <xf numFmtId="0" fontId="12" fillId="36" borderId="33" xfId="0" applyFont="1" applyFill="1" applyBorder="1" applyAlignment="1">
      <alignment wrapText="1"/>
    </xf>
    <xf numFmtId="49" fontId="12" fillId="36" borderId="33" xfId="0" applyNumberFormat="1" applyFont="1" applyFill="1" applyBorder="1" applyAlignment="1" applyProtection="1">
      <alignment/>
      <protection locked="0"/>
    </xf>
    <xf numFmtId="0" fontId="5" fillId="0" borderId="47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/>
    </xf>
    <xf numFmtId="4" fontId="56" fillId="0" borderId="22" xfId="0" applyNumberFormat="1" applyFont="1" applyFill="1" applyBorder="1" applyAlignment="1">
      <alignment horizontal="right"/>
    </xf>
    <xf numFmtId="4" fontId="56" fillId="0" borderId="23" xfId="0" applyNumberFormat="1" applyFont="1" applyFill="1" applyBorder="1" applyAlignment="1">
      <alignment horizontal="right"/>
    </xf>
    <xf numFmtId="4" fontId="56" fillId="0" borderId="38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6" fillId="0" borderId="25" xfId="0" applyFont="1" applyBorder="1" applyAlignment="1">
      <alignment horizontal="center" vertical="top"/>
    </xf>
    <xf numFmtId="0" fontId="57" fillId="0" borderId="0" xfId="0" applyFont="1" applyAlignment="1">
      <alignment/>
    </xf>
    <xf numFmtId="4" fontId="57" fillId="37" borderId="48" xfId="0" applyNumberFormat="1" applyFont="1" applyFill="1" applyBorder="1" applyAlignment="1">
      <alignment/>
    </xf>
    <xf numFmtId="4" fontId="57" fillId="37" borderId="4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/>
    </xf>
    <xf numFmtId="4" fontId="2" fillId="0" borderId="45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/>
    </xf>
    <xf numFmtId="4" fontId="56" fillId="0" borderId="33" xfId="0" applyNumberFormat="1" applyFont="1" applyBorder="1" applyAlignment="1">
      <alignment/>
    </xf>
    <xf numFmtId="4" fontId="56" fillId="0" borderId="3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56" fillId="33" borderId="44" xfId="0" applyNumberFormat="1" applyFont="1" applyFill="1" applyBorder="1" applyAlignment="1">
      <alignment/>
    </xf>
    <xf numFmtId="4" fontId="56" fillId="33" borderId="31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4" fontId="57" fillId="37" borderId="51" xfId="0" applyNumberFormat="1" applyFont="1" applyFill="1" applyBorder="1" applyAlignment="1">
      <alignment/>
    </xf>
    <xf numFmtId="4" fontId="57" fillId="37" borderId="40" xfId="0" applyNumberFormat="1" applyFont="1" applyFill="1" applyBorder="1" applyAlignment="1">
      <alignment/>
    </xf>
    <xf numFmtId="0" fontId="5" fillId="0" borderId="45" xfId="0" applyFont="1" applyBorder="1" applyAlignment="1">
      <alignment horizontal="left"/>
    </xf>
    <xf numFmtId="4" fontId="2" fillId="0" borderId="52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4" fontId="2" fillId="0" borderId="18" xfId="0" applyNumberFormat="1" applyFont="1" applyBorder="1" applyAlignment="1">
      <alignment/>
    </xf>
    <xf numFmtId="0" fontId="54" fillId="0" borderId="25" xfId="0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54" fillId="0" borderId="0" xfId="0" applyNumberFormat="1" applyFont="1" applyAlignment="1">
      <alignment/>
    </xf>
    <xf numFmtId="49" fontId="12" fillId="36" borderId="33" xfId="0" applyNumberFormat="1" applyFont="1" applyFill="1" applyBorder="1" applyAlignment="1" applyProtection="1">
      <alignment wrapText="1"/>
      <protection locked="0"/>
    </xf>
    <xf numFmtId="0" fontId="6" fillId="0" borderId="33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49" fontId="15" fillId="35" borderId="33" xfId="0" applyNumberFormat="1" applyFont="1" applyFill="1" applyBorder="1" applyAlignment="1" applyProtection="1">
      <alignment horizontal="center"/>
      <protection locked="0"/>
    </xf>
    <xf numFmtId="4" fontId="11" fillId="0" borderId="18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/>
    </xf>
    <xf numFmtId="4" fontId="56" fillId="0" borderId="18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56" fillId="0" borderId="19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/>
    </xf>
    <xf numFmtId="4" fontId="9" fillId="33" borderId="49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left" vertical="top"/>
    </xf>
    <xf numFmtId="0" fontId="6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left"/>
    </xf>
    <xf numFmtId="4" fontId="2" fillId="0" borderId="54" xfId="0" applyNumberFormat="1" applyFont="1" applyBorder="1" applyAlignment="1">
      <alignment horizontal="right"/>
    </xf>
    <xf numFmtId="4" fontId="2" fillId="0" borderId="55" xfId="0" applyNumberFormat="1" applyFont="1" applyBorder="1" applyAlignment="1">
      <alignment horizontal="right"/>
    </xf>
    <xf numFmtId="4" fontId="2" fillId="0" borderId="56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7" fillId="0" borderId="21" xfId="0" applyFont="1" applyBorder="1" applyAlignment="1">
      <alignment horizontal="left" vertical="top" wrapText="1"/>
    </xf>
    <xf numFmtId="0" fontId="6" fillId="33" borderId="39" xfId="0" applyFont="1" applyFill="1" applyBorder="1" applyAlignment="1">
      <alignment horizontal="left" vertical="center" wrapText="1"/>
    </xf>
    <xf numFmtId="0" fontId="54" fillId="0" borderId="57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57" fillId="37" borderId="61" xfId="0" applyFont="1" applyFill="1" applyBorder="1" applyAlignment="1">
      <alignment horizontal="left"/>
    </xf>
    <xf numFmtId="0" fontId="54" fillId="37" borderId="62" xfId="0" applyFont="1" applyFill="1" applyBorder="1" applyAlignment="1">
      <alignment horizontal="left"/>
    </xf>
    <xf numFmtId="0" fontId="54" fillId="37" borderId="63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-28-2008-21, př.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C3" sqref="C3"/>
    </sheetView>
  </sheetViews>
  <sheetFormatPr defaultColWidth="9.140625" defaultRowHeight="15" customHeight="1"/>
  <cols>
    <col min="1" max="1" width="11.57421875" style="1" customWidth="1"/>
    <col min="2" max="2" width="5.7109375" style="1" customWidth="1"/>
    <col min="3" max="3" width="55.57421875" style="1" customWidth="1"/>
    <col min="4" max="4" width="8.28125" style="1" customWidth="1"/>
    <col min="5" max="7" width="13.28125" style="1" customWidth="1"/>
    <col min="8" max="8" width="9.140625" style="1" customWidth="1"/>
    <col min="9" max="9" width="13.140625" style="1" bestFit="1" customWidth="1"/>
    <col min="10" max="10" width="10.140625" style="1" bestFit="1" customWidth="1"/>
    <col min="11" max="16384" width="9.140625" style="1" customWidth="1"/>
  </cols>
  <sheetData>
    <row r="1" ht="15" customHeight="1">
      <c r="F1" s="2" t="s">
        <v>78</v>
      </c>
    </row>
    <row r="2" ht="15" customHeight="1">
      <c r="F2" s="2" t="s">
        <v>77</v>
      </c>
    </row>
    <row r="3" spans="1:7" ht="15" customHeight="1">
      <c r="A3" s="3"/>
      <c r="B3" s="3"/>
      <c r="C3" s="3"/>
      <c r="D3" s="3"/>
      <c r="E3" s="3"/>
      <c r="F3" s="3"/>
      <c r="G3" s="3"/>
    </row>
    <row r="4" ht="15" customHeight="1">
      <c r="A4" s="4" t="s">
        <v>0</v>
      </c>
    </row>
    <row r="5" ht="15" customHeight="1">
      <c r="A5" s="4"/>
    </row>
    <row r="6" ht="15" customHeight="1">
      <c r="A6" s="4" t="s">
        <v>62</v>
      </c>
    </row>
    <row r="7" spans="1:7" ht="15" customHeight="1" thickBot="1">
      <c r="A7" s="5"/>
      <c r="B7" s="5"/>
      <c r="G7" s="6" t="s">
        <v>1</v>
      </c>
    </row>
    <row r="8" spans="1:7" ht="15" customHeight="1">
      <c r="A8" s="187" t="s">
        <v>2</v>
      </c>
      <c r="B8" s="187" t="s">
        <v>3</v>
      </c>
      <c r="C8" s="190" t="s">
        <v>4</v>
      </c>
      <c r="D8" s="193" t="s">
        <v>5</v>
      </c>
      <c r="E8" s="194"/>
      <c r="F8" s="194"/>
      <c r="G8" s="195"/>
    </row>
    <row r="9" spans="1:7" ht="15" customHeight="1">
      <c r="A9" s="188"/>
      <c r="B9" s="188"/>
      <c r="C9" s="191"/>
      <c r="D9" s="196" t="s">
        <v>6</v>
      </c>
      <c r="E9" s="197"/>
      <c r="F9" s="198" t="s">
        <v>7</v>
      </c>
      <c r="G9" s="198" t="s">
        <v>8</v>
      </c>
    </row>
    <row r="10" spans="1:7" ht="15" customHeight="1" thickBot="1">
      <c r="A10" s="189"/>
      <c r="B10" s="189"/>
      <c r="C10" s="192"/>
      <c r="D10" s="7" t="s">
        <v>9</v>
      </c>
      <c r="E10" s="8" t="s">
        <v>10</v>
      </c>
      <c r="F10" s="199"/>
      <c r="G10" s="199"/>
    </row>
    <row r="11" spans="1:7" ht="9.75" customHeight="1">
      <c r="A11" s="9"/>
      <c r="B11" s="9"/>
      <c r="C11" s="10"/>
      <c r="D11" s="11">
        <v>1</v>
      </c>
      <c r="E11" s="12">
        <v>2</v>
      </c>
      <c r="F11" s="13">
        <v>3</v>
      </c>
      <c r="G11" s="13" t="s">
        <v>11</v>
      </c>
    </row>
    <row r="12" spans="1:7" ht="15" customHeight="1">
      <c r="A12" s="14" t="s">
        <v>12</v>
      </c>
      <c r="B12" s="15">
        <v>1000</v>
      </c>
      <c r="C12" s="16" t="s">
        <v>13</v>
      </c>
      <c r="D12" s="17">
        <f>SUM(D13)</f>
        <v>0</v>
      </c>
      <c r="E12" s="18">
        <f>SUM(E13)</f>
        <v>1405496.06</v>
      </c>
      <c r="F12" s="19">
        <f>SUM(F13)</f>
        <v>0</v>
      </c>
      <c r="G12" s="19">
        <f>SUM(E12:F12)</f>
        <v>1405496.06</v>
      </c>
    </row>
    <row r="13" spans="1:7" ht="15" customHeight="1">
      <c r="A13" s="20"/>
      <c r="B13" s="21"/>
      <c r="C13" s="22" t="s">
        <v>14</v>
      </c>
      <c r="D13" s="23">
        <f>SUM(D14:D14)</f>
        <v>0</v>
      </c>
      <c r="E13" s="24">
        <f>SUM(E14:E14)</f>
        <v>1405496.06</v>
      </c>
      <c r="F13" s="25">
        <f>SUM(F14:F14)</f>
        <v>0</v>
      </c>
      <c r="G13" s="26">
        <f>SUM(E13:F13)</f>
        <v>1405496.06</v>
      </c>
    </row>
    <row r="14" spans="1:7" ht="15" customHeight="1">
      <c r="A14" s="27"/>
      <c r="B14" s="28"/>
      <c r="C14" s="29" t="s">
        <v>15</v>
      </c>
      <c r="D14" s="30">
        <v>0</v>
      </c>
      <c r="E14" s="134">
        <v>1405496.06</v>
      </c>
      <c r="F14" s="32">
        <v>0</v>
      </c>
      <c r="G14" s="114">
        <f>SUM(D14+E14)</f>
        <v>1405496.06</v>
      </c>
    </row>
    <row r="15" spans="1:7" ht="9" customHeight="1" thickBot="1">
      <c r="A15" s="27"/>
      <c r="B15" s="28"/>
      <c r="C15" s="115"/>
      <c r="D15" s="116"/>
      <c r="E15" s="117"/>
      <c r="F15" s="146"/>
      <c r="G15" s="145"/>
    </row>
    <row r="16" spans="1:7" ht="13.5" customHeight="1">
      <c r="A16" s="72" t="s">
        <v>45</v>
      </c>
      <c r="B16" s="38">
        <v>4000</v>
      </c>
      <c r="C16" s="39" t="s">
        <v>13</v>
      </c>
      <c r="D16" s="120">
        <f>SUM(D20)</f>
        <v>0</v>
      </c>
      <c r="E16" s="121">
        <f>SUM(E20)</f>
        <v>350</v>
      </c>
      <c r="F16" s="148">
        <f>SUM(F17+F20)</f>
        <v>72697</v>
      </c>
      <c r="G16" s="147">
        <f>SUM(E16:F16)</f>
        <v>73047</v>
      </c>
    </row>
    <row r="17" spans="1:7" ht="13.5" customHeight="1">
      <c r="A17" s="20"/>
      <c r="B17" s="21"/>
      <c r="C17" s="125" t="s">
        <v>58</v>
      </c>
      <c r="D17" s="126">
        <v>0</v>
      </c>
      <c r="E17" s="127">
        <v>0</v>
      </c>
      <c r="F17" s="128">
        <f>SUM(F18)</f>
        <v>56839</v>
      </c>
      <c r="G17" s="142">
        <f>SUM(F17+E17)</f>
        <v>56839</v>
      </c>
    </row>
    <row r="18" spans="1:7" ht="13.5" customHeight="1">
      <c r="A18" s="20"/>
      <c r="B18" s="21"/>
      <c r="C18" s="129" t="s">
        <v>66</v>
      </c>
      <c r="D18" s="126"/>
      <c r="E18" s="135">
        <v>0</v>
      </c>
      <c r="F18" s="143">
        <v>56839</v>
      </c>
      <c r="G18" s="144">
        <f>SUM(E18+F18)</f>
        <v>56839</v>
      </c>
    </row>
    <row r="19" spans="1:7" ht="7.5" customHeight="1">
      <c r="A19" s="20"/>
      <c r="B19" s="21"/>
      <c r="C19" s="125"/>
      <c r="D19" s="126"/>
      <c r="E19" s="127"/>
      <c r="F19" s="128"/>
      <c r="G19" s="142"/>
    </row>
    <row r="20" spans="1:7" ht="15" customHeight="1">
      <c r="A20" s="27"/>
      <c r="B20" s="28"/>
      <c r="C20" s="46" t="s">
        <v>46</v>
      </c>
      <c r="D20" s="109">
        <f>SUM(D21)</f>
        <v>0</v>
      </c>
      <c r="E20" s="118">
        <f>SUM(E21)</f>
        <v>350</v>
      </c>
      <c r="F20" s="119">
        <f>SUM(F21+F22+F23)</f>
        <v>15858</v>
      </c>
      <c r="G20" s="141">
        <f>SUM(E20:F20)</f>
        <v>16208</v>
      </c>
    </row>
    <row r="21" spans="1:7" ht="15" customHeight="1">
      <c r="A21" s="27"/>
      <c r="B21" s="28"/>
      <c r="C21" s="55" t="s">
        <v>63</v>
      </c>
      <c r="D21" s="51">
        <v>0</v>
      </c>
      <c r="E21" s="137">
        <v>350</v>
      </c>
      <c r="F21" s="78">
        <v>0</v>
      </c>
      <c r="G21" s="140">
        <f>SUM(E21:F21)</f>
        <v>350</v>
      </c>
    </row>
    <row r="22" spans="1:8" ht="15" customHeight="1">
      <c r="A22" s="27"/>
      <c r="B22" s="130"/>
      <c r="C22" s="154" t="s">
        <v>64</v>
      </c>
      <c r="D22" s="153">
        <v>0</v>
      </c>
      <c r="E22" s="138">
        <v>0</v>
      </c>
      <c r="F22" s="78">
        <v>15200</v>
      </c>
      <c r="G22" s="155">
        <f>SUM(F22+E22)</f>
        <v>15200</v>
      </c>
      <c r="H22" s="156"/>
    </row>
    <row r="23" spans="1:13" ht="15" customHeight="1">
      <c r="A23" s="27"/>
      <c r="B23" s="130"/>
      <c r="C23" s="152" t="s">
        <v>65</v>
      </c>
      <c r="D23" s="136"/>
      <c r="E23" s="138">
        <v>0</v>
      </c>
      <c r="F23" s="78">
        <v>658</v>
      </c>
      <c r="G23" s="155">
        <f>SUM(F23+E23)</f>
        <v>658</v>
      </c>
      <c r="H23" s="156"/>
      <c r="L23" s="149"/>
      <c r="M23" s="149"/>
    </row>
    <row r="24" spans="1:7" ht="9.75" customHeight="1" thickBot="1">
      <c r="A24" s="27"/>
      <c r="B24" s="28"/>
      <c r="C24" s="35"/>
      <c r="D24" s="33"/>
      <c r="E24" s="34"/>
      <c r="F24" s="36"/>
      <c r="G24" s="139"/>
    </row>
    <row r="25" spans="1:7" ht="15" customHeight="1">
      <c r="A25" s="37" t="s">
        <v>16</v>
      </c>
      <c r="B25" s="38">
        <v>5100</v>
      </c>
      <c r="C25" s="39" t="s">
        <v>13</v>
      </c>
      <c r="D25" s="112">
        <f>SUM(D26+D30)</f>
        <v>0</v>
      </c>
      <c r="E25" s="41">
        <f>SUM(E26+E30)</f>
        <v>46581</v>
      </c>
      <c r="F25" s="40">
        <f>SUM(F26+F30)</f>
        <v>91775</v>
      </c>
      <c r="G25" s="43">
        <f>SUM(E25:F25)</f>
        <v>138356</v>
      </c>
    </row>
    <row r="26" spans="1:7" ht="15" customHeight="1">
      <c r="A26" s="44"/>
      <c r="B26" s="45"/>
      <c r="C26" s="89" t="s">
        <v>41</v>
      </c>
      <c r="D26" s="47">
        <f>SUM(D27)</f>
        <v>0</v>
      </c>
      <c r="E26" s="48">
        <f>SUM(E27)</f>
        <v>34317</v>
      </c>
      <c r="F26" s="49">
        <f>SUM(F27)</f>
        <v>74748</v>
      </c>
      <c r="G26" s="49">
        <f>SUM(E26:F26)</f>
        <v>109065</v>
      </c>
    </row>
    <row r="27" spans="1:7" ht="15" customHeight="1">
      <c r="A27" s="44"/>
      <c r="B27" s="45"/>
      <c r="C27" s="50" t="s">
        <v>17</v>
      </c>
      <c r="D27" s="51">
        <v>0</v>
      </c>
      <c r="E27" s="52">
        <v>34317</v>
      </c>
      <c r="F27" s="53">
        <v>74748</v>
      </c>
      <c r="G27" s="113">
        <f>SUM(E27+F27)</f>
        <v>109065</v>
      </c>
    </row>
    <row r="28" spans="1:7" ht="9.75" customHeight="1" thickBot="1">
      <c r="A28" s="44"/>
      <c r="B28" s="45"/>
      <c r="C28" s="101"/>
      <c r="D28" s="90"/>
      <c r="E28" s="102"/>
      <c r="F28" s="91"/>
      <c r="G28" s="103"/>
    </row>
    <row r="29" spans="1:7" ht="12" customHeight="1">
      <c r="A29" s="44"/>
      <c r="B29" s="45"/>
      <c r="C29" s="104" t="s">
        <v>13</v>
      </c>
      <c r="D29" s="105"/>
      <c r="E29" s="106"/>
      <c r="F29" s="107"/>
      <c r="G29" s="108"/>
    </row>
    <row r="30" spans="1:7" ht="15" customHeight="1">
      <c r="A30" s="44"/>
      <c r="B30" s="45"/>
      <c r="C30" s="100" t="s">
        <v>42</v>
      </c>
      <c r="D30" s="109">
        <f>SUM(D31:D34)</f>
        <v>0</v>
      </c>
      <c r="E30" s="110">
        <f>SUM(E31:E34)</f>
        <v>12264</v>
      </c>
      <c r="F30" s="111">
        <f>SUM(F31:F34)</f>
        <v>17027</v>
      </c>
      <c r="G30" s="49">
        <f>SUM(E30+F30)</f>
        <v>29291</v>
      </c>
    </row>
    <row r="31" spans="1:10" ht="15" customHeight="1">
      <c r="A31" s="44"/>
      <c r="B31" s="45"/>
      <c r="C31" s="55" t="s">
        <v>43</v>
      </c>
      <c r="D31" s="51">
        <v>0</v>
      </c>
      <c r="E31" s="52">
        <v>12100</v>
      </c>
      <c r="F31" s="53">
        <v>0</v>
      </c>
      <c r="G31" s="113">
        <f>SUM(E31+F31)</f>
        <v>12100</v>
      </c>
      <c r="J31" s="157"/>
    </row>
    <row r="32" spans="1:7" ht="15" customHeight="1" hidden="1">
      <c r="A32" s="44"/>
      <c r="B32" s="45"/>
      <c r="C32" s="55" t="s">
        <v>40</v>
      </c>
      <c r="D32" s="51">
        <v>0</v>
      </c>
      <c r="E32" s="52">
        <v>0</v>
      </c>
      <c r="F32" s="53">
        <v>0</v>
      </c>
      <c r="G32" s="113">
        <f>SUM(E32+F32)</f>
        <v>0</v>
      </c>
    </row>
    <row r="33" spans="1:7" ht="15" customHeight="1">
      <c r="A33" s="44"/>
      <c r="B33" s="45"/>
      <c r="C33" s="55" t="s">
        <v>59</v>
      </c>
      <c r="D33" s="136">
        <v>0</v>
      </c>
      <c r="E33" s="53">
        <v>0</v>
      </c>
      <c r="F33" s="53">
        <v>16960</v>
      </c>
      <c r="G33" s="113">
        <f>SUM(E33+F33)</f>
        <v>16960</v>
      </c>
    </row>
    <row r="34" spans="1:7" ht="15" customHeight="1">
      <c r="A34" s="44"/>
      <c r="B34" s="45"/>
      <c r="C34" s="55" t="s">
        <v>18</v>
      </c>
      <c r="D34" s="51">
        <v>0</v>
      </c>
      <c r="E34" s="52">
        <v>164</v>
      </c>
      <c r="F34" s="53">
        <v>67</v>
      </c>
      <c r="G34" s="113">
        <f>SUM(E34+F34)</f>
        <v>231</v>
      </c>
    </row>
    <row r="35" spans="1:7" ht="9.75" customHeight="1" thickBot="1">
      <c r="A35" s="44"/>
      <c r="B35" s="45"/>
      <c r="C35" s="55"/>
      <c r="D35" s="51"/>
      <c r="E35" s="52"/>
      <c r="F35" s="53"/>
      <c r="G35" s="54"/>
    </row>
    <row r="36" spans="1:7" ht="15" customHeight="1">
      <c r="A36" s="37" t="s">
        <v>19</v>
      </c>
      <c r="B36" s="38">
        <v>5000</v>
      </c>
      <c r="C36" s="39" t="s">
        <v>13</v>
      </c>
      <c r="D36" s="40">
        <f>SUM(D37)</f>
        <v>0</v>
      </c>
      <c r="E36" s="41">
        <f>SUM(E37+E41)</f>
        <v>189090</v>
      </c>
      <c r="F36" s="42">
        <f>SUM(F37+F41)</f>
        <v>486470</v>
      </c>
      <c r="G36" s="43">
        <f>SUM(E36+F36)</f>
        <v>675560</v>
      </c>
    </row>
    <row r="37" spans="1:7" ht="15" customHeight="1">
      <c r="A37" s="44"/>
      <c r="B37" s="45"/>
      <c r="C37" s="46" t="s">
        <v>20</v>
      </c>
      <c r="D37" s="47">
        <f>SUM(D38:D45)</f>
        <v>0</v>
      </c>
      <c r="E37" s="48">
        <f>SUM(E38)</f>
        <v>35590</v>
      </c>
      <c r="F37" s="49">
        <f>SUM(F38:F38)</f>
        <v>48470</v>
      </c>
      <c r="G37" s="49">
        <f>SUM(E37:F37)</f>
        <v>84060</v>
      </c>
    </row>
    <row r="38" spans="1:7" ht="15" customHeight="1">
      <c r="A38" s="44"/>
      <c r="B38" s="45"/>
      <c r="C38" s="50" t="s">
        <v>21</v>
      </c>
      <c r="D38" s="51">
        <v>0</v>
      </c>
      <c r="E38" s="52">
        <v>35590</v>
      </c>
      <c r="F38" s="53">
        <v>48470</v>
      </c>
      <c r="G38" s="113">
        <f>SUM(E38+F38)</f>
        <v>84060</v>
      </c>
    </row>
    <row r="39" spans="1:7" ht="9.75" customHeight="1" thickBot="1">
      <c r="A39" s="44"/>
      <c r="B39" s="45"/>
      <c r="C39" s="29"/>
      <c r="D39" s="30"/>
      <c r="E39" s="31"/>
      <c r="F39" s="56"/>
      <c r="G39" s="57"/>
    </row>
    <row r="40" spans="1:7" ht="15" customHeight="1">
      <c r="A40" s="58"/>
      <c r="B40" s="21"/>
      <c r="C40" s="39" t="s">
        <v>13</v>
      </c>
      <c r="D40" s="59"/>
      <c r="E40" s="60"/>
      <c r="F40" s="59"/>
      <c r="G40" s="61"/>
    </row>
    <row r="41" spans="1:7" s="65" customFormat="1" ht="15" customHeight="1">
      <c r="A41" s="58"/>
      <c r="B41" s="21"/>
      <c r="C41" s="46" t="s">
        <v>22</v>
      </c>
      <c r="D41" s="62">
        <f>SUM(D42)</f>
        <v>0</v>
      </c>
      <c r="E41" s="48">
        <f>SUM(E42)</f>
        <v>153500</v>
      </c>
      <c r="F41" s="63">
        <f>SUM(F42)</f>
        <v>438000</v>
      </c>
      <c r="G41" s="64">
        <f>SUM(E41:F41)</f>
        <v>591500</v>
      </c>
    </row>
    <row r="42" spans="1:11" s="65" customFormat="1" ht="15" customHeight="1">
      <c r="A42" s="58"/>
      <c r="B42" s="21"/>
      <c r="C42" s="55" t="s">
        <v>44</v>
      </c>
      <c r="D42" s="136">
        <v>0</v>
      </c>
      <c r="E42" s="53">
        <v>153500</v>
      </c>
      <c r="F42" s="66">
        <v>438000</v>
      </c>
      <c r="G42" s="113">
        <f>SUM(E42+F42)</f>
        <v>591500</v>
      </c>
      <c r="K42" s="157"/>
    </row>
    <row r="43" spans="1:7" ht="9.75" customHeight="1" thickBot="1">
      <c r="A43" s="67"/>
      <c r="B43" s="67"/>
      <c r="C43" s="68"/>
      <c r="D43" s="68"/>
      <c r="E43" s="69"/>
      <c r="F43" s="70"/>
      <c r="G43" s="71"/>
    </row>
    <row r="44" spans="1:7" ht="15" customHeight="1">
      <c r="A44" s="72" t="s">
        <v>23</v>
      </c>
      <c r="B44" s="73">
        <v>3000</v>
      </c>
      <c r="C44" s="39" t="s">
        <v>13</v>
      </c>
      <c r="D44" s="112">
        <v>0</v>
      </c>
      <c r="E44" s="41">
        <f>SUM(E45+E52+E63+E76+E79+E82)</f>
        <v>452259.06</v>
      </c>
      <c r="F44" s="43">
        <f>SUM(F45+F52+F63+F76+F79+F82)</f>
        <v>640760.97</v>
      </c>
      <c r="G44" s="43">
        <f>SUM(E44:F44)</f>
        <v>1093020.03</v>
      </c>
    </row>
    <row r="45" spans="1:7" ht="15" customHeight="1">
      <c r="A45" s="184"/>
      <c r="B45" s="74"/>
      <c r="C45" s="160" t="s">
        <v>24</v>
      </c>
      <c r="D45" s="76">
        <v>0</v>
      </c>
      <c r="E45" s="169">
        <f>SUM(E46:E51)</f>
        <v>10420</v>
      </c>
      <c r="F45" s="77">
        <f>SUM(F46:F51)</f>
        <v>10491</v>
      </c>
      <c r="G45" s="76">
        <f>SUM(G46:G51)</f>
        <v>20911</v>
      </c>
    </row>
    <row r="46" spans="1:7" ht="15" customHeight="1">
      <c r="A46" s="184"/>
      <c r="B46" s="74"/>
      <c r="C46" s="92" t="s">
        <v>47</v>
      </c>
      <c r="D46" s="78">
        <v>0</v>
      </c>
      <c r="E46" s="170">
        <v>10000</v>
      </c>
      <c r="F46" s="144">
        <v>3000</v>
      </c>
      <c r="G46" s="144">
        <f>SUM(E46,F46)</f>
        <v>13000</v>
      </c>
    </row>
    <row r="47" spans="1:7" ht="15" customHeight="1">
      <c r="A47" s="184"/>
      <c r="B47" s="74"/>
      <c r="C47" s="93" t="s">
        <v>67</v>
      </c>
      <c r="D47" s="78">
        <v>0</v>
      </c>
      <c r="E47" s="170">
        <v>0</v>
      </c>
      <c r="F47" s="144">
        <v>3000</v>
      </c>
      <c r="G47" s="144">
        <f>SUM(E47,F47)</f>
        <v>3000</v>
      </c>
    </row>
    <row r="48" spans="1:7" ht="15" customHeight="1">
      <c r="A48" s="184"/>
      <c r="B48" s="74"/>
      <c r="C48" s="93" t="s">
        <v>68</v>
      </c>
      <c r="D48" s="78">
        <v>0</v>
      </c>
      <c r="E48" s="170">
        <v>0</v>
      </c>
      <c r="F48" s="144">
        <v>1520</v>
      </c>
      <c r="G48" s="144">
        <f>SUM(E48,F48)</f>
        <v>1520</v>
      </c>
    </row>
    <row r="49" spans="1:7" ht="15" customHeight="1">
      <c r="A49" s="184"/>
      <c r="B49" s="74"/>
      <c r="C49" s="93" t="s">
        <v>69</v>
      </c>
      <c r="D49" s="78">
        <v>0</v>
      </c>
      <c r="E49" s="170">
        <v>0</v>
      </c>
      <c r="F49" s="144">
        <v>2971</v>
      </c>
      <c r="G49" s="144">
        <f>SUM(E49,F49)</f>
        <v>2971</v>
      </c>
    </row>
    <row r="50" spans="1:7" ht="15" customHeight="1">
      <c r="A50" s="184"/>
      <c r="B50" s="74"/>
      <c r="C50" s="93" t="s">
        <v>48</v>
      </c>
      <c r="D50" s="78">
        <v>0</v>
      </c>
      <c r="E50" s="170">
        <v>420</v>
      </c>
      <c r="F50" s="144">
        <v>0</v>
      </c>
      <c r="G50" s="144">
        <f>SUM(E50,F50)</f>
        <v>420</v>
      </c>
    </row>
    <row r="51" spans="1:7" ht="15" customHeight="1">
      <c r="A51" s="184"/>
      <c r="B51" s="74"/>
      <c r="C51" s="94"/>
      <c r="D51" s="47"/>
      <c r="E51" s="48"/>
      <c r="F51" s="79"/>
      <c r="G51" s="79"/>
    </row>
    <row r="52" spans="1:7" ht="15" customHeight="1">
      <c r="A52" s="184"/>
      <c r="B52" s="74"/>
      <c r="C52" s="161" t="s">
        <v>25</v>
      </c>
      <c r="D52" s="76">
        <v>0</v>
      </c>
      <c r="E52" s="169">
        <f>SUM(E53:E61)</f>
        <v>179447</v>
      </c>
      <c r="F52" s="77">
        <f>SUM(F53:F61)</f>
        <v>454697.67</v>
      </c>
      <c r="G52" s="77">
        <f>SUM(E52:F52)</f>
        <v>634144.6699999999</v>
      </c>
    </row>
    <row r="53" spans="1:7" ht="15" customHeight="1">
      <c r="A53" s="184"/>
      <c r="B53" s="74"/>
      <c r="C53" s="95" t="s">
        <v>29</v>
      </c>
      <c r="D53" s="78">
        <v>0</v>
      </c>
      <c r="E53" s="170">
        <v>18814</v>
      </c>
      <c r="F53" s="144">
        <v>400</v>
      </c>
      <c r="G53" s="144">
        <f>SUM(E53,F53)</f>
        <v>19214</v>
      </c>
    </row>
    <row r="54" spans="1:9" ht="15" customHeight="1">
      <c r="A54" s="184"/>
      <c r="B54" s="74"/>
      <c r="C54" s="95" t="s">
        <v>30</v>
      </c>
      <c r="D54" s="165">
        <v>0</v>
      </c>
      <c r="E54" s="171">
        <v>44331</v>
      </c>
      <c r="F54" s="144">
        <v>25326</v>
      </c>
      <c r="G54" s="144">
        <f aca="true" t="shared" si="0" ref="G54:G61">SUM(E54,F54)</f>
        <v>69657</v>
      </c>
      <c r="I54" s="158"/>
    </row>
    <row r="55" spans="1:7" ht="15" customHeight="1">
      <c r="A55" s="184"/>
      <c r="B55" s="74"/>
      <c r="C55" s="95" t="s">
        <v>28</v>
      </c>
      <c r="D55" s="165">
        <v>0</v>
      </c>
      <c r="E55" s="171">
        <v>19614</v>
      </c>
      <c r="F55" s="144">
        <v>0</v>
      </c>
      <c r="G55" s="144">
        <f t="shared" si="0"/>
        <v>19614</v>
      </c>
    </row>
    <row r="56" spans="1:7" ht="15" customHeight="1">
      <c r="A56" s="184"/>
      <c r="B56" s="74"/>
      <c r="C56" s="122" t="s">
        <v>49</v>
      </c>
      <c r="D56" s="165">
        <v>0</v>
      </c>
      <c r="E56" s="171">
        <v>90620</v>
      </c>
      <c r="F56" s="144">
        <v>21000</v>
      </c>
      <c r="G56" s="144">
        <f t="shared" si="0"/>
        <v>111620</v>
      </c>
    </row>
    <row r="57" spans="1:7" ht="24.75" customHeight="1">
      <c r="A57" s="184"/>
      <c r="B57" s="74"/>
      <c r="C57" s="95" t="s">
        <v>31</v>
      </c>
      <c r="D57" s="165">
        <v>0</v>
      </c>
      <c r="E57" s="171">
        <v>2204</v>
      </c>
      <c r="F57" s="144">
        <v>383816</v>
      </c>
      <c r="G57" s="144">
        <f t="shared" si="0"/>
        <v>386020</v>
      </c>
    </row>
    <row r="58" spans="1:7" ht="15" customHeight="1">
      <c r="A58" s="184"/>
      <c r="B58" s="74"/>
      <c r="C58" s="95" t="s">
        <v>50</v>
      </c>
      <c r="D58" s="165">
        <v>0</v>
      </c>
      <c r="E58" s="171">
        <v>3864</v>
      </c>
      <c r="F58" s="144">
        <v>20089.67</v>
      </c>
      <c r="G58" s="144">
        <f t="shared" si="0"/>
        <v>23953.67</v>
      </c>
    </row>
    <row r="59" spans="1:7" ht="15.75" customHeight="1">
      <c r="A59" s="184"/>
      <c r="B59" s="74"/>
      <c r="C59" s="122" t="s">
        <v>51</v>
      </c>
      <c r="D59" s="165">
        <v>0</v>
      </c>
      <c r="E59" s="171">
        <v>0</v>
      </c>
      <c r="F59" s="144">
        <v>3616</v>
      </c>
      <c r="G59" s="144">
        <f t="shared" si="0"/>
        <v>3616</v>
      </c>
    </row>
    <row r="60" spans="1:7" ht="15" customHeight="1">
      <c r="A60" s="184"/>
      <c r="B60" s="74"/>
      <c r="C60" s="122" t="s">
        <v>52</v>
      </c>
      <c r="D60" s="165">
        <v>0</v>
      </c>
      <c r="E60" s="171">
        <v>0</v>
      </c>
      <c r="F60" s="144">
        <v>0</v>
      </c>
      <c r="G60" s="144">
        <f t="shared" si="0"/>
        <v>0</v>
      </c>
    </row>
    <row r="61" spans="1:7" ht="15" customHeight="1">
      <c r="A61" s="184"/>
      <c r="B61" s="74"/>
      <c r="C61" s="95" t="s">
        <v>70</v>
      </c>
      <c r="D61" s="165">
        <v>0</v>
      </c>
      <c r="E61" s="171">
        <v>0</v>
      </c>
      <c r="F61" s="144">
        <v>450</v>
      </c>
      <c r="G61" s="144">
        <f t="shared" si="0"/>
        <v>450</v>
      </c>
    </row>
    <row r="62" spans="1:7" ht="15" customHeight="1">
      <c r="A62" s="184"/>
      <c r="B62" s="74"/>
      <c r="C62" s="94"/>
      <c r="D62" s="47"/>
      <c r="E62" s="48"/>
      <c r="F62" s="79"/>
      <c r="G62" s="79"/>
    </row>
    <row r="63" spans="1:7" ht="15" customHeight="1">
      <c r="A63" s="184"/>
      <c r="B63" s="74"/>
      <c r="C63" s="161" t="s">
        <v>26</v>
      </c>
      <c r="D63" s="47">
        <v>0</v>
      </c>
      <c r="E63" s="169">
        <f>SUM(E64:E74)</f>
        <v>258146.06</v>
      </c>
      <c r="F63" s="77">
        <f>SUM(F64:F74)</f>
        <v>104144</v>
      </c>
      <c r="G63" s="77">
        <f>SUM(E63:F63)</f>
        <v>362290.06</v>
      </c>
    </row>
    <row r="64" spans="1:7" ht="15" customHeight="1">
      <c r="A64" s="184"/>
      <c r="B64" s="74"/>
      <c r="C64" s="96" t="s">
        <v>53</v>
      </c>
      <c r="D64" s="165">
        <v>0</v>
      </c>
      <c r="E64" s="171">
        <v>55312.61</v>
      </c>
      <c r="F64" s="144">
        <v>0</v>
      </c>
      <c r="G64" s="144">
        <f>SUM(E64,F64)</f>
        <v>55312.61</v>
      </c>
    </row>
    <row r="65" spans="1:7" ht="15" customHeight="1">
      <c r="A65" s="184"/>
      <c r="B65" s="74"/>
      <c r="C65" s="123" t="s">
        <v>76</v>
      </c>
      <c r="D65" s="165">
        <v>0</v>
      </c>
      <c r="E65" s="171">
        <v>11500</v>
      </c>
      <c r="F65" s="144">
        <v>600</v>
      </c>
      <c r="G65" s="144">
        <f aca="true" t="shared" si="1" ref="G65:G74">SUM(E65,F65)</f>
        <v>12100</v>
      </c>
    </row>
    <row r="66" spans="1:7" ht="15" customHeight="1">
      <c r="A66" s="184"/>
      <c r="B66" s="74"/>
      <c r="C66" s="98" t="s">
        <v>32</v>
      </c>
      <c r="D66" s="165">
        <v>0</v>
      </c>
      <c r="E66" s="171">
        <v>15060</v>
      </c>
      <c r="F66" s="144">
        <v>25570</v>
      </c>
      <c r="G66" s="144">
        <f t="shared" si="1"/>
        <v>40630</v>
      </c>
    </row>
    <row r="67" spans="1:7" ht="15" customHeight="1">
      <c r="A67" s="184"/>
      <c r="B67" s="74"/>
      <c r="C67" s="97" t="s">
        <v>33</v>
      </c>
      <c r="D67" s="165">
        <v>0</v>
      </c>
      <c r="E67" s="171">
        <v>58291</v>
      </c>
      <c r="F67" s="144">
        <v>16879</v>
      </c>
      <c r="G67" s="144">
        <f t="shared" si="1"/>
        <v>75170</v>
      </c>
    </row>
    <row r="68" spans="1:7" ht="15" customHeight="1">
      <c r="A68" s="184"/>
      <c r="B68" s="74"/>
      <c r="C68" s="97" t="s">
        <v>35</v>
      </c>
      <c r="D68" s="165">
        <v>0</v>
      </c>
      <c r="E68" s="171">
        <v>2040</v>
      </c>
      <c r="F68" s="144">
        <v>6785</v>
      </c>
      <c r="G68" s="144">
        <f t="shared" si="1"/>
        <v>8825</v>
      </c>
    </row>
    <row r="69" spans="1:7" ht="15" customHeight="1">
      <c r="A69" s="184"/>
      <c r="B69" s="74"/>
      <c r="C69" s="97" t="s">
        <v>34</v>
      </c>
      <c r="D69" s="165">
        <v>0</v>
      </c>
      <c r="E69" s="171">
        <v>4400</v>
      </c>
      <c r="F69" s="144">
        <v>6480</v>
      </c>
      <c r="G69" s="144">
        <f t="shared" si="1"/>
        <v>10880</v>
      </c>
    </row>
    <row r="70" spans="1:7" ht="15" customHeight="1">
      <c r="A70" s="184"/>
      <c r="B70" s="74"/>
      <c r="C70" s="97" t="s">
        <v>54</v>
      </c>
      <c r="D70" s="165">
        <v>0</v>
      </c>
      <c r="E70" s="171">
        <v>3000</v>
      </c>
      <c r="F70" s="144">
        <v>7240</v>
      </c>
      <c r="G70" s="144">
        <f t="shared" si="1"/>
        <v>10240</v>
      </c>
    </row>
    <row r="71" spans="1:7" s="80" customFormat="1" ht="15" customHeight="1">
      <c r="A71" s="184"/>
      <c r="B71" s="74"/>
      <c r="C71" s="97" t="s">
        <v>55</v>
      </c>
      <c r="D71" s="166">
        <v>0</v>
      </c>
      <c r="E71" s="172">
        <v>8000</v>
      </c>
      <c r="F71" s="144">
        <v>40590</v>
      </c>
      <c r="G71" s="144">
        <f t="shared" si="1"/>
        <v>48590</v>
      </c>
    </row>
    <row r="72" spans="1:7" s="80" customFormat="1" ht="28.5" customHeight="1">
      <c r="A72" s="184"/>
      <c r="B72" s="74"/>
      <c r="C72" s="159" t="s">
        <v>71</v>
      </c>
      <c r="D72" s="166">
        <v>0</v>
      </c>
      <c r="E72" s="172">
        <v>24165.45</v>
      </c>
      <c r="F72" s="144">
        <v>0</v>
      </c>
      <c r="G72" s="144">
        <f t="shared" si="1"/>
        <v>24165.45</v>
      </c>
    </row>
    <row r="73" spans="1:7" s="80" customFormat="1" ht="28.5" customHeight="1">
      <c r="A73" s="184"/>
      <c r="B73" s="74"/>
      <c r="C73" s="159" t="s">
        <v>72</v>
      </c>
      <c r="D73" s="166">
        <v>0</v>
      </c>
      <c r="E73" s="172">
        <v>1775</v>
      </c>
      <c r="F73" s="144">
        <v>0</v>
      </c>
      <c r="G73" s="144">
        <f t="shared" si="1"/>
        <v>1775</v>
      </c>
    </row>
    <row r="74" spans="1:7" s="80" customFormat="1" ht="29.25" customHeight="1">
      <c r="A74" s="184"/>
      <c r="B74" s="74"/>
      <c r="C74" s="159" t="s">
        <v>73</v>
      </c>
      <c r="D74" s="166">
        <v>0</v>
      </c>
      <c r="E74" s="172">
        <v>74602</v>
      </c>
      <c r="F74" s="144">
        <v>0</v>
      </c>
      <c r="G74" s="144">
        <f t="shared" si="1"/>
        <v>74602</v>
      </c>
    </row>
    <row r="75" spans="1:7" ht="15" customHeight="1">
      <c r="A75" s="184"/>
      <c r="B75" s="81"/>
      <c r="C75" s="94"/>
      <c r="D75" s="78"/>
      <c r="E75" s="170"/>
      <c r="F75" s="79"/>
      <c r="G75" s="79"/>
    </row>
    <row r="76" spans="1:9" ht="15" customHeight="1">
      <c r="A76" s="184"/>
      <c r="B76" s="81"/>
      <c r="C76" s="162" t="s">
        <v>38</v>
      </c>
      <c r="D76" s="76">
        <v>0</v>
      </c>
      <c r="E76" s="169">
        <f>SUM(E77:E77)</f>
        <v>246</v>
      </c>
      <c r="F76" s="77">
        <f>SUM(F77:F77)</f>
        <v>428.3</v>
      </c>
      <c r="G76" s="77">
        <f>SUM(E76:F76)</f>
        <v>674.3</v>
      </c>
      <c r="I76" s="149"/>
    </row>
    <row r="77" spans="1:9" ht="15" customHeight="1">
      <c r="A77" s="184"/>
      <c r="B77" s="81"/>
      <c r="C77" s="97" t="s">
        <v>36</v>
      </c>
      <c r="D77" s="166">
        <v>0</v>
      </c>
      <c r="E77" s="173">
        <v>246</v>
      </c>
      <c r="F77" s="144">
        <v>428.3</v>
      </c>
      <c r="G77" s="144">
        <f>SUM(E77,F77)</f>
        <v>674.3</v>
      </c>
      <c r="I77" s="149"/>
    </row>
    <row r="78" spans="1:9" ht="15" customHeight="1">
      <c r="A78" s="184"/>
      <c r="B78" s="81"/>
      <c r="C78" s="97"/>
      <c r="D78" s="166"/>
      <c r="E78" s="173"/>
      <c r="F78" s="144"/>
      <c r="G78" s="144"/>
      <c r="I78" s="149"/>
    </row>
    <row r="79" spans="1:9" ht="15" customHeight="1">
      <c r="A79" s="184"/>
      <c r="B79" s="81"/>
      <c r="C79" s="164" t="s">
        <v>74</v>
      </c>
      <c r="D79" s="167">
        <v>0</v>
      </c>
      <c r="E79" s="174">
        <f>SUM(E80:E80)</f>
        <v>0</v>
      </c>
      <c r="F79" s="142">
        <f>SUM(F80:F80)</f>
        <v>71000</v>
      </c>
      <c r="G79" s="142">
        <f>SUM(E80,F80)</f>
        <v>71000</v>
      </c>
      <c r="I79" s="149"/>
    </row>
    <row r="80" spans="1:9" ht="15" customHeight="1">
      <c r="A80" s="184"/>
      <c r="B80" s="81"/>
      <c r="C80" s="97" t="s">
        <v>75</v>
      </c>
      <c r="D80" s="166">
        <v>0</v>
      </c>
      <c r="E80" s="173">
        <v>0</v>
      </c>
      <c r="F80" s="144">
        <v>71000</v>
      </c>
      <c r="G80" s="144">
        <f>SUM(E80,F80)</f>
        <v>71000</v>
      </c>
      <c r="I80" s="149"/>
    </row>
    <row r="81" spans="1:7" ht="15" customHeight="1">
      <c r="A81" s="184"/>
      <c r="B81" s="81"/>
      <c r="C81" s="94"/>
      <c r="D81" s="166"/>
      <c r="E81" s="173"/>
      <c r="F81" s="82"/>
      <c r="G81" s="82"/>
    </row>
    <row r="82" spans="1:7" s="80" customFormat="1" ht="15" customHeight="1">
      <c r="A82" s="184"/>
      <c r="B82" s="81"/>
      <c r="C82" s="163" t="s">
        <v>57</v>
      </c>
      <c r="D82" s="76">
        <v>0</v>
      </c>
      <c r="E82" s="169">
        <f>SUM(E83:E83)</f>
        <v>4000</v>
      </c>
      <c r="F82" s="77">
        <f>SUM(F83:F83)</f>
        <v>0</v>
      </c>
      <c r="G82" s="77">
        <f>SUM(E82:F82)</f>
        <v>4000</v>
      </c>
    </row>
    <row r="83" spans="1:7" s="80" customFormat="1" ht="29.25" customHeight="1">
      <c r="A83" s="184"/>
      <c r="B83" s="81"/>
      <c r="C83" s="124" t="s">
        <v>56</v>
      </c>
      <c r="D83" s="166">
        <v>0</v>
      </c>
      <c r="E83" s="173">
        <v>4000</v>
      </c>
      <c r="F83" s="144">
        <v>0</v>
      </c>
      <c r="G83" s="144">
        <f>SUM(E83,F83)</f>
        <v>4000</v>
      </c>
    </row>
    <row r="84" spans="1:7" s="80" customFormat="1" ht="15" customHeight="1" hidden="1">
      <c r="A84" s="184"/>
      <c r="B84" s="81"/>
      <c r="C84" s="75"/>
      <c r="D84" s="76"/>
      <c r="E84" s="169"/>
      <c r="F84" s="77"/>
      <c r="G84" s="77"/>
    </row>
    <row r="85" spans="1:7" ht="15" customHeight="1" hidden="1">
      <c r="A85" s="184"/>
      <c r="B85" s="81"/>
      <c r="C85" s="83" t="s">
        <v>39</v>
      </c>
      <c r="D85" s="76">
        <v>0</v>
      </c>
      <c r="E85" s="169">
        <v>0</v>
      </c>
      <c r="F85" s="77">
        <f>SUM(F86:F86)</f>
        <v>0</v>
      </c>
      <c r="G85" s="77">
        <f>SUM(E85:F85)</f>
        <v>0</v>
      </c>
    </row>
    <row r="86" spans="1:7" s="80" customFormat="1" ht="15" customHeight="1" hidden="1">
      <c r="A86" s="184"/>
      <c r="B86" s="81"/>
      <c r="C86" s="99" t="s">
        <v>37</v>
      </c>
      <c r="D86" s="166">
        <v>0</v>
      </c>
      <c r="E86" s="173">
        <v>0</v>
      </c>
      <c r="F86" s="144"/>
      <c r="G86" s="144"/>
    </row>
    <row r="87" spans="1:7" ht="15" customHeight="1" thickBot="1">
      <c r="A87" s="184"/>
      <c r="B87" s="81"/>
      <c r="C87" s="84"/>
      <c r="D87" s="168"/>
      <c r="E87" s="175"/>
      <c r="F87" s="146"/>
      <c r="G87" s="146"/>
    </row>
    <row r="88" spans="1:7" ht="15" customHeight="1" thickBot="1">
      <c r="A88" s="185" t="s">
        <v>27</v>
      </c>
      <c r="B88" s="186"/>
      <c r="C88" s="186"/>
      <c r="D88" s="85">
        <f>SUM(D12+D25+D36+D44)</f>
        <v>0</v>
      </c>
      <c r="E88" s="176">
        <f>SUM(E12+E16+E25+E36+E44)</f>
        <v>2093776.12</v>
      </c>
      <c r="F88" s="85">
        <f>SUM(F16+F25+F36+F44)</f>
        <v>1291702.97</v>
      </c>
      <c r="G88" s="86">
        <f>SUM(E88+F88)</f>
        <v>3385479.09</v>
      </c>
    </row>
    <row r="89" spans="6:7" s="87" customFormat="1" ht="15" customHeight="1">
      <c r="F89" s="88"/>
      <c r="G89" s="88"/>
    </row>
    <row r="90" spans="1:3" ht="15" customHeight="1">
      <c r="A90" s="131" t="s">
        <v>60</v>
      </c>
      <c r="B90" s="131"/>
      <c r="C90" s="131"/>
    </row>
    <row r="91" ht="15" customHeight="1" thickBot="1"/>
    <row r="92" spans="1:7" ht="12" customHeight="1">
      <c r="A92" s="187" t="s">
        <v>2</v>
      </c>
      <c r="B92" s="187" t="s">
        <v>3</v>
      </c>
      <c r="C92" s="190" t="s">
        <v>4</v>
      </c>
      <c r="D92" s="193" t="s">
        <v>5</v>
      </c>
      <c r="E92" s="194"/>
      <c r="F92" s="194"/>
      <c r="G92" s="195"/>
    </row>
    <row r="93" spans="1:7" ht="12" customHeight="1">
      <c r="A93" s="188"/>
      <c r="B93" s="188"/>
      <c r="C93" s="191"/>
      <c r="D93" s="196" t="s">
        <v>6</v>
      </c>
      <c r="E93" s="197"/>
      <c r="F93" s="198" t="s">
        <v>7</v>
      </c>
      <c r="G93" s="198" t="s">
        <v>8</v>
      </c>
    </row>
    <row r="94" spans="1:7" ht="12" customHeight="1" thickBot="1">
      <c r="A94" s="189"/>
      <c r="B94" s="189"/>
      <c r="C94" s="192"/>
      <c r="D94" s="7" t="s">
        <v>9</v>
      </c>
      <c r="E94" s="8" t="s">
        <v>10</v>
      </c>
      <c r="F94" s="199"/>
      <c r="G94" s="199"/>
    </row>
    <row r="95" spans="1:7" ht="12" customHeight="1">
      <c r="A95" s="9"/>
      <c r="B95" s="9"/>
      <c r="C95" s="10"/>
      <c r="D95" s="11">
        <v>1</v>
      </c>
      <c r="E95" s="12">
        <v>2</v>
      </c>
      <c r="F95" s="13">
        <v>3</v>
      </c>
      <c r="G95" s="13" t="s">
        <v>11</v>
      </c>
    </row>
    <row r="96" spans="1:7" ht="12" customHeight="1">
      <c r="A96" s="14" t="s">
        <v>12</v>
      </c>
      <c r="B96" s="15">
        <v>1000</v>
      </c>
      <c r="C96" s="16" t="s">
        <v>13</v>
      </c>
      <c r="D96" s="17">
        <f>SUM(D97)</f>
        <v>0</v>
      </c>
      <c r="E96" s="18">
        <f>SUM(E97)</f>
        <v>0</v>
      </c>
      <c r="F96" s="19">
        <f>SUM(F97)</f>
        <v>314638</v>
      </c>
      <c r="G96" s="19">
        <f>SUM(E96+F96)</f>
        <v>314638</v>
      </c>
    </row>
    <row r="97" spans="1:7" ht="12" customHeight="1">
      <c r="A97" s="20"/>
      <c r="B97" s="21"/>
      <c r="C97" s="22" t="s">
        <v>14</v>
      </c>
      <c r="D97" s="23">
        <f>SUM(D98:D98)</f>
        <v>0</v>
      </c>
      <c r="E97" s="24">
        <v>0</v>
      </c>
      <c r="F97" s="25">
        <f>SUM(F98:F98)</f>
        <v>314638</v>
      </c>
      <c r="G97" s="26">
        <f>SUM(E97:F97)</f>
        <v>314638</v>
      </c>
    </row>
    <row r="98" spans="1:10" ht="12" customHeight="1">
      <c r="A98" s="27"/>
      <c r="B98" s="28"/>
      <c r="C98" s="29" t="s">
        <v>15</v>
      </c>
      <c r="D98" s="30">
        <v>0</v>
      </c>
      <c r="E98" s="137">
        <v>0</v>
      </c>
      <c r="F98" s="79">
        <v>314638</v>
      </c>
      <c r="G98" s="114">
        <f>SUM(D98+F98)</f>
        <v>314638</v>
      </c>
      <c r="J98" s="149"/>
    </row>
    <row r="99" spans="1:7" ht="12" customHeight="1" thickBot="1">
      <c r="A99" s="177"/>
      <c r="B99" s="178"/>
      <c r="C99" s="179"/>
      <c r="D99" s="180"/>
      <c r="E99" s="181"/>
      <c r="F99" s="182"/>
      <c r="G99" s="183"/>
    </row>
    <row r="100" ht="12.75" customHeight="1" thickBot="1"/>
    <row r="101" spans="1:7" ht="18.75" customHeight="1" thickBot="1">
      <c r="A101" s="200" t="s">
        <v>61</v>
      </c>
      <c r="B101" s="201"/>
      <c r="C101" s="202"/>
      <c r="D101" s="132">
        <f>SUM(D96+D88)</f>
        <v>0</v>
      </c>
      <c r="E101" s="133">
        <f>SUM(E88+E96)</f>
        <v>2093776.12</v>
      </c>
      <c r="F101" s="151">
        <f>SUM(F88+F96)</f>
        <v>1606340.97</v>
      </c>
      <c r="G101" s="150">
        <f>SUM(G88+G96)</f>
        <v>3700117.09</v>
      </c>
    </row>
  </sheetData>
  <sheetProtection/>
  <mergeCells count="17">
    <mergeCell ref="A101:C101"/>
    <mergeCell ref="A92:A94"/>
    <mergeCell ref="B92:B94"/>
    <mergeCell ref="C92:C94"/>
    <mergeCell ref="D92:G92"/>
    <mergeCell ref="D93:E93"/>
    <mergeCell ref="F93:F94"/>
    <mergeCell ref="G93:G94"/>
    <mergeCell ref="A45:A87"/>
    <mergeCell ref="A88:C88"/>
    <mergeCell ref="A8:A10"/>
    <mergeCell ref="B8:B10"/>
    <mergeCell ref="C8:C10"/>
    <mergeCell ref="D8:G8"/>
    <mergeCell ref="D9:E9"/>
    <mergeCell ref="F9:F10"/>
    <mergeCell ref="G9:G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2014-12-04T13:31:52Z</cp:lastPrinted>
  <dcterms:created xsi:type="dcterms:W3CDTF">2013-07-30T09:13:13Z</dcterms:created>
  <dcterms:modified xsi:type="dcterms:W3CDTF">2014-12-04T13:31:57Z</dcterms:modified>
  <cp:category/>
  <cp:version/>
  <cp:contentType/>
  <cp:contentStatus/>
</cp:coreProperties>
</file>