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RK-35-2014-80, př.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<sst xmlns="http://schemas.openxmlformats.org/spreadsheetml/2006/main" count="231" uniqueCount="130">
  <si>
    <t>NEMOCNICE HAVLÍČKŮV BROD</t>
  </si>
  <si>
    <t>včetně DPH</t>
  </si>
  <si>
    <t>Poř.</t>
  </si>
  <si>
    <t>Typ</t>
  </si>
  <si>
    <t>Kód</t>
  </si>
  <si>
    <t>Popis</t>
  </si>
  <si>
    <t>MJ</t>
  </si>
  <si>
    <t>Výměra bez ztr.</t>
  </si>
  <si>
    <t>Ztratné</t>
  </si>
  <si>
    <t>Výměra</t>
  </si>
  <si>
    <t>Jedn. cena</t>
  </si>
  <si>
    <t>Cena</t>
  </si>
  <si>
    <t>jed cena</t>
  </si>
  <si>
    <t>celkem</t>
  </si>
  <si>
    <t>POL 5139</t>
  </si>
  <si>
    <t>POL 5137</t>
  </si>
  <si>
    <t>POL 6122</t>
  </si>
  <si>
    <t>do 3 000</t>
  </si>
  <si>
    <t>od 3 do 40 t</t>
  </si>
  <si>
    <t>od 40 000</t>
  </si>
  <si>
    <t>SO_01: Diagnostika</t>
  </si>
  <si>
    <t>SP</t>
  </si>
  <si>
    <t>Xsd37</t>
  </si>
  <si>
    <t xml:space="preserve">MONITOR VITÁLNÍCH FUNKCÍ 
• modulární monitor s barevnou obrazovkou min. 10“
• shodný software s bází GE Datex-Ohmeda, český jazyk
• konfigurace několika předem uživatelsky volitelných profilů zobrazení
• 6 křivek na obrazovce 4 digitální pole
• 72 hodin trendů
• NIBP Statimové, Manuální a Automatické  měření s programem dle protokolu nemocnice, (uživatelem naprogramované intervaly sledu  jednotlivých po sobě jdoucích měření podle protokolu uživatele.) 
• automaticky identifikovaná manžeta
• možnost bateriového provozu pro transport
• stav baterií lze zobrazit v číselném poli obrazovky
• uživatelsky vyjímatelné baterie s celkovou kapacitou min.4 hodiny provozu
• možnost rozšíření měření vložením kompatibilních modulu pro měření CO2
• možnost vložení modulu termotiskárny
• v základním vybavení lze monitor je připojit k centrálnímu monitoru typu GE
• možnost tisku záznamů na externí tiskárně
Kompatibilita se stávajícím monitorovacím vybavením COS, ARO-anestezie, ARO-intezívní péče, stejné ovládání, stejné příslušenství, zaměnitelnost modulů (CO2 a dalších), možností napojení na centrální stanici.
Parametry
• 3-5  svodů EKG, základní analýza arytmií, HR, ST analýza , 
• respirace,  
• NIBP, dle protokolu měření
• SPO2, metoda snímání masimo
• 2 x teplota 
• 2 x IBP (Art. CVP, ICP),volitelně
• CO2 volitelně
</t>
  </si>
  <si>
    <t>ks</t>
  </si>
  <si>
    <t>X80</t>
  </si>
  <si>
    <t>M+D pracovní stůl 170/120/95/76 viz. výpis nábytku č. 29</t>
  </si>
  <si>
    <t>SO_03: ARO, JIP</t>
  </si>
  <si>
    <t>X33</t>
  </si>
  <si>
    <t>M+D šatní skříň 85/62/200 viz. výpis nábytku č. 1</t>
  </si>
  <si>
    <t>X34</t>
  </si>
  <si>
    <t>M+D skříň policová prosklená 85/62/200 viz. výpis nábytku č. 9</t>
  </si>
  <si>
    <t>X35</t>
  </si>
  <si>
    <t>M+D stůl rohový 190/145/75 viz. výpis nábytku č. 3</t>
  </si>
  <si>
    <t>X36</t>
  </si>
  <si>
    <t>M+D kontejner 42/52/61 viz. výpis nábytku č. 4</t>
  </si>
  <si>
    <t>X37</t>
  </si>
  <si>
    <t>M+D křeslo viz. výpis nábytku č. 32</t>
  </si>
  <si>
    <t>X38</t>
  </si>
  <si>
    <t>M+D konfer.stolek 70/70/70/50 viz. výpis nábytku č. 34</t>
  </si>
  <si>
    <t>X39</t>
  </si>
  <si>
    <t>M+D skříň policová prosklená 80/62/200 viz. výpis nábytku č. 17</t>
  </si>
  <si>
    <t>X40</t>
  </si>
  <si>
    <t>M+D otevřená police 145/30/50viz. výpis nábytku č. 5</t>
  </si>
  <si>
    <t>X41</t>
  </si>
  <si>
    <t>M+D policový regál 100/40/250 viz. výpis nábytku č. 25</t>
  </si>
  <si>
    <t>X43</t>
  </si>
  <si>
    <t>M+D rohový stůl 170/185/75 viz. výpis nábytku č. 19</t>
  </si>
  <si>
    <t>X44</t>
  </si>
  <si>
    <t>M+D skříň policová viz. výpis nábytku č. 8</t>
  </si>
  <si>
    <t>X45</t>
  </si>
  <si>
    <t>M+D  nástavec 85/62/50 viz. výpis nábytku č. 15a</t>
  </si>
  <si>
    <t>X46</t>
  </si>
  <si>
    <t>M+D nástavec 85/62/50 viz. výpis nábytku č. 15b</t>
  </si>
  <si>
    <t>X47</t>
  </si>
  <si>
    <t>M+D skříň policová 85/42/200 viz. výpis nábytku č. 21</t>
  </si>
  <si>
    <t>X48</t>
  </si>
  <si>
    <t>M+D policový regál 90/35/250 viz. výpis nábytku č. 20</t>
  </si>
  <si>
    <t>X49</t>
  </si>
  <si>
    <t>M+D nástavec 85/42/50 viz. výpis nábytku č. 22a</t>
  </si>
  <si>
    <t>X50</t>
  </si>
  <si>
    <t>M+D nástavec 85/42/50 viz. výpis nábytku č. 22b</t>
  </si>
  <si>
    <t>X51</t>
  </si>
  <si>
    <t>M+D spodní skříňka 60/42/76 viz. výpis nábytku č. 18</t>
  </si>
  <si>
    <t>X52</t>
  </si>
  <si>
    <t>M+D spodní skříňka 60/42/60 viz. výpis nábytku č. 36</t>
  </si>
  <si>
    <t>X53</t>
  </si>
  <si>
    <t>M+D skříňka policová prosklená 85/42/200 viz. výpis nábytku č. 35</t>
  </si>
  <si>
    <t>X54</t>
  </si>
  <si>
    <t>M+D nástavec 85/42/50 viz. výpis nábytku č. 23</t>
  </si>
  <si>
    <t>X56</t>
  </si>
  <si>
    <t>X57</t>
  </si>
  <si>
    <t>M+D stůl 120/60/50 viz. výpis nábytku č. 33</t>
  </si>
  <si>
    <t>X58</t>
  </si>
  <si>
    <t>M+D šatní skříň 85/60/200 viz. výpis nábytku č. 1</t>
  </si>
  <si>
    <t>X59</t>
  </si>
  <si>
    <t>M+D skříň policová 85/62/200 viz. výpis nábytku č. 2</t>
  </si>
  <si>
    <t>X60</t>
  </si>
  <si>
    <t>X61</t>
  </si>
  <si>
    <t>X62</t>
  </si>
  <si>
    <t>M+D otevřená police 145/30/50 viz. výpis nábytku č. 5</t>
  </si>
  <si>
    <t>X63</t>
  </si>
  <si>
    <t>X64</t>
  </si>
  <si>
    <t>M+D šatní skříně 70/62/200 viz. výpis nábytku č. 6</t>
  </si>
  <si>
    <t>X66</t>
  </si>
  <si>
    <t>M+D nástavec 107/51/75 viz. výpis nábytku č. 31</t>
  </si>
  <si>
    <t>X67</t>
  </si>
  <si>
    <t>M+D regál 65/60/250 viz. výpis nábytku č. 7a</t>
  </si>
  <si>
    <t>X68</t>
  </si>
  <si>
    <t>M+D regál 65/40/250 viz. výpis nábytku č. 7b</t>
  </si>
  <si>
    <t>X69</t>
  </si>
  <si>
    <t>M+D skříň policová 85/62/200 viz. výpis nábytku č. 8</t>
  </si>
  <si>
    <t>X70</t>
  </si>
  <si>
    <t>X71</t>
  </si>
  <si>
    <t>M+D stůl rohový 210/150/76 viz. výpis nábytku č. 10</t>
  </si>
  <si>
    <t>X72</t>
  </si>
  <si>
    <t>M+D stůl 200/60/76 viz. výpis nábytku č. 11</t>
  </si>
  <si>
    <t>X74</t>
  </si>
  <si>
    <t>M+D otevřená police 105/30/50 viz. výpis nábytku č. 13</t>
  </si>
  <si>
    <t>X75</t>
  </si>
  <si>
    <t>M+D nástavec 85/62/50 viz. výpis nábytku č. 15</t>
  </si>
  <si>
    <t>X76</t>
  </si>
  <si>
    <t>M+D nástavec 70/62/50 viz. výpis nábytku č. 16</t>
  </si>
  <si>
    <t>X77</t>
  </si>
  <si>
    <t>M+D kancelářské křeslo polstrované, nastavitelné, s područkami, kovová konstrukce</t>
  </si>
  <si>
    <t>kus</t>
  </si>
  <si>
    <t>X365</t>
  </si>
  <si>
    <t>M+D čalouněná postel - válenda s úložným prostorem 900x2000 mm - místnost 301a, místnost 202a</t>
  </si>
  <si>
    <t>X366</t>
  </si>
  <si>
    <t>M+D stůl jídelní dřevěný 700x1200 mm - místnost 301a</t>
  </si>
  <si>
    <t>dodatek 1</t>
  </si>
  <si>
    <t>766 001</t>
  </si>
  <si>
    <t xml:space="preserve">Židle jídelní buk,kostra chrom JZ 43 </t>
  </si>
  <si>
    <t>766 002</t>
  </si>
  <si>
    <t>M+D policová vložka do šatní skříně nad rámec SoD - místnost č.3.06 d</t>
  </si>
  <si>
    <t>766 003</t>
  </si>
  <si>
    <t>M+D stolek odkládací nad rámec SoD, místnost č.3.06 d</t>
  </si>
  <si>
    <t>766 004</t>
  </si>
  <si>
    <t>M+D kontajner na kolečkách práce nad rámec SoD,místnost č.3.06 d</t>
  </si>
  <si>
    <t>766 005</t>
  </si>
  <si>
    <t>M+D skříňka s dvojdřezem nad rámec SoD,místnost č.3.06 f</t>
  </si>
  <si>
    <t>766 006</t>
  </si>
  <si>
    <t>M+D policová vložka do šatní skříně nad rámec SoD,místnost č.2.06 e</t>
  </si>
  <si>
    <t xml:space="preserve">Stolička LZ 53 DENT koženka ATLANTA 26765 hnědá </t>
  </si>
  <si>
    <t>MOVITÉ VĚCI do 3 000 Kč</t>
  </si>
  <si>
    <t>MOVITÉ VĚCI od 3 Kč do 40 tisíc Kč</t>
  </si>
  <si>
    <t>MOVITÉ VĚCI od 40 000 Kč</t>
  </si>
  <si>
    <t>MOVITÉ VĚCI CELKEM</t>
  </si>
  <si>
    <t>počet stran: 2</t>
  </si>
  <si>
    <t>RK-35-2014-80,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</si>
</sst>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_);[Red]\-\ #,##0.0_);&quot;–&quot;??;_(@_)"/>
    <numFmt numFmtId="169" formatCode="_(#,##0;\-\ #,##0;&quot;–&quot;???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25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61"/>
      <name val="Arial"/>
      <family val="2"/>
    </font>
    <font>
      <b/>
      <sz val="12"/>
      <color indexed="61"/>
      <name val="Arial"/>
      <family val="2"/>
    </font>
    <font>
      <sz val="11"/>
      <color indexed="8"/>
      <name val="Arial CE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8"/>
      <name val="Arial"/>
      <family val="2"/>
    </font>
    <font>
      <sz val="14"/>
      <color indexed="8"/>
      <name val="Arial"/>
      <family val="2"/>
    </font>
    <font>
      <sz val="10"/>
      <name val="Arial CE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9"/>
      <name val="Calibri"/>
      <family val="2"/>
    </font>
    <font>
      <b/>
      <i/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0"/>
      <name val="Calibri"/>
      <family val="2"/>
    </font>
    <font>
      <sz val="11"/>
      <color theme="1"/>
      <name val="Arial"/>
      <family val="2"/>
    </font>
    <font>
      <b/>
      <i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right" vertical="top"/>
    </xf>
    <xf numFmtId="167" fontId="5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9" fontId="7" fillId="0" borderId="0" xfId="0" applyNumberFormat="1" applyFont="1" applyAlignment="1">
      <alignment horizontal="right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164" fontId="8" fillId="0" borderId="0" xfId="0" applyNumberFormat="1" applyFont="1" applyAlignment="1">
      <alignment/>
    </xf>
    <xf numFmtId="49" fontId="8" fillId="0" borderId="2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left"/>
    </xf>
    <xf numFmtId="0" fontId="9" fillId="0" borderId="23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165" fontId="8" fillId="0" borderId="23" xfId="0" applyNumberFormat="1" applyFont="1" applyFill="1" applyBorder="1" applyAlignment="1">
      <alignment/>
    </xf>
    <xf numFmtId="166" fontId="8" fillId="0" borderId="23" xfId="0" applyNumberFormat="1" applyFont="1" applyBorder="1" applyAlignment="1">
      <alignment/>
    </xf>
    <xf numFmtId="167" fontId="9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164" fontId="5" fillId="0" borderId="24" xfId="0" applyNumberFormat="1" applyFont="1" applyBorder="1" applyAlignment="1">
      <alignment horizontal="right" vertical="top"/>
    </xf>
    <xf numFmtId="49" fontId="5" fillId="0" borderId="22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left" vertical="top"/>
    </xf>
    <xf numFmtId="0" fontId="5" fillId="0" borderId="22" xfId="0" applyNumberFormat="1" applyFont="1" applyBorder="1" applyAlignment="1">
      <alignment horizontal="left" vertical="top" wrapText="1"/>
    </xf>
    <xf numFmtId="165" fontId="10" fillId="0" borderId="22" xfId="0" applyNumberFormat="1" applyFont="1" applyFill="1" applyBorder="1" applyAlignment="1">
      <alignment horizontal="right" vertical="top"/>
    </xf>
    <xf numFmtId="168" fontId="5" fillId="0" borderId="22" xfId="0" applyNumberFormat="1" applyFont="1" applyBorder="1" applyAlignment="1">
      <alignment horizontal="right" vertical="top"/>
    </xf>
    <xf numFmtId="166" fontId="5" fillId="0" borderId="22" xfId="0" applyNumberFormat="1" applyFont="1" applyBorder="1" applyAlignment="1">
      <alignment horizontal="right" vertical="top"/>
    </xf>
    <xf numFmtId="167" fontId="5" fillId="0" borderId="22" xfId="0" applyNumberFormat="1" applyFont="1" applyBorder="1" applyAlignment="1">
      <alignment horizontal="right" vertical="top"/>
    </xf>
    <xf numFmtId="0" fontId="11" fillId="0" borderId="22" xfId="0" applyFont="1" applyBorder="1" applyAlignment="1">
      <alignment/>
    </xf>
    <xf numFmtId="167" fontId="11" fillId="0" borderId="22" xfId="0" applyNumberFormat="1" applyFont="1" applyBorder="1" applyAlignment="1">
      <alignment/>
    </xf>
    <xf numFmtId="164" fontId="12" fillId="0" borderId="0" xfId="0" applyNumberFormat="1" applyFont="1" applyBorder="1" applyAlignment="1">
      <alignment horizontal="right" vertical="top"/>
    </xf>
    <xf numFmtId="0" fontId="8" fillId="0" borderId="22" xfId="0" applyNumberFormat="1" applyFont="1" applyBorder="1" applyAlignment="1">
      <alignment horizontal="left"/>
    </xf>
    <xf numFmtId="0" fontId="9" fillId="0" borderId="22" xfId="0" applyNumberFormat="1" applyFont="1" applyBorder="1" applyAlignment="1">
      <alignment horizontal="left"/>
    </xf>
    <xf numFmtId="165" fontId="8" fillId="0" borderId="22" xfId="0" applyNumberFormat="1" applyFont="1" applyFill="1" applyBorder="1" applyAlignment="1">
      <alignment/>
    </xf>
    <xf numFmtId="166" fontId="8" fillId="0" borderId="22" xfId="0" applyNumberFormat="1" applyFont="1" applyBorder="1" applyAlignment="1">
      <alignment/>
    </xf>
    <xf numFmtId="167" fontId="9" fillId="0" borderId="22" xfId="0" applyNumberFormat="1" applyFont="1" applyBorder="1" applyAlignment="1">
      <alignment/>
    </xf>
    <xf numFmtId="167" fontId="13" fillId="0" borderId="22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5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/>
    </xf>
    <xf numFmtId="166" fontId="56" fillId="0" borderId="22" xfId="0" applyNumberFormat="1" applyFont="1" applyBorder="1" applyAlignment="1">
      <alignment horizontal="right" vertical="top"/>
    </xf>
    <xf numFmtId="164" fontId="5" fillId="0" borderId="25" xfId="0" applyNumberFormat="1" applyFont="1" applyBorder="1" applyAlignment="1">
      <alignment horizontal="right" vertical="top"/>
    </xf>
    <xf numFmtId="0" fontId="11" fillId="0" borderId="16" xfId="46" applyFont="1" applyFill="1" applyBorder="1" applyAlignment="1">
      <alignment horizontal="center"/>
      <protection/>
    </xf>
    <xf numFmtId="49" fontId="11" fillId="0" borderId="22" xfId="46" applyNumberFormat="1" applyFont="1" applyFill="1" applyBorder="1" applyAlignment="1">
      <alignment horizontal="left"/>
      <protection/>
    </xf>
    <xf numFmtId="49" fontId="57" fillId="0" borderId="22" xfId="0" applyNumberFormat="1" applyFont="1" applyFill="1" applyBorder="1" applyAlignment="1">
      <alignment horizontal="center" vertical="center"/>
    </xf>
    <xf numFmtId="0" fontId="11" fillId="0" borderId="22" xfId="46" applyFont="1" applyFill="1" applyBorder="1" applyAlignment="1">
      <alignment wrapText="1"/>
      <protection/>
    </xf>
    <xf numFmtId="49" fontId="11" fillId="0" borderId="22" xfId="46" applyNumberFormat="1" applyFont="1" applyFill="1" applyBorder="1" applyAlignment="1">
      <alignment horizontal="center" shrinkToFit="1"/>
      <protection/>
    </xf>
    <xf numFmtId="4" fontId="11" fillId="0" borderId="22" xfId="46" applyNumberFormat="1" applyFont="1" applyFill="1" applyBorder="1" applyAlignment="1">
      <alignment horizontal="right"/>
      <protection/>
    </xf>
    <xf numFmtId="166" fontId="57" fillId="0" borderId="22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left"/>
    </xf>
    <xf numFmtId="166" fontId="15" fillId="0" borderId="22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 horizontal="left" vertical="top"/>
    </xf>
    <xf numFmtId="168" fontId="5" fillId="0" borderId="22" xfId="0" applyNumberFormat="1" applyFont="1" applyFill="1" applyBorder="1" applyAlignment="1">
      <alignment horizontal="right" vertical="top"/>
    </xf>
    <xf numFmtId="164" fontId="15" fillId="0" borderId="0" xfId="0" applyNumberFormat="1" applyFont="1" applyAlignment="1">
      <alignment/>
    </xf>
    <xf numFmtId="49" fontId="15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left"/>
    </xf>
    <xf numFmtId="0" fontId="15" fillId="0" borderId="26" xfId="0" applyNumberFormat="1" applyFont="1" applyBorder="1" applyAlignment="1">
      <alignment horizontal="left"/>
    </xf>
    <xf numFmtId="49" fontId="15" fillId="0" borderId="26" xfId="0" applyNumberFormat="1" applyFont="1" applyBorder="1" applyAlignment="1">
      <alignment horizontal="center"/>
    </xf>
    <xf numFmtId="165" fontId="15" fillId="0" borderId="26" xfId="0" applyNumberFormat="1" applyFont="1" applyFill="1" applyBorder="1" applyAlignment="1">
      <alignment/>
    </xf>
    <xf numFmtId="166" fontId="15" fillId="0" borderId="26" xfId="0" applyNumberFormat="1" applyFont="1" applyBorder="1" applyAlignment="1">
      <alignment/>
    </xf>
    <xf numFmtId="167" fontId="15" fillId="0" borderId="26" xfId="0" applyNumberFormat="1" applyFont="1" applyBorder="1" applyAlignment="1">
      <alignment/>
    </xf>
    <xf numFmtId="0" fontId="57" fillId="0" borderId="26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18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167" fontId="18" fillId="0" borderId="28" xfId="0" applyNumberFormat="1" applyFont="1" applyBorder="1" applyAlignment="1">
      <alignment horizontal="right" vertical="top"/>
    </xf>
    <xf numFmtId="0" fontId="15" fillId="0" borderId="28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7" fontId="18" fillId="0" borderId="29" xfId="0" applyNumberFormat="1" applyFont="1" applyBorder="1" applyAlignment="1">
      <alignment horizontal="right" vertical="top"/>
    </xf>
    <xf numFmtId="49" fontId="5" fillId="0" borderId="16" xfId="0" applyNumberFormat="1" applyFont="1" applyBorder="1" applyAlignment="1">
      <alignment horizontal="left" vertical="top"/>
    </xf>
    <xf numFmtId="49" fontId="5" fillId="0" borderId="28" xfId="0" applyNumberFormat="1" applyFont="1" applyBorder="1" applyAlignment="1">
      <alignment horizontal="center" vertical="top"/>
    </xf>
    <xf numFmtId="165" fontId="10" fillId="0" borderId="28" xfId="0" applyNumberFormat="1" applyFont="1" applyFill="1" applyBorder="1" applyAlignment="1">
      <alignment horizontal="right" vertical="top"/>
    </xf>
    <xf numFmtId="168" fontId="5" fillId="0" borderId="28" xfId="0" applyNumberFormat="1" applyFont="1" applyBorder="1" applyAlignment="1">
      <alignment horizontal="right" vertical="top"/>
    </xf>
    <xf numFmtId="166" fontId="5" fillId="0" borderId="28" xfId="0" applyNumberFormat="1" applyFont="1" applyBorder="1" applyAlignment="1">
      <alignment horizontal="right" vertical="top"/>
    </xf>
    <xf numFmtId="167" fontId="5" fillId="0" borderId="28" xfId="0" applyNumberFormat="1" applyFont="1" applyBorder="1" applyAlignment="1">
      <alignment horizontal="right" vertical="top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169" fontId="4" fillId="0" borderId="12" xfId="0" applyNumberFormat="1" applyFont="1" applyBorder="1" applyAlignment="1">
      <alignment horizontal="center"/>
    </xf>
    <xf numFmtId="169" fontId="10" fillId="0" borderId="28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/>
    </xf>
    <xf numFmtId="169" fontId="7" fillId="0" borderId="18" xfId="0" applyNumberFormat="1" applyFont="1" applyBorder="1" applyAlignment="1">
      <alignment horizontal="center"/>
    </xf>
    <xf numFmtId="169" fontId="8" fillId="0" borderId="23" xfId="0" applyNumberFormat="1" applyFont="1" applyFill="1" applyBorder="1" applyAlignment="1">
      <alignment horizontal="center"/>
    </xf>
    <xf numFmtId="169" fontId="10" fillId="0" borderId="22" xfId="0" applyNumberFormat="1" applyFont="1" applyFill="1" applyBorder="1" applyAlignment="1">
      <alignment horizontal="center" vertical="top"/>
    </xf>
    <xf numFmtId="169" fontId="8" fillId="0" borderId="22" xfId="0" applyNumberFormat="1" applyFont="1" applyFill="1" applyBorder="1" applyAlignment="1">
      <alignment horizontal="center"/>
    </xf>
    <xf numFmtId="169" fontId="11" fillId="0" borderId="22" xfId="46" applyNumberFormat="1" applyFont="1" applyFill="1" applyBorder="1" applyAlignment="1">
      <alignment horizontal="center"/>
      <protection/>
    </xf>
    <xf numFmtId="169" fontId="15" fillId="0" borderId="26" xfId="0" applyNumberFormat="1" applyFont="1" applyFill="1" applyBorder="1" applyAlignment="1">
      <alignment horizontal="center"/>
    </xf>
    <xf numFmtId="169" fontId="10" fillId="0" borderId="28" xfId="0" applyNumberFormat="1" applyFont="1" applyFill="1" applyBorder="1" applyAlignment="1">
      <alignment horizontal="center" vertical="top"/>
    </xf>
    <xf numFmtId="169" fontId="0" fillId="0" borderId="0" xfId="0" applyNumberFormat="1" applyAlignment="1">
      <alignment horizontal="center"/>
    </xf>
    <xf numFmtId="167" fontId="19" fillId="0" borderId="28" xfId="0" applyNumberFormat="1" applyFont="1" applyBorder="1" applyAlignment="1">
      <alignment horizontal="right" vertical="top"/>
    </xf>
    <xf numFmtId="0" fontId="40" fillId="0" borderId="0" xfId="0" applyFont="1" applyAlignment="1">
      <alignment horizontal="right"/>
    </xf>
    <xf numFmtId="167" fontId="3" fillId="0" borderId="30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0" fontId="16" fillId="0" borderId="26" xfId="0" applyNumberFormat="1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PageLayoutView="0" workbookViewId="0" topLeftCell="A1">
      <selection activeCell="K2" sqref="K2"/>
    </sheetView>
  </sheetViews>
  <sheetFormatPr defaultColWidth="8.8515625" defaultRowHeight="15"/>
  <cols>
    <col min="1" max="1" width="11.8515625" style="0" customWidth="1"/>
    <col min="2" max="2" width="7.421875" style="0" customWidth="1"/>
    <col min="3" max="3" width="4.421875" style="0" customWidth="1"/>
    <col min="4" max="4" width="40.7109375" style="0" customWidth="1"/>
    <col min="5" max="5" width="4.8515625" style="0" customWidth="1"/>
    <col min="6" max="7" width="0" style="0" hidden="1" customWidth="1"/>
    <col min="8" max="8" width="4.7109375" style="110" customWidth="1"/>
    <col min="9" max="9" width="0.71875" style="0" customWidth="1"/>
    <col min="10" max="10" width="0.2890625" style="0" customWidth="1"/>
    <col min="11" max="11" width="10.421875" style="0" customWidth="1"/>
    <col min="12" max="12" width="10.28125" style="0" customWidth="1"/>
    <col min="14" max="14" width="10.421875" style="0" bestFit="1" customWidth="1"/>
    <col min="15" max="15" width="9.8515625" style="0" bestFit="1" customWidth="1"/>
    <col min="17" max="17" width="10.421875" style="0" bestFit="1" customWidth="1"/>
  </cols>
  <sheetData>
    <row r="1" ht="14.25">
      <c r="O1" s="112" t="s">
        <v>129</v>
      </c>
    </row>
    <row r="2" ht="14.25">
      <c r="O2" s="112" t="s">
        <v>128</v>
      </c>
    </row>
    <row r="3" spans="1:12" ht="21" customHeight="1" thickBot="1">
      <c r="A3" s="1"/>
      <c r="B3" s="2"/>
      <c r="C3" s="2"/>
      <c r="D3" s="2" t="s">
        <v>0</v>
      </c>
      <c r="E3" s="2"/>
      <c r="F3" s="3"/>
      <c r="G3" s="4"/>
      <c r="H3" s="102"/>
      <c r="I3" s="4"/>
      <c r="J3" s="5"/>
      <c r="K3" s="5"/>
      <c r="L3" s="5"/>
    </row>
    <row r="4" spans="1:12" ht="21" customHeight="1" thickBot="1">
      <c r="A4" s="6"/>
      <c r="B4" s="2"/>
      <c r="C4" s="2"/>
      <c r="D4" s="2"/>
      <c r="E4" s="2"/>
      <c r="F4" s="3"/>
      <c r="G4" s="4"/>
      <c r="H4" s="102"/>
      <c r="I4" s="4"/>
      <c r="J4" s="5"/>
      <c r="K4" s="113" t="s">
        <v>1</v>
      </c>
      <c r="L4" s="114"/>
    </row>
    <row r="5" spans="1:15" ht="15.75" thickBot="1">
      <c r="A5" s="7" t="s">
        <v>2</v>
      </c>
      <c r="B5" s="8" t="s">
        <v>3</v>
      </c>
      <c r="C5" s="9" t="s">
        <v>4</v>
      </c>
      <c r="D5" s="10" t="s">
        <v>5</v>
      </c>
      <c r="E5" s="11" t="s">
        <v>6</v>
      </c>
      <c r="F5" s="11" t="s">
        <v>7</v>
      </c>
      <c r="G5" s="11" t="s">
        <v>8</v>
      </c>
      <c r="H5" s="100" t="s">
        <v>9</v>
      </c>
      <c r="I5" s="11" t="s">
        <v>10</v>
      </c>
      <c r="J5" s="11" t="s">
        <v>11</v>
      </c>
      <c r="K5" s="12" t="s">
        <v>12</v>
      </c>
      <c r="L5" s="13" t="s">
        <v>13</v>
      </c>
      <c r="M5" s="14" t="s">
        <v>14</v>
      </c>
      <c r="N5" s="15" t="s">
        <v>15</v>
      </c>
      <c r="O5" s="15" t="s">
        <v>16</v>
      </c>
    </row>
    <row r="6" spans="1:15" ht="11.25" customHeight="1" thickBot="1">
      <c r="A6" s="16"/>
      <c r="B6" s="17"/>
      <c r="C6" s="18"/>
      <c r="D6" s="19"/>
      <c r="E6" s="20"/>
      <c r="F6" s="21"/>
      <c r="G6" s="21"/>
      <c r="H6" s="103"/>
      <c r="I6" s="21"/>
      <c r="J6" s="21"/>
      <c r="K6" s="21"/>
      <c r="L6" s="22"/>
      <c r="M6" s="23" t="s">
        <v>17</v>
      </c>
      <c r="N6" s="24" t="s">
        <v>18</v>
      </c>
      <c r="O6" s="25" t="s">
        <v>19</v>
      </c>
    </row>
    <row r="7" spans="1:15" ht="17.25" customHeight="1">
      <c r="A7" s="26"/>
      <c r="B7" s="27"/>
      <c r="C7" s="28"/>
      <c r="D7" s="29" t="s">
        <v>20</v>
      </c>
      <c r="E7" s="30"/>
      <c r="F7" s="31"/>
      <c r="G7" s="32"/>
      <c r="H7" s="104"/>
      <c r="I7" s="32"/>
      <c r="J7" s="33"/>
      <c r="K7" s="33"/>
      <c r="L7" s="33"/>
      <c r="M7" s="34"/>
      <c r="N7" s="34"/>
      <c r="O7" s="34"/>
    </row>
    <row r="8" spans="1:15" ht="16.5" customHeight="1">
      <c r="A8" s="35">
        <v>296</v>
      </c>
      <c r="B8" s="36" t="s">
        <v>21</v>
      </c>
      <c r="C8" s="37" t="s">
        <v>22</v>
      </c>
      <c r="D8" s="38" t="s">
        <v>23</v>
      </c>
      <c r="E8" s="36" t="s">
        <v>24</v>
      </c>
      <c r="F8" s="39">
        <v>6</v>
      </c>
      <c r="G8" s="40">
        <v>0</v>
      </c>
      <c r="H8" s="105">
        <f>F8*(1+G8/100)</f>
        <v>6</v>
      </c>
      <c r="I8" s="41">
        <v>111300</v>
      </c>
      <c r="J8" s="42">
        <f>H8*I8</f>
        <v>667800</v>
      </c>
      <c r="K8" s="42">
        <f>I8*1.21</f>
        <v>134673</v>
      </c>
      <c r="L8" s="42">
        <f>K8*H8</f>
        <v>808038</v>
      </c>
      <c r="M8" s="43"/>
      <c r="N8" s="44"/>
      <c r="O8" s="44">
        <f>L8</f>
        <v>808038</v>
      </c>
    </row>
    <row r="9" spans="1:15" ht="15" customHeight="1">
      <c r="A9" s="35">
        <v>159</v>
      </c>
      <c r="B9" s="36" t="s">
        <v>21</v>
      </c>
      <c r="C9" s="37" t="s">
        <v>25</v>
      </c>
      <c r="D9" s="38" t="s">
        <v>26</v>
      </c>
      <c r="E9" s="36" t="s">
        <v>24</v>
      </c>
      <c r="F9" s="39">
        <v>1</v>
      </c>
      <c r="G9" s="40">
        <v>0</v>
      </c>
      <c r="H9" s="105">
        <f>F9*(1+G9/100)</f>
        <v>1</v>
      </c>
      <c r="I9" s="41">
        <v>21400</v>
      </c>
      <c r="J9" s="42">
        <f>H9*I9</f>
        <v>21400</v>
      </c>
      <c r="K9" s="42">
        <f>I9*1.21</f>
        <v>25894</v>
      </c>
      <c r="L9" s="42">
        <f>K9*H9</f>
        <v>25894</v>
      </c>
      <c r="M9" s="43"/>
      <c r="N9" s="44">
        <f>L9</f>
        <v>25894</v>
      </c>
      <c r="O9" s="43"/>
    </row>
    <row r="10" spans="1:15" ht="15" customHeight="1">
      <c r="A10" s="45"/>
      <c r="B10" s="27"/>
      <c r="C10" s="46"/>
      <c r="D10" s="47" t="s">
        <v>27</v>
      </c>
      <c r="E10" s="27"/>
      <c r="F10" s="48"/>
      <c r="G10" s="49"/>
      <c r="H10" s="106"/>
      <c r="I10" s="49"/>
      <c r="J10" s="50"/>
      <c r="K10" s="50"/>
      <c r="L10" s="50"/>
      <c r="M10" s="51"/>
      <c r="N10" s="52"/>
      <c r="O10" s="52"/>
    </row>
    <row r="11" spans="1:15" ht="15" customHeight="1">
      <c r="A11" s="35">
        <v>504</v>
      </c>
      <c r="B11" s="36" t="s">
        <v>21</v>
      </c>
      <c r="C11" s="37" t="s">
        <v>28</v>
      </c>
      <c r="D11" s="38" t="s">
        <v>29</v>
      </c>
      <c r="E11" s="36" t="s">
        <v>24</v>
      </c>
      <c r="F11" s="39">
        <v>3</v>
      </c>
      <c r="G11" s="40">
        <v>0</v>
      </c>
      <c r="H11" s="105">
        <f aca="true" t="shared" si="0" ref="H11:H58">F11*(1+G11/100)</f>
        <v>3</v>
      </c>
      <c r="I11" s="41">
        <v>5584.5</v>
      </c>
      <c r="J11" s="42">
        <f aca="true" t="shared" si="1" ref="J11:J19">H11*I11</f>
        <v>16753.5</v>
      </c>
      <c r="K11" s="42">
        <f>I11*1.21</f>
        <v>6757.245</v>
      </c>
      <c r="L11" s="42">
        <f>K11*H11</f>
        <v>20271.735</v>
      </c>
      <c r="M11" s="43"/>
      <c r="N11" s="44">
        <f aca="true" t="shared" si="2" ref="N11:N17">L11</f>
        <v>20271.735</v>
      </c>
      <c r="O11" s="43"/>
    </row>
    <row r="12" spans="1:15" ht="15" customHeight="1">
      <c r="A12" s="35">
        <v>505</v>
      </c>
      <c r="B12" s="36" t="s">
        <v>21</v>
      </c>
      <c r="C12" s="37" t="s">
        <v>30</v>
      </c>
      <c r="D12" s="38" t="s">
        <v>31</v>
      </c>
      <c r="E12" s="36" t="s">
        <v>24</v>
      </c>
      <c r="F12" s="39">
        <v>2</v>
      </c>
      <c r="G12" s="40">
        <v>0</v>
      </c>
      <c r="H12" s="105">
        <f t="shared" si="0"/>
        <v>2</v>
      </c>
      <c r="I12" s="41">
        <v>6749</v>
      </c>
      <c r="J12" s="42">
        <f t="shared" si="1"/>
        <v>13498</v>
      </c>
      <c r="K12" s="42">
        <f aca="true" t="shared" si="3" ref="K12:K58">I12*1.21</f>
        <v>8166.29</v>
      </c>
      <c r="L12" s="42">
        <f aca="true" t="shared" si="4" ref="L12:L58">K12*H12</f>
        <v>16332.58</v>
      </c>
      <c r="M12" s="43"/>
      <c r="N12" s="44">
        <f t="shared" si="2"/>
        <v>16332.58</v>
      </c>
      <c r="O12" s="43"/>
    </row>
    <row r="13" spans="1:15" ht="15" customHeight="1">
      <c r="A13" s="35">
        <v>506</v>
      </c>
      <c r="B13" s="36" t="s">
        <v>21</v>
      </c>
      <c r="C13" s="37" t="s">
        <v>32</v>
      </c>
      <c r="D13" s="38" t="s">
        <v>33</v>
      </c>
      <c r="E13" s="36" t="s">
        <v>24</v>
      </c>
      <c r="F13" s="39">
        <v>2</v>
      </c>
      <c r="G13" s="40">
        <v>0</v>
      </c>
      <c r="H13" s="105">
        <f t="shared" si="0"/>
        <v>2</v>
      </c>
      <c r="I13" s="41">
        <v>8109</v>
      </c>
      <c r="J13" s="42">
        <f t="shared" si="1"/>
        <v>16218</v>
      </c>
      <c r="K13" s="42">
        <f t="shared" si="3"/>
        <v>9811.89</v>
      </c>
      <c r="L13" s="42">
        <f t="shared" si="4"/>
        <v>19623.78</v>
      </c>
      <c r="M13" s="53"/>
      <c r="N13" s="44">
        <f t="shared" si="2"/>
        <v>19623.78</v>
      </c>
      <c r="O13" s="53"/>
    </row>
    <row r="14" spans="1:15" ht="15" customHeight="1">
      <c r="A14" s="35">
        <v>507</v>
      </c>
      <c r="B14" s="36" t="s">
        <v>21</v>
      </c>
      <c r="C14" s="37" t="s">
        <v>34</v>
      </c>
      <c r="D14" s="38" t="s">
        <v>35</v>
      </c>
      <c r="E14" s="36" t="s">
        <v>24</v>
      </c>
      <c r="F14" s="39">
        <v>2</v>
      </c>
      <c r="G14" s="40">
        <v>0</v>
      </c>
      <c r="H14" s="105">
        <f t="shared" si="0"/>
        <v>2</v>
      </c>
      <c r="I14" s="41">
        <v>3825</v>
      </c>
      <c r="J14" s="42">
        <f t="shared" si="1"/>
        <v>7650</v>
      </c>
      <c r="K14" s="42">
        <f t="shared" si="3"/>
        <v>4628.25</v>
      </c>
      <c r="L14" s="42">
        <f t="shared" si="4"/>
        <v>9256.5</v>
      </c>
      <c r="M14" s="54"/>
      <c r="N14" s="44">
        <f t="shared" si="2"/>
        <v>9256.5</v>
      </c>
      <c r="O14" s="54"/>
    </row>
    <row r="15" spans="1:15" ht="12.75" customHeight="1">
      <c r="A15" s="35">
        <v>508</v>
      </c>
      <c r="B15" s="36" t="s">
        <v>21</v>
      </c>
      <c r="C15" s="37" t="s">
        <v>36</v>
      </c>
      <c r="D15" s="38" t="s">
        <v>37</v>
      </c>
      <c r="E15" s="36" t="s">
        <v>24</v>
      </c>
      <c r="F15" s="39">
        <v>3</v>
      </c>
      <c r="G15" s="40">
        <v>0</v>
      </c>
      <c r="H15" s="105">
        <f t="shared" si="0"/>
        <v>3</v>
      </c>
      <c r="I15" s="41">
        <v>4335</v>
      </c>
      <c r="J15" s="42">
        <f t="shared" si="1"/>
        <v>13005</v>
      </c>
      <c r="K15" s="42">
        <f t="shared" si="3"/>
        <v>5245.349999999999</v>
      </c>
      <c r="L15" s="42">
        <f t="shared" si="4"/>
        <v>15736.05</v>
      </c>
      <c r="M15" s="43"/>
      <c r="N15" s="44">
        <f t="shared" si="2"/>
        <v>15736.05</v>
      </c>
      <c r="O15" s="43"/>
    </row>
    <row r="16" spans="1:15" ht="16.5" customHeight="1">
      <c r="A16" s="35">
        <v>509</v>
      </c>
      <c r="B16" s="36" t="s">
        <v>21</v>
      </c>
      <c r="C16" s="37" t="s">
        <v>38</v>
      </c>
      <c r="D16" s="38" t="s">
        <v>39</v>
      </c>
      <c r="E16" s="36" t="s">
        <v>24</v>
      </c>
      <c r="F16" s="39">
        <v>2</v>
      </c>
      <c r="G16" s="40">
        <v>0</v>
      </c>
      <c r="H16" s="105">
        <f t="shared" si="0"/>
        <v>2</v>
      </c>
      <c r="I16" s="41">
        <v>3366</v>
      </c>
      <c r="J16" s="42">
        <f t="shared" si="1"/>
        <v>6732</v>
      </c>
      <c r="K16" s="42">
        <f t="shared" si="3"/>
        <v>4072.8599999999997</v>
      </c>
      <c r="L16" s="42">
        <f t="shared" si="4"/>
        <v>8145.719999999999</v>
      </c>
      <c r="M16" s="43"/>
      <c r="N16" s="44">
        <f t="shared" si="2"/>
        <v>8145.719999999999</v>
      </c>
      <c r="O16" s="43"/>
    </row>
    <row r="17" spans="1:15" ht="15" customHeight="1">
      <c r="A17" s="35">
        <v>510</v>
      </c>
      <c r="B17" s="36" t="s">
        <v>21</v>
      </c>
      <c r="C17" s="37" t="s">
        <v>40</v>
      </c>
      <c r="D17" s="38" t="s">
        <v>41</v>
      </c>
      <c r="E17" s="36" t="s">
        <v>24</v>
      </c>
      <c r="F17" s="39">
        <v>2</v>
      </c>
      <c r="G17" s="40">
        <v>0</v>
      </c>
      <c r="H17" s="105">
        <f t="shared" si="0"/>
        <v>2</v>
      </c>
      <c r="I17" s="41">
        <v>6638.5</v>
      </c>
      <c r="J17" s="42">
        <f t="shared" si="1"/>
        <v>13277</v>
      </c>
      <c r="K17" s="42">
        <f t="shared" si="3"/>
        <v>8032.585</v>
      </c>
      <c r="L17" s="42">
        <f t="shared" si="4"/>
        <v>16065.17</v>
      </c>
      <c r="M17" s="43"/>
      <c r="N17" s="44">
        <f t="shared" si="2"/>
        <v>16065.17</v>
      </c>
      <c r="O17" s="43"/>
    </row>
    <row r="18" spans="1:15" ht="15" customHeight="1">
      <c r="A18" s="35">
        <v>511</v>
      </c>
      <c r="B18" s="36" t="s">
        <v>21</v>
      </c>
      <c r="C18" s="37" t="s">
        <v>42</v>
      </c>
      <c r="D18" s="38" t="s">
        <v>43</v>
      </c>
      <c r="E18" s="36" t="s">
        <v>24</v>
      </c>
      <c r="F18" s="39">
        <v>2</v>
      </c>
      <c r="G18" s="40">
        <v>0</v>
      </c>
      <c r="H18" s="105">
        <f t="shared" si="0"/>
        <v>2</v>
      </c>
      <c r="I18" s="41">
        <v>2286.5</v>
      </c>
      <c r="J18" s="42">
        <f t="shared" si="1"/>
        <v>4573</v>
      </c>
      <c r="K18" s="42">
        <f t="shared" si="3"/>
        <v>2766.665</v>
      </c>
      <c r="L18" s="42">
        <f t="shared" si="4"/>
        <v>5533.33</v>
      </c>
      <c r="M18" s="44">
        <f>L18</f>
        <v>5533.33</v>
      </c>
      <c r="N18" s="44"/>
      <c r="O18" s="43"/>
    </row>
    <row r="19" spans="1:15" ht="15" customHeight="1">
      <c r="A19" s="35">
        <v>512</v>
      </c>
      <c r="B19" s="36" t="s">
        <v>21</v>
      </c>
      <c r="C19" s="37" t="s">
        <v>44</v>
      </c>
      <c r="D19" s="38" t="s">
        <v>45</v>
      </c>
      <c r="E19" s="36" t="s">
        <v>24</v>
      </c>
      <c r="F19" s="39">
        <v>6</v>
      </c>
      <c r="G19" s="40">
        <v>0</v>
      </c>
      <c r="H19" s="105">
        <f t="shared" si="0"/>
        <v>6</v>
      </c>
      <c r="I19" s="41">
        <v>3349</v>
      </c>
      <c r="J19" s="42">
        <f t="shared" si="1"/>
        <v>20094</v>
      </c>
      <c r="K19" s="42">
        <f t="shared" si="3"/>
        <v>4052.29</v>
      </c>
      <c r="L19" s="42">
        <f t="shared" si="4"/>
        <v>24313.739999999998</v>
      </c>
      <c r="M19" s="43"/>
      <c r="N19" s="44">
        <f>L19</f>
        <v>24313.739999999998</v>
      </c>
      <c r="O19" s="43"/>
    </row>
    <row r="20" spans="1:15" ht="15" customHeight="1">
      <c r="A20" s="35"/>
      <c r="B20" s="36"/>
      <c r="C20" s="37"/>
      <c r="D20" s="38"/>
      <c r="E20" s="36"/>
      <c r="F20" s="39"/>
      <c r="G20" s="40"/>
      <c r="H20" s="105"/>
      <c r="I20" s="41"/>
      <c r="J20" s="42"/>
      <c r="K20" s="42">
        <f t="shared" si="3"/>
        <v>0</v>
      </c>
      <c r="L20" s="42">
        <f t="shared" si="4"/>
        <v>0</v>
      </c>
      <c r="M20" s="43"/>
      <c r="N20" s="43"/>
      <c r="O20" s="43"/>
    </row>
    <row r="21" spans="1:15" ht="15" customHeight="1">
      <c r="A21" s="35">
        <v>514</v>
      </c>
      <c r="B21" s="36" t="s">
        <v>21</v>
      </c>
      <c r="C21" s="37" t="s">
        <v>46</v>
      </c>
      <c r="D21" s="38" t="s">
        <v>47</v>
      </c>
      <c r="E21" s="36" t="s">
        <v>24</v>
      </c>
      <c r="F21" s="39">
        <v>2</v>
      </c>
      <c r="G21" s="40">
        <v>0</v>
      </c>
      <c r="H21" s="105">
        <f t="shared" si="0"/>
        <v>2</v>
      </c>
      <c r="I21" s="41">
        <v>12648</v>
      </c>
      <c r="J21" s="42">
        <f aca="true" t="shared" si="5" ref="J21:J32">H21*I21</f>
        <v>25296</v>
      </c>
      <c r="K21" s="42">
        <f t="shared" si="3"/>
        <v>15304.08</v>
      </c>
      <c r="L21" s="42">
        <f t="shared" si="4"/>
        <v>30608.16</v>
      </c>
      <c r="M21" s="43"/>
      <c r="N21" s="44">
        <f aca="true" t="shared" si="6" ref="N21:N26">L21</f>
        <v>30608.16</v>
      </c>
      <c r="O21" s="43"/>
    </row>
    <row r="22" spans="1:15" ht="15" customHeight="1">
      <c r="A22" s="35">
        <v>515</v>
      </c>
      <c r="B22" s="36" t="s">
        <v>21</v>
      </c>
      <c r="C22" s="37" t="s">
        <v>48</v>
      </c>
      <c r="D22" s="38" t="s">
        <v>49</v>
      </c>
      <c r="E22" s="36" t="s">
        <v>24</v>
      </c>
      <c r="F22" s="39">
        <v>1</v>
      </c>
      <c r="G22" s="40">
        <v>0</v>
      </c>
      <c r="H22" s="105">
        <f t="shared" si="0"/>
        <v>1</v>
      </c>
      <c r="I22" s="41">
        <v>5992.5</v>
      </c>
      <c r="J22" s="42">
        <f t="shared" si="5"/>
        <v>5992.5</v>
      </c>
      <c r="K22" s="42">
        <f t="shared" si="3"/>
        <v>7250.925</v>
      </c>
      <c r="L22" s="42">
        <f t="shared" si="4"/>
        <v>7250.925</v>
      </c>
      <c r="M22" s="43"/>
      <c r="N22" s="44">
        <f t="shared" si="6"/>
        <v>7250.925</v>
      </c>
      <c r="O22" s="43"/>
    </row>
    <row r="23" spans="1:15" ht="12.75" customHeight="1">
      <c r="A23" s="35">
        <v>516</v>
      </c>
      <c r="B23" s="36" t="s">
        <v>21</v>
      </c>
      <c r="C23" s="37" t="s">
        <v>50</v>
      </c>
      <c r="D23" s="38" t="s">
        <v>51</v>
      </c>
      <c r="E23" s="36" t="s">
        <v>24</v>
      </c>
      <c r="F23" s="39">
        <v>2</v>
      </c>
      <c r="G23" s="40">
        <v>0</v>
      </c>
      <c r="H23" s="105">
        <f t="shared" si="0"/>
        <v>2</v>
      </c>
      <c r="I23" s="41">
        <v>2482</v>
      </c>
      <c r="J23" s="42">
        <f t="shared" si="5"/>
        <v>4964</v>
      </c>
      <c r="K23" s="42">
        <f t="shared" si="3"/>
        <v>3003.22</v>
      </c>
      <c r="L23" s="42">
        <f t="shared" si="4"/>
        <v>6006.44</v>
      </c>
      <c r="M23" s="44"/>
      <c r="N23" s="44">
        <f t="shared" si="6"/>
        <v>6006.44</v>
      </c>
      <c r="O23" s="43"/>
    </row>
    <row r="24" spans="1:15" ht="16.5" customHeight="1">
      <c r="A24" s="35">
        <v>517</v>
      </c>
      <c r="B24" s="36" t="s">
        <v>21</v>
      </c>
      <c r="C24" s="37" t="s">
        <v>52</v>
      </c>
      <c r="D24" s="38" t="s">
        <v>53</v>
      </c>
      <c r="E24" s="36" t="s">
        <v>24</v>
      </c>
      <c r="F24" s="39">
        <v>1</v>
      </c>
      <c r="G24" s="40">
        <v>0</v>
      </c>
      <c r="H24" s="105">
        <f t="shared" si="0"/>
        <v>1</v>
      </c>
      <c r="I24" s="41">
        <v>2482</v>
      </c>
      <c r="J24" s="42">
        <f t="shared" si="5"/>
        <v>2482</v>
      </c>
      <c r="K24" s="42">
        <f t="shared" si="3"/>
        <v>3003.22</v>
      </c>
      <c r="L24" s="42">
        <f t="shared" si="4"/>
        <v>3003.22</v>
      </c>
      <c r="M24" s="44"/>
      <c r="N24" s="44">
        <f t="shared" si="6"/>
        <v>3003.22</v>
      </c>
      <c r="O24" s="43"/>
    </row>
    <row r="25" spans="1:15" ht="15" customHeight="1">
      <c r="A25" s="35">
        <v>518</v>
      </c>
      <c r="B25" s="36" t="s">
        <v>21</v>
      </c>
      <c r="C25" s="37" t="s">
        <v>54</v>
      </c>
      <c r="D25" s="38" t="s">
        <v>55</v>
      </c>
      <c r="E25" s="36" t="s">
        <v>24</v>
      </c>
      <c r="F25" s="39">
        <v>2</v>
      </c>
      <c r="G25" s="40">
        <v>0</v>
      </c>
      <c r="H25" s="105">
        <f t="shared" si="0"/>
        <v>2</v>
      </c>
      <c r="I25" s="41">
        <v>4777</v>
      </c>
      <c r="J25" s="42">
        <f t="shared" si="5"/>
        <v>9554</v>
      </c>
      <c r="K25" s="42">
        <f t="shared" si="3"/>
        <v>5780.17</v>
      </c>
      <c r="L25" s="42">
        <f t="shared" si="4"/>
        <v>11560.34</v>
      </c>
      <c r="M25" s="43"/>
      <c r="N25" s="44">
        <f t="shared" si="6"/>
        <v>11560.34</v>
      </c>
      <c r="O25" s="43"/>
    </row>
    <row r="26" spans="1:15" ht="15" customHeight="1">
      <c r="A26" s="35">
        <v>519</v>
      </c>
      <c r="B26" s="36" t="s">
        <v>21</v>
      </c>
      <c r="C26" s="37" t="s">
        <v>56</v>
      </c>
      <c r="D26" s="38" t="s">
        <v>57</v>
      </c>
      <c r="E26" s="36" t="s">
        <v>24</v>
      </c>
      <c r="F26" s="39">
        <v>2</v>
      </c>
      <c r="G26" s="40">
        <v>0</v>
      </c>
      <c r="H26" s="105">
        <f t="shared" si="0"/>
        <v>2</v>
      </c>
      <c r="I26" s="41">
        <v>3272.5</v>
      </c>
      <c r="J26" s="42">
        <f t="shared" si="5"/>
        <v>6545</v>
      </c>
      <c r="K26" s="42">
        <f t="shared" si="3"/>
        <v>3959.725</v>
      </c>
      <c r="L26" s="42">
        <f t="shared" si="4"/>
        <v>7919.45</v>
      </c>
      <c r="M26" s="43"/>
      <c r="N26" s="44">
        <f t="shared" si="6"/>
        <v>7919.45</v>
      </c>
      <c r="O26" s="43"/>
    </row>
    <row r="27" spans="1:15" ht="15" customHeight="1">
      <c r="A27" s="35">
        <v>520</v>
      </c>
      <c r="B27" s="36" t="s">
        <v>21</v>
      </c>
      <c r="C27" s="37" t="s">
        <v>58</v>
      </c>
      <c r="D27" s="38" t="s">
        <v>59</v>
      </c>
      <c r="E27" s="36" t="s">
        <v>24</v>
      </c>
      <c r="F27" s="39">
        <v>1</v>
      </c>
      <c r="G27" s="40">
        <v>0</v>
      </c>
      <c r="H27" s="105">
        <f t="shared" si="0"/>
        <v>1</v>
      </c>
      <c r="I27" s="41">
        <v>2371.5</v>
      </c>
      <c r="J27" s="42">
        <f t="shared" si="5"/>
        <v>2371.5</v>
      </c>
      <c r="K27" s="42">
        <f t="shared" si="3"/>
        <v>2869.515</v>
      </c>
      <c r="L27" s="42">
        <f t="shared" si="4"/>
        <v>2869.515</v>
      </c>
      <c r="M27" s="44">
        <f>L27</f>
        <v>2869.515</v>
      </c>
      <c r="N27" s="44"/>
      <c r="O27" s="43"/>
    </row>
    <row r="28" spans="1:15" ht="15" customHeight="1">
      <c r="A28" s="35">
        <v>521</v>
      </c>
      <c r="B28" s="36" t="s">
        <v>21</v>
      </c>
      <c r="C28" s="37" t="s">
        <v>60</v>
      </c>
      <c r="D28" s="38" t="s">
        <v>61</v>
      </c>
      <c r="E28" s="36" t="s">
        <v>24</v>
      </c>
      <c r="F28" s="39">
        <v>2</v>
      </c>
      <c r="G28" s="40">
        <v>0</v>
      </c>
      <c r="H28" s="105">
        <f t="shared" si="0"/>
        <v>2</v>
      </c>
      <c r="I28" s="41">
        <v>2371.5</v>
      </c>
      <c r="J28" s="42">
        <f t="shared" si="5"/>
        <v>4743</v>
      </c>
      <c r="K28" s="42">
        <f t="shared" si="3"/>
        <v>2869.515</v>
      </c>
      <c r="L28" s="42">
        <f t="shared" si="4"/>
        <v>5739.03</v>
      </c>
      <c r="M28" s="44">
        <f>L28</f>
        <v>5739.03</v>
      </c>
      <c r="N28" s="43"/>
      <c r="O28" s="43"/>
    </row>
    <row r="29" spans="1:15" ht="15" customHeight="1">
      <c r="A29" s="35">
        <v>522</v>
      </c>
      <c r="B29" s="36" t="s">
        <v>21</v>
      </c>
      <c r="C29" s="37" t="s">
        <v>62</v>
      </c>
      <c r="D29" s="38" t="s">
        <v>63</v>
      </c>
      <c r="E29" s="36" t="s">
        <v>24</v>
      </c>
      <c r="F29" s="39">
        <v>1</v>
      </c>
      <c r="G29" s="40">
        <v>0</v>
      </c>
      <c r="H29" s="105">
        <f t="shared" si="0"/>
        <v>1</v>
      </c>
      <c r="I29" s="41">
        <v>3128</v>
      </c>
      <c r="J29" s="42">
        <f t="shared" si="5"/>
        <v>3128</v>
      </c>
      <c r="K29" s="42">
        <f t="shared" si="3"/>
        <v>3784.88</v>
      </c>
      <c r="L29" s="42">
        <f t="shared" si="4"/>
        <v>3784.88</v>
      </c>
      <c r="M29" s="43"/>
      <c r="N29" s="44">
        <f>L29</f>
        <v>3784.88</v>
      </c>
      <c r="O29" s="43"/>
    </row>
    <row r="30" spans="1:15" ht="15" customHeight="1">
      <c r="A30" s="35">
        <v>523</v>
      </c>
      <c r="B30" s="36" t="s">
        <v>21</v>
      </c>
      <c r="C30" s="37" t="s">
        <v>64</v>
      </c>
      <c r="D30" s="38" t="s">
        <v>65</v>
      </c>
      <c r="E30" s="36" t="s">
        <v>24</v>
      </c>
      <c r="F30" s="39">
        <v>1</v>
      </c>
      <c r="G30" s="40">
        <v>0</v>
      </c>
      <c r="H30" s="105">
        <f t="shared" si="0"/>
        <v>1</v>
      </c>
      <c r="I30" s="41">
        <v>3034.5</v>
      </c>
      <c r="J30" s="42">
        <f t="shared" si="5"/>
        <v>3034.5</v>
      </c>
      <c r="K30" s="42">
        <f t="shared" si="3"/>
        <v>3671.745</v>
      </c>
      <c r="L30" s="42">
        <f t="shared" si="4"/>
        <v>3671.745</v>
      </c>
      <c r="M30" s="43"/>
      <c r="N30" s="44">
        <f>L30</f>
        <v>3671.745</v>
      </c>
      <c r="O30" s="43"/>
    </row>
    <row r="31" spans="1:15" ht="15" customHeight="1">
      <c r="A31" s="35">
        <v>524</v>
      </c>
      <c r="B31" s="36" t="s">
        <v>21</v>
      </c>
      <c r="C31" s="37" t="s">
        <v>66</v>
      </c>
      <c r="D31" s="38" t="s">
        <v>67</v>
      </c>
      <c r="E31" s="36" t="s">
        <v>24</v>
      </c>
      <c r="F31" s="39">
        <v>1</v>
      </c>
      <c r="G31" s="40">
        <v>0</v>
      </c>
      <c r="H31" s="105">
        <f t="shared" si="0"/>
        <v>1</v>
      </c>
      <c r="I31" s="41">
        <v>6451.5</v>
      </c>
      <c r="J31" s="42">
        <f t="shared" si="5"/>
        <v>6451.5</v>
      </c>
      <c r="K31" s="42">
        <f t="shared" si="3"/>
        <v>7806.315</v>
      </c>
      <c r="L31" s="42">
        <f t="shared" si="4"/>
        <v>7806.315</v>
      </c>
      <c r="M31" s="43"/>
      <c r="N31" s="44">
        <f>L31</f>
        <v>7806.315</v>
      </c>
      <c r="O31" s="43"/>
    </row>
    <row r="32" spans="1:15" ht="15" customHeight="1">
      <c r="A32" s="35">
        <v>525</v>
      </c>
      <c r="B32" s="36" t="s">
        <v>21</v>
      </c>
      <c r="C32" s="37" t="s">
        <v>68</v>
      </c>
      <c r="D32" s="38" t="s">
        <v>69</v>
      </c>
      <c r="E32" s="36" t="s">
        <v>24</v>
      </c>
      <c r="F32" s="39">
        <v>1</v>
      </c>
      <c r="G32" s="40">
        <v>0</v>
      </c>
      <c r="H32" s="105">
        <f t="shared" si="0"/>
        <v>1</v>
      </c>
      <c r="I32" s="41">
        <v>2371.5</v>
      </c>
      <c r="J32" s="42">
        <f t="shared" si="5"/>
        <v>2371.5</v>
      </c>
      <c r="K32" s="42">
        <f t="shared" si="3"/>
        <v>2869.515</v>
      </c>
      <c r="L32" s="42">
        <f t="shared" si="4"/>
        <v>2869.515</v>
      </c>
      <c r="M32" s="44">
        <f>L32</f>
        <v>2869.515</v>
      </c>
      <c r="N32" s="43"/>
      <c r="O32" s="43"/>
    </row>
    <row r="33" spans="1:15" ht="15" customHeight="1">
      <c r="A33" s="35"/>
      <c r="B33" s="36"/>
      <c r="C33" s="37"/>
      <c r="D33" s="38"/>
      <c r="E33" s="36"/>
      <c r="F33" s="39"/>
      <c r="G33" s="40"/>
      <c r="H33" s="105"/>
      <c r="I33" s="41"/>
      <c r="J33" s="42"/>
      <c r="K33" s="42">
        <f t="shared" si="3"/>
        <v>0</v>
      </c>
      <c r="L33" s="42">
        <f t="shared" si="4"/>
        <v>0</v>
      </c>
      <c r="M33" s="43"/>
      <c r="N33" s="43"/>
      <c r="O33" s="43"/>
    </row>
    <row r="34" spans="1:15" ht="15" customHeight="1">
      <c r="A34" s="35">
        <v>527</v>
      </c>
      <c r="B34" s="36" t="s">
        <v>21</v>
      </c>
      <c r="C34" s="37" t="s">
        <v>70</v>
      </c>
      <c r="D34" s="38" t="s">
        <v>37</v>
      </c>
      <c r="E34" s="36" t="s">
        <v>24</v>
      </c>
      <c r="F34" s="39">
        <v>9</v>
      </c>
      <c r="G34" s="40">
        <v>0</v>
      </c>
      <c r="H34" s="105">
        <f t="shared" si="0"/>
        <v>9</v>
      </c>
      <c r="I34" s="41">
        <v>4335</v>
      </c>
      <c r="J34" s="42">
        <f aca="true" t="shared" si="7" ref="J34:J42">H34*I34</f>
        <v>39015</v>
      </c>
      <c r="K34" s="42">
        <f t="shared" si="3"/>
        <v>5245.349999999999</v>
      </c>
      <c r="L34" s="42">
        <f t="shared" si="4"/>
        <v>47208.149999999994</v>
      </c>
      <c r="M34" s="43"/>
      <c r="N34" s="44">
        <f aca="true" t="shared" si="8" ref="N34:N39">L34</f>
        <v>47208.149999999994</v>
      </c>
      <c r="O34" s="43"/>
    </row>
    <row r="35" spans="1:15" ht="15" customHeight="1">
      <c r="A35" s="35">
        <v>528</v>
      </c>
      <c r="B35" s="36" t="s">
        <v>21</v>
      </c>
      <c r="C35" s="37" t="s">
        <v>71</v>
      </c>
      <c r="D35" s="38" t="s">
        <v>72</v>
      </c>
      <c r="E35" s="36" t="s">
        <v>24</v>
      </c>
      <c r="F35" s="39">
        <v>1</v>
      </c>
      <c r="G35" s="40">
        <v>0</v>
      </c>
      <c r="H35" s="105">
        <f t="shared" si="0"/>
        <v>1</v>
      </c>
      <c r="I35" s="41">
        <v>2975</v>
      </c>
      <c r="J35" s="42">
        <f t="shared" si="7"/>
        <v>2975</v>
      </c>
      <c r="K35" s="42">
        <f t="shared" si="3"/>
        <v>3599.75</v>
      </c>
      <c r="L35" s="42">
        <f t="shared" si="4"/>
        <v>3599.75</v>
      </c>
      <c r="M35" s="44"/>
      <c r="N35" s="44">
        <f t="shared" si="8"/>
        <v>3599.75</v>
      </c>
      <c r="O35" s="43"/>
    </row>
    <row r="36" spans="1:15" ht="15" customHeight="1">
      <c r="A36" s="35">
        <v>529</v>
      </c>
      <c r="B36" s="36" t="s">
        <v>21</v>
      </c>
      <c r="C36" s="37" t="s">
        <v>73</v>
      </c>
      <c r="D36" s="38" t="s">
        <v>74</v>
      </c>
      <c r="E36" s="36" t="s">
        <v>24</v>
      </c>
      <c r="F36" s="39">
        <v>1</v>
      </c>
      <c r="G36" s="40">
        <v>0</v>
      </c>
      <c r="H36" s="105">
        <f t="shared" si="0"/>
        <v>1</v>
      </c>
      <c r="I36" s="41">
        <v>5584.5</v>
      </c>
      <c r="J36" s="42">
        <f t="shared" si="7"/>
        <v>5584.5</v>
      </c>
      <c r="K36" s="42">
        <f t="shared" si="3"/>
        <v>6757.245</v>
      </c>
      <c r="L36" s="42">
        <f t="shared" si="4"/>
        <v>6757.245</v>
      </c>
      <c r="M36" s="43"/>
      <c r="N36" s="44">
        <f t="shared" si="8"/>
        <v>6757.245</v>
      </c>
      <c r="O36" s="43"/>
    </row>
    <row r="37" spans="1:15" ht="15" customHeight="1">
      <c r="A37" s="35">
        <v>530</v>
      </c>
      <c r="B37" s="36" t="s">
        <v>21</v>
      </c>
      <c r="C37" s="37" t="s">
        <v>75</v>
      </c>
      <c r="D37" s="38" t="s">
        <v>76</v>
      </c>
      <c r="E37" s="36" t="s">
        <v>24</v>
      </c>
      <c r="F37" s="39">
        <v>1</v>
      </c>
      <c r="G37" s="40">
        <v>0</v>
      </c>
      <c r="H37" s="105">
        <f t="shared" si="0"/>
        <v>1</v>
      </c>
      <c r="I37" s="41">
        <v>6052</v>
      </c>
      <c r="J37" s="42">
        <f t="shared" si="7"/>
        <v>6052</v>
      </c>
      <c r="K37" s="42">
        <f t="shared" si="3"/>
        <v>7322.92</v>
      </c>
      <c r="L37" s="42">
        <f t="shared" si="4"/>
        <v>7322.92</v>
      </c>
      <c r="M37" s="43"/>
      <c r="N37" s="44">
        <f t="shared" si="8"/>
        <v>7322.92</v>
      </c>
      <c r="O37" s="43"/>
    </row>
    <row r="38" spans="1:15" ht="15" customHeight="1">
      <c r="A38" s="35">
        <v>531</v>
      </c>
      <c r="B38" s="36" t="s">
        <v>21</v>
      </c>
      <c r="C38" s="37" t="s">
        <v>77</v>
      </c>
      <c r="D38" s="38" t="s">
        <v>33</v>
      </c>
      <c r="E38" s="36" t="s">
        <v>24</v>
      </c>
      <c r="F38" s="39">
        <v>1</v>
      </c>
      <c r="G38" s="40">
        <v>0</v>
      </c>
      <c r="H38" s="105">
        <f t="shared" si="0"/>
        <v>1</v>
      </c>
      <c r="I38" s="41">
        <v>8109</v>
      </c>
      <c r="J38" s="42">
        <f t="shared" si="7"/>
        <v>8109</v>
      </c>
      <c r="K38" s="42">
        <f t="shared" si="3"/>
        <v>9811.89</v>
      </c>
      <c r="L38" s="42">
        <f t="shared" si="4"/>
        <v>9811.89</v>
      </c>
      <c r="M38" s="43"/>
      <c r="N38" s="44">
        <f t="shared" si="8"/>
        <v>9811.89</v>
      </c>
      <c r="O38" s="43"/>
    </row>
    <row r="39" spans="1:15" ht="15" customHeight="1">
      <c r="A39" s="35">
        <v>532</v>
      </c>
      <c r="B39" s="36" t="s">
        <v>21</v>
      </c>
      <c r="C39" s="37" t="s">
        <v>78</v>
      </c>
      <c r="D39" s="38" t="s">
        <v>35</v>
      </c>
      <c r="E39" s="36" t="s">
        <v>24</v>
      </c>
      <c r="F39" s="39">
        <v>1</v>
      </c>
      <c r="G39" s="40">
        <v>0</v>
      </c>
      <c r="H39" s="105">
        <f t="shared" si="0"/>
        <v>1</v>
      </c>
      <c r="I39" s="41">
        <v>3825</v>
      </c>
      <c r="J39" s="42">
        <f t="shared" si="7"/>
        <v>3825</v>
      </c>
      <c r="K39" s="42">
        <f t="shared" si="3"/>
        <v>4628.25</v>
      </c>
      <c r="L39" s="42">
        <f t="shared" si="4"/>
        <v>4628.25</v>
      </c>
      <c r="M39" s="43"/>
      <c r="N39" s="44">
        <f t="shared" si="8"/>
        <v>4628.25</v>
      </c>
      <c r="O39" s="43"/>
    </row>
    <row r="40" spans="1:15" ht="15" customHeight="1">
      <c r="A40" s="35">
        <v>533</v>
      </c>
      <c r="B40" s="36" t="s">
        <v>21</v>
      </c>
      <c r="C40" s="37" t="s">
        <v>79</v>
      </c>
      <c r="D40" s="38" t="s">
        <v>80</v>
      </c>
      <c r="E40" s="36" t="s">
        <v>24</v>
      </c>
      <c r="F40" s="39">
        <v>1</v>
      </c>
      <c r="G40" s="40">
        <v>0</v>
      </c>
      <c r="H40" s="105">
        <f t="shared" si="0"/>
        <v>1</v>
      </c>
      <c r="I40" s="41">
        <v>2286.5</v>
      </c>
      <c r="J40" s="42">
        <f t="shared" si="7"/>
        <v>2286.5</v>
      </c>
      <c r="K40" s="42">
        <f t="shared" si="3"/>
        <v>2766.665</v>
      </c>
      <c r="L40" s="42">
        <f t="shared" si="4"/>
        <v>2766.665</v>
      </c>
      <c r="M40" s="44">
        <f>L40</f>
        <v>2766.665</v>
      </c>
      <c r="N40" s="43"/>
      <c r="O40" s="43"/>
    </row>
    <row r="41" spans="1:15" ht="15" customHeight="1">
      <c r="A41" s="35">
        <v>534</v>
      </c>
      <c r="B41" s="36" t="s">
        <v>21</v>
      </c>
      <c r="C41" s="37" t="s">
        <v>81</v>
      </c>
      <c r="D41" s="38" t="s">
        <v>39</v>
      </c>
      <c r="E41" s="36" t="s">
        <v>24</v>
      </c>
      <c r="F41" s="39">
        <v>1</v>
      </c>
      <c r="G41" s="40">
        <v>0</v>
      </c>
      <c r="H41" s="105">
        <f t="shared" si="0"/>
        <v>1</v>
      </c>
      <c r="I41" s="41">
        <v>3366</v>
      </c>
      <c r="J41" s="42">
        <f t="shared" si="7"/>
        <v>3366</v>
      </c>
      <c r="K41" s="42">
        <f t="shared" si="3"/>
        <v>4072.8599999999997</v>
      </c>
      <c r="L41" s="42">
        <f t="shared" si="4"/>
        <v>4072.8599999999997</v>
      </c>
      <c r="M41" s="43"/>
      <c r="N41" s="44">
        <f>L41</f>
        <v>4072.8599999999997</v>
      </c>
      <c r="O41" s="43"/>
    </row>
    <row r="42" spans="1:15" ht="27">
      <c r="A42" s="35">
        <v>535</v>
      </c>
      <c r="B42" s="36" t="s">
        <v>21</v>
      </c>
      <c r="C42" s="37" t="s">
        <v>82</v>
      </c>
      <c r="D42" s="38" t="s">
        <v>83</v>
      </c>
      <c r="E42" s="36" t="s">
        <v>24</v>
      </c>
      <c r="F42" s="39">
        <v>6</v>
      </c>
      <c r="G42" s="40">
        <v>0</v>
      </c>
      <c r="H42" s="105">
        <f t="shared" si="0"/>
        <v>6</v>
      </c>
      <c r="I42" s="41">
        <v>5720.5</v>
      </c>
      <c r="J42" s="42">
        <f t="shared" si="7"/>
        <v>34323</v>
      </c>
      <c r="K42" s="42">
        <f t="shared" si="3"/>
        <v>6921.804999999999</v>
      </c>
      <c r="L42" s="42">
        <f t="shared" si="4"/>
        <v>41530.829999999994</v>
      </c>
      <c r="M42" s="43"/>
      <c r="N42" s="44">
        <f>L42</f>
        <v>41530.829999999994</v>
      </c>
      <c r="O42" s="43"/>
    </row>
    <row r="43" spans="1:15" ht="14.25">
      <c r="A43" s="35"/>
      <c r="B43" s="36"/>
      <c r="C43" s="37"/>
      <c r="D43" s="38"/>
      <c r="E43" s="36"/>
      <c r="F43" s="39"/>
      <c r="G43" s="40"/>
      <c r="H43" s="105"/>
      <c r="I43" s="41"/>
      <c r="J43" s="42"/>
      <c r="K43" s="42">
        <f t="shared" si="3"/>
        <v>0</v>
      </c>
      <c r="L43" s="42">
        <f t="shared" si="4"/>
        <v>0</v>
      </c>
      <c r="M43" s="43"/>
      <c r="N43" s="43"/>
      <c r="O43" s="43"/>
    </row>
    <row r="44" spans="1:15" ht="27">
      <c r="A44" s="35">
        <v>537</v>
      </c>
      <c r="B44" s="36" t="s">
        <v>21</v>
      </c>
      <c r="C44" s="37" t="s">
        <v>84</v>
      </c>
      <c r="D44" s="38" t="s">
        <v>85</v>
      </c>
      <c r="E44" s="36" t="s">
        <v>24</v>
      </c>
      <c r="F44" s="39">
        <v>2</v>
      </c>
      <c r="G44" s="40">
        <v>0</v>
      </c>
      <c r="H44" s="105">
        <f t="shared" si="0"/>
        <v>2</v>
      </c>
      <c r="I44" s="41">
        <v>4148</v>
      </c>
      <c r="J44" s="42">
        <f aca="true" t="shared" si="9" ref="J44:J50">H44*I44</f>
        <v>8296</v>
      </c>
      <c r="K44" s="42">
        <f t="shared" si="3"/>
        <v>5019.08</v>
      </c>
      <c r="L44" s="42">
        <f t="shared" si="4"/>
        <v>10038.16</v>
      </c>
      <c r="M44" s="43"/>
      <c r="N44" s="44">
        <f>L44</f>
        <v>10038.16</v>
      </c>
      <c r="O44" s="43"/>
    </row>
    <row r="45" spans="1:15" ht="27">
      <c r="A45" s="35">
        <v>538</v>
      </c>
      <c r="B45" s="36" t="s">
        <v>21</v>
      </c>
      <c r="C45" s="37" t="s">
        <v>86</v>
      </c>
      <c r="D45" s="38" t="s">
        <v>87</v>
      </c>
      <c r="E45" s="36" t="s">
        <v>24</v>
      </c>
      <c r="F45" s="39">
        <v>6</v>
      </c>
      <c r="G45" s="40">
        <v>0</v>
      </c>
      <c r="H45" s="105">
        <f t="shared" si="0"/>
        <v>6</v>
      </c>
      <c r="I45" s="41">
        <v>2252.5</v>
      </c>
      <c r="J45" s="42">
        <f t="shared" si="9"/>
        <v>13515</v>
      </c>
      <c r="K45" s="42">
        <f t="shared" si="3"/>
        <v>2725.525</v>
      </c>
      <c r="L45" s="42">
        <f t="shared" si="4"/>
        <v>16353.150000000001</v>
      </c>
      <c r="M45" s="44">
        <f>L45</f>
        <v>16353.150000000001</v>
      </c>
      <c r="N45" s="43"/>
      <c r="O45" s="43"/>
    </row>
    <row r="46" spans="1:15" ht="27">
      <c r="A46" s="35">
        <v>539</v>
      </c>
      <c r="B46" s="36" t="s">
        <v>21</v>
      </c>
      <c r="C46" s="37" t="s">
        <v>88</v>
      </c>
      <c r="D46" s="38" t="s">
        <v>89</v>
      </c>
      <c r="E46" s="36" t="s">
        <v>24</v>
      </c>
      <c r="F46" s="39">
        <v>6</v>
      </c>
      <c r="G46" s="40">
        <v>0</v>
      </c>
      <c r="H46" s="105">
        <f t="shared" si="0"/>
        <v>6</v>
      </c>
      <c r="I46" s="41">
        <v>2142</v>
      </c>
      <c r="J46" s="42">
        <f t="shared" si="9"/>
        <v>12852</v>
      </c>
      <c r="K46" s="42">
        <f t="shared" si="3"/>
        <v>2591.8199999999997</v>
      </c>
      <c r="L46" s="42">
        <f t="shared" si="4"/>
        <v>15550.919999999998</v>
      </c>
      <c r="M46" s="44">
        <f>L46</f>
        <v>15550.919999999998</v>
      </c>
      <c r="N46" s="43"/>
      <c r="O46" s="43"/>
    </row>
    <row r="47" spans="1:15" ht="27">
      <c r="A47" s="35">
        <v>540</v>
      </c>
      <c r="B47" s="36" t="s">
        <v>21</v>
      </c>
      <c r="C47" s="37" t="s">
        <v>90</v>
      </c>
      <c r="D47" s="38" t="s">
        <v>91</v>
      </c>
      <c r="E47" s="36" t="s">
        <v>24</v>
      </c>
      <c r="F47" s="39">
        <v>1</v>
      </c>
      <c r="G47" s="40">
        <v>0</v>
      </c>
      <c r="H47" s="105">
        <f t="shared" si="0"/>
        <v>1</v>
      </c>
      <c r="I47" s="41">
        <v>5992.5</v>
      </c>
      <c r="J47" s="42">
        <f t="shared" si="9"/>
        <v>5992.5</v>
      </c>
      <c r="K47" s="42">
        <f t="shared" si="3"/>
        <v>7250.925</v>
      </c>
      <c r="L47" s="42">
        <f t="shared" si="4"/>
        <v>7250.925</v>
      </c>
      <c r="M47" s="43"/>
      <c r="N47" s="44">
        <f>L47</f>
        <v>7250.925</v>
      </c>
      <c r="O47" s="43"/>
    </row>
    <row r="48" spans="1:15" ht="27">
      <c r="A48" s="35">
        <v>541</v>
      </c>
      <c r="B48" s="36" t="s">
        <v>21</v>
      </c>
      <c r="C48" s="37" t="s">
        <v>92</v>
      </c>
      <c r="D48" s="38" t="s">
        <v>31</v>
      </c>
      <c r="E48" s="36" t="s">
        <v>24</v>
      </c>
      <c r="F48" s="39">
        <v>1</v>
      </c>
      <c r="G48" s="40">
        <v>0</v>
      </c>
      <c r="H48" s="105">
        <f t="shared" si="0"/>
        <v>1</v>
      </c>
      <c r="I48" s="41">
        <v>6749</v>
      </c>
      <c r="J48" s="42">
        <f t="shared" si="9"/>
        <v>6749</v>
      </c>
      <c r="K48" s="42">
        <f t="shared" si="3"/>
        <v>8166.29</v>
      </c>
      <c r="L48" s="42">
        <f t="shared" si="4"/>
        <v>8166.29</v>
      </c>
      <c r="M48" s="43"/>
      <c r="N48" s="44">
        <f>L48</f>
        <v>8166.29</v>
      </c>
      <c r="O48" s="43"/>
    </row>
    <row r="49" spans="1:15" ht="27">
      <c r="A49" s="35">
        <v>542</v>
      </c>
      <c r="B49" s="36" t="s">
        <v>21</v>
      </c>
      <c r="C49" s="37" t="s">
        <v>93</v>
      </c>
      <c r="D49" s="38" t="s">
        <v>94</v>
      </c>
      <c r="E49" s="36" t="s">
        <v>24</v>
      </c>
      <c r="F49" s="39">
        <v>1</v>
      </c>
      <c r="G49" s="40">
        <v>0</v>
      </c>
      <c r="H49" s="105">
        <f t="shared" si="0"/>
        <v>1</v>
      </c>
      <c r="I49" s="41">
        <v>15555</v>
      </c>
      <c r="J49" s="42">
        <f t="shared" si="9"/>
        <v>15555</v>
      </c>
      <c r="K49" s="42">
        <f t="shared" si="3"/>
        <v>18821.55</v>
      </c>
      <c r="L49" s="42">
        <f t="shared" si="4"/>
        <v>18821.55</v>
      </c>
      <c r="M49" s="43"/>
      <c r="N49" s="44">
        <f>L49</f>
        <v>18821.55</v>
      </c>
      <c r="O49" s="43"/>
    </row>
    <row r="50" spans="1:15" ht="14.25">
      <c r="A50" s="35">
        <v>543</v>
      </c>
      <c r="B50" s="36" t="s">
        <v>21</v>
      </c>
      <c r="C50" s="37" t="s">
        <v>95</v>
      </c>
      <c r="D50" s="38" t="s">
        <v>96</v>
      </c>
      <c r="E50" s="36" t="s">
        <v>24</v>
      </c>
      <c r="F50" s="39">
        <v>1</v>
      </c>
      <c r="G50" s="40">
        <v>0</v>
      </c>
      <c r="H50" s="105">
        <f t="shared" si="0"/>
        <v>1</v>
      </c>
      <c r="I50" s="41">
        <v>12665</v>
      </c>
      <c r="J50" s="42">
        <f t="shared" si="9"/>
        <v>12665</v>
      </c>
      <c r="K50" s="42">
        <f t="shared" si="3"/>
        <v>15324.65</v>
      </c>
      <c r="L50" s="42">
        <f t="shared" si="4"/>
        <v>15324.65</v>
      </c>
      <c r="M50" s="43"/>
      <c r="N50" s="44">
        <f>L50</f>
        <v>15324.65</v>
      </c>
      <c r="O50" s="43"/>
    </row>
    <row r="51" spans="1:15" ht="14.25">
      <c r="A51" s="35"/>
      <c r="B51" s="36"/>
      <c r="C51" s="37"/>
      <c r="D51" s="38"/>
      <c r="E51" s="36"/>
      <c r="F51" s="39"/>
      <c r="G51" s="40"/>
      <c r="H51" s="105"/>
      <c r="I51" s="41"/>
      <c r="J51" s="42"/>
      <c r="K51" s="42">
        <f t="shared" si="3"/>
        <v>0</v>
      </c>
      <c r="L51" s="42">
        <f t="shared" si="4"/>
        <v>0</v>
      </c>
      <c r="M51" s="43"/>
      <c r="N51" s="43"/>
      <c r="O51" s="43"/>
    </row>
    <row r="52" spans="1:15" ht="27">
      <c r="A52" s="35">
        <v>545</v>
      </c>
      <c r="B52" s="36" t="s">
        <v>21</v>
      </c>
      <c r="C52" s="37" t="s">
        <v>97</v>
      </c>
      <c r="D52" s="38" t="s">
        <v>98</v>
      </c>
      <c r="E52" s="36" t="s">
        <v>24</v>
      </c>
      <c r="F52" s="39">
        <v>3</v>
      </c>
      <c r="G52" s="40">
        <v>0</v>
      </c>
      <c r="H52" s="105">
        <f t="shared" si="0"/>
        <v>3</v>
      </c>
      <c r="I52" s="41">
        <v>2023</v>
      </c>
      <c r="J52" s="42">
        <f aca="true" t="shared" si="10" ref="J52:J58">H52*I52</f>
        <v>6069</v>
      </c>
      <c r="K52" s="42">
        <f t="shared" si="3"/>
        <v>2447.83</v>
      </c>
      <c r="L52" s="42">
        <f t="shared" si="4"/>
        <v>7343.49</v>
      </c>
      <c r="M52" s="44">
        <f>L52</f>
        <v>7343.49</v>
      </c>
      <c r="N52" s="43"/>
      <c r="O52" s="43"/>
    </row>
    <row r="53" spans="1:15" ht="27">
      <c r="A53" s="35">
        <v>546</v>
      </c>
      <c r="B53" s="36" t="s">
        <v>21</v>
      </c>
      <c r="C53" s="37" t="s">
        <v>99</v>
      </c>
      <c r="D53" s="38" t="s">
        <v>100</v>
      </c>
      <c r="E53" s="36" t="s">
        <v>24</v>
      </c>
      <c r="F53" s="39">
        <v>2</v>
      </c>
      <c r="G53" s="40">
        <v>0</v>
      </c>
      <c r="H53" s="105">
        <f t="shared" si="0"/>
        <v>2</v>
      </c>
      <c r="I53" s="41">
        <v>2482</v>
      </c>
      <c r="J53" s="42">
        <f t="shared" si="10"/>
        <v>4964</v>
      </c>
      <c r="K53" s="42">
        <f t="shared" si="3"/>
        <v>3003.22</v>
      </c>
      <c r="L53" s="42">
        <f t="shared" si="4"/>
        <v>6006.44</v>
      </c>
      <c r="M53" s="44"/>
      <c r="N53" s="44">
        <f>L53</f>
        <v>6006.44</v>
      </c>
      <c r="O53" s="43"/>
    </row>
    <row r="54" spans="1:15" ht="27">
      <c r="A54" s="35">
        <v>547</v>
      </c>
      <c r="B54" s="36" t="s">
        <v>21</v>
      </c>
      <c r="C54" s="37" t="s">
        <v>101</v>
      </c>
      <c r="D54" s="38" t="s">
        <v>102</v>
      </c>
      <c r="E54" s="36" t="s">
        <v>24</v>
      </c>
      <c r="F54" s="39">
        <v>2</v>
      </c>
      <c r="G54" s="40">
        <v>0</v>
      </c>
      <c r="H54" s="105">
        <f t="shared" si="0"/>
        <v>2</v>
      </c>
      <c r="I54" s="41">
        <v>2371.5</v>
      </c>
      <c r="J54" s="42">
        <f t="shared" si="10"/>
        <v>4743</v>
      </c>
      <c r="K54" s="42">
        <f t="shared" si="3"/>
        <v>2869.515</v>
      </c>
      <c r="L54" s="42">
        <f t="shared" si="4"/>
        <v>5739.03</v>
      </c>
      <c r="M54" s="44">
        <f>L54</f>
        <v>5739.03</v>
      </c>
      <c r="N54" s="43"/>
      <c r="O54" s="43"/>
    </row>
    <row r="55" spans="1:15" ht="27">
      <c r="A55" s="35">
        <v>548</v>
      </c>
      <c r="B55" s="36" t="s">
        <v>21</v>
      </c>
      <c r="C55" s="37" t="s">
        <v>103</v>
      </c>
      <c r="D55" s="38" t="s">
        <v>39</v>
      </c>
      <c r="E55" s="36" t="s">
        <v>24</v>
      </c>
      <c r="F55" s="39">
        <v>1</v>
      </c>
      <c r="G55" s="40">
        <v>0</v>
      </c>
      <c r="H55" s="105">
        <f t="shared" si="0"/>
        <v>1</v>
      </c>
      <c r="I55" s="41">
        <v>3366</v>
      </c>
      <c r="J55" s="42">
        <f t="shared" si="10"/>
        <v>3366</v>
      </c>
      <c r="K55" s="42">
        <f t="shared" si="3"/>
        <v>4072.8599999999997</v>
      </c>
      <c r="L55" s="42">
        <f t="shared" si="4"/>
        <v>4072.8599999999997</v>
      </c>
      <c r="M55" s="43"/>
      <c r="N55" s="44">
        <f>L55</f>
        <v>4072.8599999999997</v>
      </c>
      <c r="O55" s="43"/>
    </row>
    <row r="56" spans="1:15" ht="41.25">
      <c r="A56" s="35"/>
      <c r="B56" s="36"/>
      <c r="C56" s="37"/>
      <c r="D56" s="38" t="s">
        <v>104</v>
      </c>
      <c r="E56" s="36" t="s">
        <v>105</v>
      </c>
      <c r="F56" s="39">
        <v>8</v>
      </c>
      <c r="G56" s="40">
        <v>0</v>
      </c>
      <c r="H56" s="105">
        <f t="shared" si="0"/>
        <v>8</v>
      </c>
      <c r="I56" s="55">
        <v>2500</v>
      </c>
      <c r="J56" s="42">
        <f t="shared" si="10"/>
        <v>20000</v>
      </c>
      <c r="K56" s="42">
        <f t="shared" si="3"/>
        <v>3025</v>
      </c>
      <c r="L56" s="42">
        <f t="shared" si="4"/>
        <v>24200</v>
      </c>
      <c r="M56" s="44"/>
      <c r="N56" s="44">
        <f>L56</f>
        <v>24200</v>
      </c>
      <c r="O56" s="43"/>
    </row>
    <row r="57" spans="1:15" ht="41.25">
      <c r="A57" s="35">
        <v>568</v>
      </c>
      <c r="B57" s="36" t="s">
        <v>21</v>
      </c>
      <c r="C57" s="37" t="s">
        <v>106</v>
      </c>
      <c r="D57" s="38" t="s">
        <v>107</v>
      </c>
      <c r="E57" s="36" t="s">
        <v>105</v>
      </c>
      <c r="F57" s="39">
        <v>2</v>
      </c>
      <c r="G57" s="40">
        <v>0</v>
      </c>
      <c r="H57" s="105">
        <f t="shared" si="0"/>
        <v>2</v>
      </c>
      <c r="I57" s="55">
        <v>8500</v>
      </c>
      <c r="J57" s="42">
        <f t="shared" si="10"/>
        <v>17000</v>
      </c>
      <c r="K57" s="42">
        <f t="shared" si="3"/>
        <v>10285</v>
      </c>
      <c r="L57" s="42">
        <f t="shared" si="4"/>
        <v>20570</v>
      </c>
      <c r="M57" s="43"/>
      <c r="N57" s="44">
        <f>L57</f>
        <v>20570</v>
      </c>
      <c r="O57" s="43"/>
    </row>
    <row r="58" spans="1:15" ht="27">
      <c r="A58" s="35">
        <v>569</v>
      </c>
      <c r="B58" s="36" t="s">
        <v>21</v>
      </c>
      <c r="C58" s="37" t="s">
        <v>108</v>
      </c>
      <c r="D58" s="38" t="s">
        <v>109</v>
      </c>
      <c r="E58" s="36" t="s">
        <v>105</v>
      </c>
      <c r="F58" s="39">
        <v>1</v>
      </c>
      <c r="G58" s="40">
        <v>0</v>
      </c>
      <c r="H58" s="105">
        <f t="shared" si="0"/>
        <v>1</v>
      </c>
      <c r="I58" s="55">
        <v>4500</v>
      </c>
      <c r="J58" s="42">
        <f t="shared" si="10"/>
        <v>4500</v>
      </c>
      <c r="K58" s="42">
        <f t="shared" si="3"/>
        <v>5445</v>
      </c>
      <c r="L58" s="42">
        <f t="shared" si="4"/>
        <v>5445</v>
      </c>
      <c r="M58" s="43"/>
      <c r="N58" s="44">
        <f>L58</f>
        <v>5445</v>
      </c>
      <c r="O58" s="43"/>
    </row>
    <row r="59" spans="1:15" ht="14.25">
      <c r="A59" s="35"/>
      <c r="B59" s="36"/>
      <c r="C59" s="37"/>
      <c r="D59" s="38"/>
      <c r="E59" s="36"/>
      <c r="F59" s="39"/>
      <c r="G59" s="40"/>
      <c r="H59" s="105"/>
      <c r="I59" s="55"/>
      <c r="J59" s="42"/>
      <c r="K59" s="42"/>
      <c r="L59" s="42"/>
      <c r="M59" s="43"/>
      <c r="N59" s="43"/>
      <c r="O59" s="43"/>
    </row>
    <row r="60" spans="1:15" ht="14.25">
      <c r="A60" s="35"/>
      <c r="B60" s="36"/>
      <c r="C60" s="37"/>
      <c r="D60" s="115" t="s">
        <v>110</v>
      </c>
      <c r="E60" s="36"/>
      <c r="F60" s="39"/>
      <c r="G60" s="40"/>
      <c r="H60" s="105"/>
      <c r="I60" s="55"/>
      <c r="J60" s="42"/>
      <c r="K60" s="42"/>
      <c r="L60" s="42"/>
      <c r="M60" s="42"/>
      <c r="N60" s="42"/>
      <c r="O60" s="42"/>
    </row>
    <row r="61" spans="1:15" ht="14.25">
      <c r="A61" s="56"/>
      <c r="B61" s="36"/>
      <c r="C61" s="37"/>
      <c r="D61" s="116"/>
      <c r="E61" s="36"/>
      <c r="F61" s="39"/>
      <c r="G61" s="40"/>
      <c r="H61" s="105"/>
      <c r="I61" s="41"/>
      <c r="J61" s="42"/>
      <c r="K61" s="42"/>
      <c r="L61" s="42"/>
      <c r="M61" s="43"/>
      <c r="N61" s="43"/>
      <c r="O61" s="43"/>
    </row>
    <row r="62" spans="1:15" ht="14.25">
      <c r="A62" s="57">
        <v>19</v>
      </c>
      <c r="B62" s="58" t="s">
        <v>111</v>
      </c>
      <c r="C62" s="59"/>
      <c r="D62" s="60" t="s">
        <v>112</v>
      </c>
      <c r="E62" s="61" t="s">
        <v>24</v>
      </c>
      <c r="F62" s="62">
        <v>5</v>
      </c>
      <c r="G62" s="63"/>
      <c r="H62" s="107">
        <v>5</v>
      </c>
      <c r="I62" s="62">
        <v>825</v>
      </c>
      <c r="J62" s="42">
        <f>H62*I62</f>
        <v>4125</v>
      </c>
      <c r="K62" s="42">
        <f>I62*1.21</f>
        <v>998.25</v>
      </c>
      <c r="L62" s="42">
        <f>K62*H62</f>
        <v>4991.25</v>
      </c>
      <c r="M62" s="44">
        <f>L62</f>
        <v>4991.25</v>
      </c>
      <c r="N62" s="44"/>
      <c r="O62" s="43"/>
    </row>
    <row r="63" spans="1:15" ht="27.75">
      <c r="A63" s="57">
        <v>20</v>
      </c>
      <c r="B63" s="58" t="s">
        <v>113</v>
      </c>
      <c r="C63" s="64"/>
      <c r="D63" s="60" t="s">
        <v>114</v>
      </c>
      <c r="E63" s="61" t="s">
        <v>24</v>
      </c>
      <c r="F63" s="62">
        <v>1</v>
      </c>
      <c r="G63" s="65"/>
      <c r="H63" s="107">
        <v>1</v>
      </c>
      <c r="I63" s="62">
        <v>3280</v>
      </c>
      <c r="J63" s="42">
        <f aca="true" t="shared" si="11" ref="J63:J68">H63*I63</f>
        <v>3280</v>
      </c>
      <c r="K63" s="42">
        <f aca="true" t="shared" si="12" ref="K63:K68">I63*1.21</f>
        <v>3968.7999999999997</v>
      </c>
      <c r="L63" s="42">
        <f aca="true" t="shared" si="13" ref="L63:L68">K63*H63</f>
        <v>3968.7999999999997</v>
      </c>
      <c r="M63" s="43"/>
      <c r="N63" s="44">
        <f aca="true" t="shared" si="14" ref="N63:N68">L63</f>
        <v>3968.7999999999997</v>
      </c>
      <c r="O63" s="43"/>
    </row>
    <row r="64" spans="1:15" ht="27.75">
      <c r="A64" s="57">
        <v>21</v>
      </c>
      <c r="B64" s="58" t="s">
        <v>115</v>
      </c>
      <c r="C64" s="66"/>
      <c r="D64" s="60" t="s">
        <v>116</v>
      </c>
      <c r="E64" s="61" t="s">
        <v>24</v>
      </c>
      <c r="F64" s="62">
        <v>1</v>
      </c>
      <c r="G64" s="67"/>
      <c r="H64" s="107">
        <v>1</v>
      </c>
      <c r="I64" s="62">
        <v>4150</v>
      </c>
      <c r="J64" s="42">
        <f t="shared" si="11"/>
        <v>4150</v>
      </c>
      <c r="K64" s="42">
        <f t="shared" si="12"/>
        <v>5021.5</v>
      </c>
      <c r="L64" s="42">
        <f t="shared" si="13"/>
        <v>5021.5</v>
      </c>
      <c r="M64" s="43"/>
      <c r="N64" s="44">
        <f t="shared" si="14"/>
        <v>5021.5</v>
      </c>
      <c r="O64" s="43"/>
    </row>
    <row r="65" spans="1:15" ht="27.75">
      <c r="A65" s="57">
        <v>22</v>
      </c>
      <c r="B65" s="58" t="s">
        <v>117</v>
      </c>
      <c r="C65" s="66"/>
      <c r="D65" s="60" t="s">
        <v>118</v>
      </c>
      <c r="E65" s="61" t="s">
        <v>24</v>
      </c>
      <c r="F65" s="62">
        <v>1</v>
      </c>
      <c r="G65" s="67"/>
      <c r="H65" s="107">
        <v>1</v>
      </c>
      <c r="I65" s="62">
        <v>3890</v>
      </c>
      <c r="J65" s="42">
        <f t="shared" si="11"/>
        <v>3890</v>
      </c>
      <c r="K65" s="42">
        <f t="shared" si="12"/>
        <v>4706.9</v>
      </c>
      <c r="L65" s="42">
        <f t="shared" si="13"/>
        <v>4706.9</v>
      </c>
      <c r="M65" s="43"/>
      <c r="N65" s="44">
        <f t="shared" si="14"/>
        <v>4706.9</v>
      </c>
      <c r="O65" s="43"/>
    </row>
    <row r="66" spans="1:15" ht="27.75">
      <c r="A66" s="57">
        <v>23</v>
      </c>
      <c r="B66" s="58" t="s">
        <v>119</v>
      </c>
      <c r="C66" s="66"/>
      <c r="D66" s="60" t="s">
        <v>120</v>
      </c>
      <c r="E66" s="61" t="s">
        <v>24</v>
      </c>
      <c r="F66" s="62">
        <v>1</v>
      </c>
      <c r="G66" s="67"/>
      <c r="H66" s="107">
        <v>1</v>
      </c>
      <c r="I66" s="62">
        <v>7880</v>
      </c>
      <c r="J66" s="42">
        <f t="shared" si="11"/>
        <v>7880</v>
      </c>
      <c r="K66" s="42">
        <f t="shared" si="12"/>
        <v>9534.8</v>
      </c>
      <c r="L66" s="42">
        <f t="shared" si="13"/>
        <v>9534.8</v>
      </c>
      <c r="M66" s="43"/>
      <c r="N66" s="44">
        <f t="shared" si="14"/>
        <v>9534.8</v>
      </c>
      <c r="O66" s="43"/>
    </row>
    <row r="67" spans="1:15" ht="27.75">
      <c r="A67" s="57">
        <v>24</v>
      </c>
      <c r="B67" s="58" t="s">
        <v>121</v>
      </c>
      <c r="C67" s="66"/>
      <c r="D67" s="60" t="s">
        <v>122</v>
      </c>
      <c r="E67" s="61" t="s">
        <v>24</v>
      </c>
      <c r="F67" s="62">
        <v>1</v>
      </c>
      <c r="G67" s="67"/>
      <c r="H67" s="107">
        <v>1</v>
      </c>
      <c r="I67" s="62">
        <v>3280</v>
      </c>
      <c r="J67" s="42">
        <f t="shared" si="11"/>
        <v>3280</v>
      </c>
      <c r="K67" s="42">
        <f t="shared" si="12"/>
        <v>3968.7999999999997</v>
      </c>
      <c r="L67" s="42">
        <f t="shared" si="13"/>
        <v>3968.7999999999997</v>
      </c>
      <c r="M67" s="43"/>
      <c r="N67" s="44">
        <f t="shared" si="14"/>
        <v>3968.7999999999997</v>
      </c>
      <c r="O67" s="43"/>
    </row>
    <row r="68" spans="1:15" ht="27.75">
      <c r="A68" s="57">
        <v>6</v>
      </c>
      <c r="B68" s="59"/>
      <c r="C68" s="59"/>
      <c r="D68" s="60" t="s">
        <v>123</v>
      </c>
      <c r="E68" s="61" t="s">
        <v>24</v>
      </c>
      <c r="F68" s="62">
        <v>1</v>
      </c>
      <c r="G68" s="63"/>
      <c r="H68" s="107">
        <v>1</v>
      </c>
      <c r="I68" s="62">
        <v>7350</v>
      </c>
      <c r="J68" s="42">
        <f t="shared" si="11"/>
        <v>7350</v>
      </c>
      <c r="K68" s="42">
        <f t="shared" si="12"/>
        <v>8893.5</v>
      </c>
      <c r="L68" s="42">
        <f t="shared" si="13"/>
        <v>8893.5</v>
      </c>
      <c r="M68" s="43"/>
      <c r="N68" s="44">
        <f t="shared" si="14"/>
        <v>8893.5</v>
      </c>
      <c r="O68" s="43"/>
    </row>
    <row r="69" spans="1:15" ht="15" thickBot="1">
      <c r="A69" s="68"/>
      <c r="B69" s="69"/>
      <c r="C69" s="70"/>
      <c r="D69" s="71"/>
      <c r="E69" s="72"/>
      <c r="F69" s="73"/>
      <c r="G69" s="74"/>
      <c r="H69" s="108"/>
      <c r="I69" s="74"/>
      <c r="J69" s="75"/>
      <c r="K69" s="75"/>
      <c r="L69" s="75"/>
      <c r="M69" s="76"/>
      <c r="N69" s="76"/>
      <c r="O69" s="76"/>
    </row>
    <row r="70" spans="1:15" ht="15" thickBot="1">
      <c r="A70" s="77"/>
      <c r="B70" s="78"/>
      <c r="C70" s="79"/>
      <c r="D70" s="80" t="s">
        <v>124</v>
      </c>
      <c r="E70" s="81"/>
      <c r="F70" s="82"/>
      <c r="G70" s="81"/>
      <c r="H70" s="101"/>
      <c r="I70" s="81"/>
      <c r="J70" s="81"/>
      <c r="K70" s="81"/>
      <c r="L70" s="83"/>
      <c r="M70" s="84">
        <f>SUM(M8:M68)</f>
        <v>69755.89499999999</v>
      </c>
      <c r="N70" s="85"/>
      <c r="O70" s="86"/>
    </row>
    <row r="71" spans="1:17" ht="15" thickBot="1">
      <c r="A71" s="77"/>
      <c r="B71" s="78"/>
      <c r="C71" s="79"/>
      <c r="D71" s="87" t="s">
        <v>125</v>
      </c>
      <c r="E71" s="81"/>
      <c r="F71" s="82"/>
      <c r="G71" s="81"/>
      <c r="H71" s="101"/>
      <c r="I71" s="81"/>
      <c r="J71" s="81"/>
      <c r="K71" s="81"/>
      <c r="L71" s="83"/>
      <c r="M71" s="88"/>
      <c r="N71" s="84">
        <f>SUM(N8:N68)</f>
        <v>518172.81999999995</v>
      </c>
      <c r="O71" s="89"/>
      <c r="Q71" s="90"/>
    </row>
    <row r="72" spans="1:15" ht="15" thickBot="1">
      <c r="A72" s="77"/>
      <c r="B72" s="78"/>
      <c r="C72" s="79"/>
      <c r="D72" s="80" t="s">
        <v>126</v>
      </c>
      <c r="E72" s="81"/>
      <c r="F72" s="82"/>
      <c r="G72" s="81"/>
      <c r="H72" s="101"/>
      <c r="I72" s="81"/>
      <c r="J72" s="81"/>
      <c r="K72" s="81"/>
      <c r="L72" s="83"/>
      <c r="M72" s="88"/>
      <c r="N72" s="88"/>
      <c r="O72" s="91">
        <f>SUM(O8:O68)</f>
        <v>808038</v>
      </c>
    </row>
    <row r="73" spans="1:15" ht="15" thickBot="1">
      <c r="A73" s="35"/>
      <c r="B73" s="36"/>
      <c r="C73" s="92"/>
      <c r="D73" s="80" t="s">
        <v>127</v>
      </c>
      <c r="E73" s="93"/>
      <c r="F73" s="94"/>
      <c r="G73" s="95"/>
      <c r="H73" s="109"/>
      <c r="I73" s="96"/>
      <c r="J73" s="97">
        <f>SUM(J8:J68)</f>
        <v>1153691.5</v>
      </c>
      <c r="K73" s="97"/>
      <c r="L73" s="111">
        <f>SUM(L8:L68)</f>
        <v>1395966.7149999999</v>
      </c>
      <c r="M73" s="98"/>
      <c r="N73" s="98"/>
      <c r="O73" s="99"/>
    </row>
    <row r="74" ht="14.25">
      <c r="L74" s="90"/>
    </row>
  </sheetData>
  <sheetProtection/>
  <mergeCells count="2">
    <mergeCell ref="K4:L4"/>
    <mergeCell ref="D60:D6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2014-11-26T14:26:53Z</dcterms:modified>
  <cp:category/>
  <cp:version/>
  <cp:contentType/>
  <cp:contentStatus/>
</cp:coreProperties>
</file>