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5576" windowHeight="1164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 " sheetId="6" r:id="rId6"/>
  </sheets>
  <definedNames/>
  <calcPr fullCalcOnLoad="1"/>
</workbook>
</file>

<file path=xl/sharedStrings.xml><?xml version="1.0" encoding="utf-8"?>
<sst xmlns="http://schemas.openxmlformats.org/spreadsheetml/2006/main" count="305" uniqueCount="168">
  <si>
    <t>Kraj</t>
  </si>
  <si>
    <t>Počet obyvatel</t>
  </si>
  <si>
    <t>rok</t>
  </si>
  <si>
    <t xml:space="preserve">změna </t>
  </si>
  <si>
    <t xml:space="preserve">rok </t>
  </si>
  <si>
    <t>změna</t>
  </si>
  <si>
    <t>Česká republika</t>
  </si>
  <si>
    <t>Praha</t>
  </si>
  <si>
    <t xml:space="preserve">Středočeský </t>
  </si>
  <si>
    <t>Jihočeský</t>
  </si>
  <si>
    <t>Plzeňský</t>
  </si>
  <si>
    <t>Karlovarský</t>
  </si>
  <si>
    <t>Ústecký</t>
  </si>
  <si>
    <t>Liberecký</t>
  </si>
  <si>
    <t>Pardubický</t>
  </si>
  <si>
    <t>Jihomoravský</t>
  </si>
  <si>
    <t>Olomoucký</t>
  </si>
  <si>
    <t>Moravskoslezský</t>
  </si>
  <si>
    <t>Zlínský</t>
  </si>
  <si>
    <t>Vysočina</t>
  </si>
  <si>
    <t>Královehradecký</t>
  </si>
  <si>
    <t xml:space="preserve">Celková trestná činnost - abs.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</si>
  <si>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</si>
  <si>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</si>
  <si>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</si>
  <si>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</si>
  <si>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</si>
  <si>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</si>
  <si>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</si>
  <si>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</si>
  <si>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</si>
  <si>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</si>
  <si>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</si>
  <si>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</si>
  <si>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</si>
  <si>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</si>
  <si>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 xml:space="preserve">pořadí </t>
  </si>
  <si>
    <t>index</t>
  </si>
  <si>
    <t>index na 10 tis. obyvatel</t>
  </si>
  <si>
    <t>Rok</t>
  </si>
  <si>
    <t>Srovnání</t>
  </si>
  <si>
    <t>Trestná činnost</t>
  </si>
  <si>
    <t>Celková TČ</t>
  </si>
  <si>
    <t>z toho:</t>
  </si>
  <si>
    <t>majetková</t>
  </si>
  <si>
    <t>násilná + mravnostní</t>
  </si>
  <si>
    <t>ostatní</t>
  </si>
  <si>
    <t>zbývající</t>
  </si>
  <si>
    <t>hospodářská</t>
  </si>
  <si>
    <t>loupeže</t>
  </si>
  <si>
    <t>úmyslné ublížení</t>
  </si>
  <si>
    <t>nebezpečné vyhrožování</t>
  </si>
  <si>
    <t>vydírání</t>
  </si>
  <si>
    <t>porušování DS</t>
  </si>
  <si>
    <t>krádeže vloupáním</t>
  </si>
  <si>
    <t>krádeže prosté</t>
  </si>
  <si>
    <t>kapesní</t>
  </si>
  <si>
    <t>auta</t>
  </si>
  <si>
    <t>věci z aut</t>
  </si>
  <si>
    <t>součástky z aut</t>
  </si>
  <si>
    <t>jízdní kola</t>
  </si>
  <si>
    <t>krádeže v jiných obj.</t>
  </si>
  <si>
    <t>do obchodů</t>
  </si>
  <si>
    <t>do restaurací a hos.</t>
  </si>
  <si>
    <t>do bytů</t>
  </si>
  <si>
    <t>do chat</t>
  </si>
  <si>
    <t>do rodinných domů</t>
  </si>
  <si>
    <t>výtržnictví</t>
  </si>
  <si>
    <t>sprejerství</t>
  </si>
  <si>
    <t>Ostatní TČ</t>
  </si>
  <si>
    <t>recidivisté</t>
  </si>
  <si>
    <t>násilná</t>
  </si>
  <si>
    <t>Havlíčkův Brod</t>
  </si>
  <si>
    <t>Jihlava</t>
  </si>
  <si>
    <t>Pelhřimov</t>
  </si>
  <si>
    <t>Třebíč</t>
  </si>
  <si>
    <t>celkem</t>
  </si>
  <si>
    <t>Polná</t>
  </si>
  <si>
    <t>Telč</t>
  </si>
  <si>
    <t>Třešť</t>
  </si>
  <si>
    <t>Poř.</t>
  </si>
  <si>
    <t>obvodní oddělení</t>
  </si>
  <si>
    <t>absol.</t>
  </si>
  <si>
    <t>Bystřice n. Per.</t>
  </si>
  <si>
    <t>Hrotovice</t>
  </si>
  <si>
    <t>Humpolec</t>
  </si>
  <si>
    <t>Chotěboř</t>
  </si>
  <si>
    <t>15.</t>
  </si>
  <si>
    <t>Jemnice</t>
  </si>
  <si>
    <t>16.</t>
  </si>
  <si>
    <t>Kamenice n. Lip.</t>
  </si>
  <si>
    <t>Mor. Budějovice</t>
  </si>
  <si>
    <t>Náměšť n. Osl.</t>
  </si>
  <si>
    <t>Nové Město n. Mor.</t>
  </si>
  <si>
    <t>18.</t>
  </si>
  <si>
    <t>20.</t>
  </si>
  <si>
    <t>Pacov</t>
  </si>
  <si>
    <t>17.</t>
  </si>
  <si>
    <t>19.</t>
  </si>
  <si>
    <t>Světlá n. Sáz.</t>
  </si>
  <si>
    <t>Velké Meziříčí</t>
  </si>
  <si>
    <t>Žďár n. Sáz.</t>
  </si>
  <si>
    <t>Celkem</t>
  </si>
  <si>
    <t>Pořadí zatíženosti dle indexu celkové TČ</t>
  </si>
  <si>
    <t>Obvodní oddělení</t>
  </si>
  <si>
    <t>do 14 let</t>
  </si>
  <si>
    <t>15 - 17 let</t>
  </si>
  <si>
    <t>nad 60 let</t>
  </si>
  <si>
    <t>ženy</t>
  </si>
  <si>
    <t>ČR</t>
  </si>
  <si>
    <t>Počet</t>
  </si>
  <si>
    <t>kriminalita</t>
  </si>
  <si>
    <t>2013</t>
  </si>
  <si>
    <t>12 - 13</t>
  </si>
  <si>
    <t>2014</t>
  </si>
  <si>
    <t>13 - 14</t>
  </si>
  <si>
    <t>13/14</t>
  </si>
  <si>
    <t>Tabulka č. 2 : Vývoj kriminality v ČR a krajích v letech 2011 - 2014</t>
  </si>
  <si>
    <t>index 2013</t>
  </si>
  <si>
    <t>index 2014</t>
  </si>
  <si>
    <t>toxi kriminalita</t>
  </si>
  <si>
    <t>ohrožení po vlivem NL, opilství</t>
  </si>
  <si>
    <t>Zbývající TČ</t>
  </si>
  <si>
    <t>Hospodářská TČ</t>
  </si>
  <si>
    <t>úvěrové podvody</t>
  </si>
  <si>
    <t xml:space="preserve">Cílové </t>
  </si>
  <si>
    <t>skupiny</t>
  </si>
  <si>
    <t>%</t>
  </si>
  <si>
    <t>Pachatelé celkem</t>
  </si>
  <si>
    <t>z toho</t>
  </si>
  <si>
    <t>nezletilí (do 14 r.)</t>
  </si>
  <si>
    <t>mladiství (15 - 17 r.)</t>
  </si>
  <si>
    <t>18 - 30 let</t>
  </si>
  <si>
    <t>cizinci</t>
  </si>
  <si>
    <t>Oběti celkem</t>
  </si>
  <si>
    <t>krádeže</t>
  </si>
  <si>
    <t>18 - 60 let</t>
  </si>
  <si>
    <t>Zdroj: Policie ČR</t>
  </si>
  <si>
    <t>index.</t>
  </si>
  <si>
    <t>obyv.</t>
  </si>
  <si>
    <t>domácí násilí</t>
  </si>
  <si>
    <t>krádeže v bytech  a RD</t>
  </si>
  <si>
    <t>pojistné podvody</t>
  </si>
  <si>
    <t>11 - 14</t>
  </si>
  <si>
    <t>2011 - 12</t>
  </si>
  <si>
    <t>Žďár nad Sázavou</t>
  </si>
  <si>
    <t>Moravské Budějovice</t>
  </si>
  <si>
    <t>Náměšť nad Oslavou</t>
  </si>
  <si>
    <t>Kamenice nad Lipou</t>
  </si>
  <si>
    <t>Světlá nad Sázavou</t>
  </si>
  <si>
    <t>Nové Město na Moravě</t>
  </si>
  <si>
    <t>Bystřice nad Pernštejnem</t>
  </si>
  <si>
    <t xml:space="preserve">odchylka </t>
  </si>
  <si>
    <t>Počet stran : 6</t>
  </si>
  <si>
    <t>Tabulka č. 3 Skladba kriminality v Kraji Vysočina v roce 2014 - porovnání s rokem 2013</t>
  </si>
  <si>
    <t xml:space="preserve">Tabulka č. 4 Skladba násilné  kriminality v Kraji Vysočina v roce 2014 - porovnání s rokem 2013 </t>
  </si>
  <si>
    <t xml:space="preserve">Tabulka č. 5 Skladba majetkové  kriminality v Kraji Vysočina v roce 2014 - porovnání s rokem 2013 </t>
  </si>
  <si>
    <t xml:space="preserve">Tabulka č. 6 Skladba krádeží prostých v Kraji Vysočina v roce 2014 - porovnání s rokem 2013 </t>
  </si>
  <si>
    <t xml:space="preserve">Tabulka č. 7 Skladba krádeží vloupáním v Kraji Vysočina v roce 2014 - porovnání s rokem 2013 </t>
  </si>
  <si>
    <t xml:space="preserve">Tabulka č. 8 Ostatní trestné činy v Kraji Vysočina v roce 2014 - porovnání s rokem 2013 </t>
  </si>
  <si>
    <t xml:space="preserve">Tabulka č. 9 Zbývající trestné činy v Kraji Vysočina v roce 2014 - porovnání s rokem 2013 </t>
  </si>
  <si>
    <t xml:space="preserve">Tabulka č. 10 Hospodářské trestné činy v Kraji Vysočina v roce 2014 - porovnání s rokem 2013 </t>
  </si>
  <si>
    <t xml:space="preserve">Tabulka č. 1: zatíženost krajů v roce 2014 v porovnání s rokem 2013 </t>
  </si>
  <si>
    <r>
      <t xml:space="preserve">Bezpečnostní analýza - příloha </t>
    </r>
    <r>
      <rPr>
        <sz val="11"/>
        <color indexed="8"/>
        <rFont val="Arial"/>
        <family val="2"/>
      </rPr>
      <t>(všechny údaje jsou k 30. 9.)</t>
    </r>
  </si>
  <si>
    <t xml:space="preserve">Tabulka č. 11 - vybraní pachatelé trestných v Kraji Vysočina od r. 2012 </t>
  </si>
  <si>
    <t>Tabulka č. 12 - oběti trestných činů v Kraji Vysočina od r. 2012</t>
  </si>
  <si>
    <t>Tabulka č. 13: Zatíženost obvodních oddělení Policie ČR v Kraji Vysočina v roce 2014 - porovnání s rokem 2013 (k 30.9.)</t>
  </si>
  <si>
    <t>RK-35-2014-56, př. 2a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</si>
</sst>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#,##0.0"/>
    <numFmt numFmtId="169" formatCode="[$-405]d\.\ mmmm\ yyyy"/>
    <numFmt numFmtId="170" formatCode="0.0"/>
    <numFmt numFmtId="171" formatCode="0.000"/>
    <numFmt numFmtId="172" formatCode="0.0000"/>
    <numFmt numFmtId="173" formatCode="0.00000"/>
    <numFmt numFmtId="174" formatCode="\$#,##0\ ;\(\$#,##0\)"/>
    <numFmt numFmtId="175" formatCode="0.000000"/>
    <numFmt numFmtId="176" formatCode="0.E+00"/>
    <numFmt numFmtId="177" formatCode="0.00000000"/>
    <numFmt numFmtId="178" formatCode="0.000000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2"/>
    </font>
    <font>
      <sz val="12"/>
      <name val="System"/>
      <family val="2"/>
    </font>
    <font>
      <sz val="18"/>
      <name val="System"/>
      <family val="2"/>
    </font>
    <font>
      <sz val="8"/>
      <name val="System"/>
      <family val="2"/>
    </font>
    <font>
      <i/>
      <sz val="10"/>
      <name val="Arial CE"/>
      <family val="0"/>
    </font>
    <font>
      <i/>
      <sz val="9"/>
      <name val="Arial CE"/>
      <family val="0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i/>
      <sz val="9"/>
      <color theme="1"/>
      <name val="Calibri"/>
      <family val="2"/>
    </font>
    <font>
      <b/>
      <sz val="11"/>
      <color theme="1"/>
      <name val="Arial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</fills>
  <borders count="10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7" fillId="24" borderId="0" applyNumberFormat="0" applyBorder="0" applyAlignment="0" applyProtection="0"/>
    <xf numFmtId="0" fontId="5" fillId="25" borderId="0" applyNumberFormat="0" applyBorder="0" applyAlignment="0" applyProtection="0"/>
    <xf numFmtId="0" fontId="37" fillId="26" borderId="0" applyNumberFormat="0" applyBorder="0" applyAlignment="0" applyProtection="0"/>
    <xf numFmtId="0" fontId="5" fillId="17" borderId="0" applyNumberFormat="0" applyBorder="0" applyAlignment="0" applyProtection="0"/>
    <xf numFmtId="0" fontId="37" fillId="27" borderId="0" applyNumberFormat="0" applyBorder="0" applyAlignment="0" applyProtection="0"/>
    <xf numFmtId="0" fontId="5" fillId="19" borderId="0" applyNumberFormat="0" applyBorder="0" applyAlignment="0" applyProtection="0"/>
    <xf numFmtId="0" fontId="37" fillId="28" borderId="0" applyNumberFormat="0" applyBorder="0" applyAlignment="0" applyProtection="0"/>
    <xf numFmtId="0" fontId="5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1" borderId="0" applyNumberFormat="0" applyBorder="0" applyAlignment="0" applyProtection="0"/>
    <xf numFmtId="0" fontId="37" fillId="32" borderId="0" applyNumberFormat="0" applyBorder="0" applyAlignment="0" applyProtection="0"/>
    <xf numFmtId="0" fontId="5" fillId="33" borderId="0" applyNumberFormat="0" applyBorder="0" applyAlignment="0" applyProtection="0"/>
    <xf numFmtId="0" fontId="38" fillId="0" borderId="1" applyNumberFormat="0" applyFill="0" applyAlignment="0" applyProtection="0"/>
    <xf numFmtId="0" fontId="6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Font="0" applyFill="0" applyBorder="0" applyAlignment="0" applyProtection="0"/>
    <xf numFmtId="3" fontId="22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7" fillId="5" borderId="0" applyNumberFormat="0" applyBorder="0" applyAlignment="0" applyProtection="0"/>
    <xf numFmtId="0" fontId="41" fillId="35" borderId="3" applyNumberFormat="0" applyAlignment="0" applyProtection="0"/>
    <xf numFmtId="0" fontId="8" fillId="36" borderId="4" applyNumberFormat="0" applyAlignment="0" applyProtection="0"/>
    <xf numFmtId="44" fontId="0" fillId="0" borderId="0" applyFont="0" applyFill="0" applyBorder="0" applyAlignment="0" applyProtection="0"/>
    <xf numFmtId="174" fontId="22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9" fillId="0" borderId="6" applyNumberFormat="0" applyFill="0" applyAlignment="0" applyProtection="0"/>
    <xf numFmtId="0" fontId="43" fillId="0" borderId="7" applyNumberFormat="0" applyFill="0" applyAlignment="0" applyProtection="0"/>
    <xf numFmtId="0" fontId="10" fillId="0" borderId="8" applyNumberFormat="0" applyFill="0" applyAlignment="0" applyProtection="0"/>
    <xf numFmtId="0" fontId="44" fillId="0" borderId="9" applyNumberFormat="0" applyFill="0" applyAlignment="0" applyProtection="0"/>
    <xf numFmtId="0" fontId="11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37" borderId="0" applyNumberFormat="0" applyBorder="0" applyAlignment="0" applyProtection="0"/>
    <xf numFmtId="0" fontId="13" fillId="38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2" fontId="2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0" fillId="39" borderId="11" applyNumberFormat="0" applyFont="0" applyAlignment="0" applyProtection="0"/>
    <xf numFmtId="0" fontId="1" fillId="40" borderId="12" applyNumberFormat="0" applyFont="0" applyAlignment="0" applyProtection="0"/>
    <xf numFmtId="9" fontId="0" fillId="0" borderId="0" applyFont="0" applyFill="0" applyBorder="0" applyAlignment="0" applyProtection="0"/>
    <xf numFmtId="0" fontId="48" fillId="0" borderId="13" applyNumberFormat="0" applyFill="0" applyAlignment="0" applyProtection="0"/>
    <xf numFmtId="0" fontId="14" fillId="0" borderId="14" applyNumberFormat="0" applyFill="0" applyAlignment="0" applyProtection="0"/>
    <xf numFmtId="0" fontId="49" fillId="41" borderId="0" applyNumberFormat="0" applyBorder="0" applyAlignment="0" applyProtection="0"/>
    <xf numFmtId="0" fontId="15" fillId="7" borderId="0" applyNumberFormat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1" fillId="42" borderId="15" applyNumberFormat="0" applyAlignment="0" applyProtection="0"/>
    <xf numFmtId="0" fontId="17" fillId="13" borderId="16" applyNumberFormat="0" applyAlignment="0" applyProtection="0"/>
    <xf numFmtId="0" fontId="52" fillId="43" borderId="15" applyNumberFormat="0" applyAlignment="0" applyProtection="0"/>
    <xf numFmtId="0" fontId="18" fillId="44" borderId="16" applyNumberFormat="0" applyAlignment="0" applyProtection="0"/>
    <xf numFmtId="0" fontId="53" fillId="43" borderId="17" applyNumberFormat="0" applyAlignment="0" applyProtection="0"/>
    <xf numFmtId="0" fontId="19" fillId="44" borderId="18" applyNumberFormat="0" applyAlignment="0" applyProtection="0"/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45" borderId="0" applyNumberFormat="0" applyBorder="0" applyAlignment="0" applyProtection="0"/>
    <xf numFmtId="0" fontId="5" fillId="46" borderId="0" applyNumberFormat="0" applyBorder="0" applyAlignment="0" applyProtection="0"/>
    <xf numFmtId="0" fontId="37" fillId="47" borderId="0" applyNumberFormat="0" applyBorder="0" applyAlignment="0" applyProtection="0"/>
    <xf numFmtId="0" fontId="5" fillId="48" borderId="0" applyNumberFormat="0" applyBorder="0" applyAlignment="0" applyProtection="0"/>
    <xf numFmtId="0" fontId="37" fillId="49" borderId="0" applyNumberFormat="0" applyBorder="0" applyAlignment="0" applyProtection="0"/>
    <xf numFmtId="0" fontId="5" fillId="50" borderId="0" applyNumberFormat="0" applyBorder="0" applyAlignment="0" applyProtection="0"/>
    <xf numFmtId="0" fontId="37" fillId="51" borderId="0" applyNumberFormat="0" applyBorder="0" applyAlignment="0" applyProtection="0"/>
    <xf numFmtId="0" fontId="5" fillId="29" borderId="0" applyNumberFormat="0" applyBorder="0" applyAlignment="0" applyProtection="0"/>
    <xf numFmtId="0" fontId="37" fillId="52" borderId="0" applyNumberFormat="0" applyBorder="0" applyAlignment="0" applyProtection="0"/>
    <xf numFmtId="0" fontId="5" fillId="31" borderId="0" applyNumberFormat="0" applyBorder="0" applyAlignment="0" applyProtection="0"/>
    <xf numFmtId="0" fontId="37" fillId="53" borderId="0" applyNumberFormat="0" applyBorder="0" applyAlignment="0" applyProtection="0"/>
    <xf numFmtId="0" fontId="5" fillId="54" borderId="0" applyNumberFormat="0" applyBorder="0" applyAlignment="0" applyProtection="0"/>
  </cellStyleXfs>
  <cellXfs count="304">
    <xf numFmtId="0" fontId="0" fillId="0" borderId="0" xfId="0" applyFont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5" fillId="0" borderId="19" xfId="0" applyFont="1" applyBorder="1" applyAlignment="1">
      <alignment/>
    </xf>
    <xf numFmtId="0" fontId="55" fillId="0" borderId="20" xfId="0" applyFont="1" applyBorder="1" applyAlignment="1">
      <alignment/>
    </xf>
    <xf numFmtId="0" fontId="55" fillId="0" borderId="21" xfId="0" applyFont="1" applyBorder="1" applyAlignment="1">
      <alignment/>
    </xf>
    <xf numFmtId="3" fontId="55" fillId="0" borderId="22" xfId="0" applyNumberFormat="1" applyFont="1" applyBorder="1" applyAlignment="1">
      <alignment horizontal="center"/>
    </xf>
    <xf numFmtId="3" fontId="55" fillId="0" borderId="23" xfId="0" applyNumberFormat="1" applyFont="1" applyBorder="1" applyAlignment="1">
      <alignment horizontal="center"/>
    </xf>
    <xf numFmtId="3" fontId="55" fillId="0" borderId="24" xfId="0" applyNumberFormat="1" applyFont="1" applyBorder="1" applyAlignment="1">
      <alignment horizontal="center"/>
    </xf>
    <xf numFmtId="0" fontId="55" fillId="0" borderId="25" xfId="0" applyFont="1" applyBorder="1" applyAlignment="1">
      <alignment/>
    </xf>
    <xf numFmtId="3" fontId="55" fillId="0" borderId="26" xfId="0" applyNumberFormat="1" applyFont="1" applyBorder="1" applyAlignment="1">
      <alignment horizontal="center"/>
    </xf>
    <xf numFmtId="170" fontId="55" fillId="0" borderId="26" xfId="0" applyNumberFormat="1" applyFont="1" applyBorder="1" applyAlignment="1">
      <alignment horizontal="center"/>
    </xf>
    <xf numFmtId="0" fontId="55" fillId="0" borderId="27" xfId="0" applyFont="1" applyBorder="1" applyAlignment="1">
      <alignment/>
    </xf>
    <xf numFmtId="0" fontId="57" fillId="0" borderId="28" xfId="0" applyFont="1" applyBorder="1" applyAlignment="1">
      <alignment/>
    </xf>
    <xf numFmtId="0" fontId="55" fillId="0" borderId="29" xfId="0" applyFont="1" applyBorder="1" applyAlignment="1">
      <alignment/>
    </xf>
    <xf numFmtId="49" fontId="0" fillId="0" borderId="0" xfId="0" applyNumberFormat="1" applyAlignment="1">
      <alignment/>
    </xf>
    <xf numFmtId="3" fontId="0" fillId="0" borderId="0" xfId="0" applyNumberFormat="1" applyBorder="1" applyAlignment="1">
      <alignment horizontal="center"/>
    </xf>
    <xf numFmtId="3" fontId="3" fillId="0" borderId="0" xfId="0" applyNumberFormat="1" applyFont="1" applyFill="1" applyBorder="1" applyAlignment="1">
      <alignment horizontal="right" vertical="top" wrapText="1"/>
    </xf>
    <xf numFmtId="0" fontId="0" fillId="0" borderId="0" xfId="0" applyBorder="1" applyAlignment="1">
      <alignment/>
    </xf>
    <xf numFmtId="0" fontId="55" fillId="0" borderId="30" xfId="0" applyFont="1" applyFill="1" applyBorder="1" applyAlignment="1">
      <alignment horizontal="center"/>
    </xf>
    <xf numFmtId="49" fontId="55" fillId="0" borderId="30" xfId="0" applyNumberFormat="1" applyFont="1" applyFill="1" applyBorder="1" applyAlignment="1">
      <alignment horizontal="center"/>
    </xf>
    <xf numFmtId="0" fontId="55" fillId="0" borderId="31" xfId="0" applyFont="1" applyBorder="1" applyAlignment="1">
      <alignment/>
    </xf>
    <xf numFmtId="3" fontId="55" fillId="0" borderId="32" xfId="0" applyNumberFormat="1" applyFont="1" applyBorder="1" applyAlignment="1">
      <alignment horizontal="center"/>
    </xf>
    <xf numFmtId="3" fontId="55" fillId="0" borderId="33" xfId="0" applyNumberFormat="1" applyFont="1" applyFill="1" applyBorder="1" applyAlignment="1">
      <alignment horizontal="center"/>
    </xf>
    <xf numFmtId="0" fontId="55" fillId="0" borderId="0" xfId="0" applyFont="1" applyFill="1" applyBorder="1" applyAlignment="1">
      <alignment/>
    </xf>
    <xf numFmtId="49" fontId="55" fillId="0" borderId="30" xfId="0" applyNumberFormat="1" applyFont="1" applyBorder="1" applyAlignment="1">
      <alignment/>
    </xf>
    <xf numFmtId="49" fontId="55" fillId="0" borderId="34" xfId="0" applyNumberFormat="1" applyFont="1" applyBorder="1" applyAlignment="1">
      <alignment/>
    </xf>
    <xf numFmtId="3" fontId="55" fillId="0" borderId="35" xfId="0" applyNumberFormat="1" applyFont="1" applyBorder="1" applyAlignment="1">
      <alignment horizontal="center"/>
    </xf>
    <xf numFmtId="3" fontId="55" fillId="0" borderId="36" xfId="0" applyNumberFormat="1" applyFont="1" applyBorder="1" applyAlignment="1">
      <alignment horizontal="center"/>
    </xf>
    <xf numFmtId="3" fontId="55" fillId="0" borderId="37" xfId="0" applyNumberFormat="1" applyFont="1" applyBorder="1" applyAlignment="1">
      <alignment horizontal="center"/>
    </xf>
    <xf numFmtId="0" fontId="55" fillId="0" borderId="26" xfId="0" applyFont="1" applyBorder="1" applyAlignment="1">
      <alignment/>
    </xf>
    <xf numFmtId="0" fontId="55" fillId="0" borderId="26" xfId="0" applyFont="1" applyBorder="1" applyAlignment="1">
      <alignment horizontal="center"/>
    </xf>
    <xf numFmtId="0" fontId="55" fillId="0" borderId="26" xfId="0" applyFont="1" applyFill="1" applyBorder="1" applyAlignment="1">
      <alignment horizontal="center"/>
    </xf>
    <xf numFmtId="3" fontId="55" fillId="0" borderId="26" xfId="0" applyNumberFormat="1" applyFont="1" applyFill="1" applyBorder="1" applyAlignment="1">
      <alignment horizontal="center"/>
    </xf>
    <xf numFmtId="170" fontId="0" fillId="0" borderId="26" xfId="0" applyNumberFormat="1" applyBorder="1" applyAlignment="1">
      <alignment horizontal="center"/>
    </xf>
    <xf numFmtId="3" fontId="55" fillId="0" borderId="0" xfId="0" applyNumberFormat="1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/>
    </xf>
    <xf numFmtId="3" fontId="3" fillId="0" borderId="26" xfId="0" applyNumberFormat="1" applyFont="1" applyFill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55" fillId="0" borderId="40" xfId="0" applyFont="1" applyBorder="1" applyAlignment="1">
      <alignment/>
    </xf>
    <xf numFmtId="0" fontId="55" fillId="0" borderId="40" xfId="0" applyFont="1" applyBorder="1" applyAlignment="1">
      <alignment horizontal="center"/>
    </xf>
    <xf numFmtId="0" fontId="55" fillId="0" borderId="41" xfId="0" applyFont="1" applyBorder="1" applyAlignment="1">
      <alignment/>
    </xf>
    <xf numFmtId="0" fontId="55" fillId="0" borderId="41" xfId="0" applyFont="1" applyBorder="1" applyAlignment="1">
      <alignment horizontal="center"/>
    </xf>
    <xf numFmtId="49" fontId="55" fillId="0" borderId="38" xfId="0" applyNumberFormat="1" applyFont="1" applyBorder="1" applyAlignment="1">
      <alignment horizontal="center"/>
    </xf>
    <xf numFmtId="49" fontId="55" fillId="0" borderId="42" xfId="0" applyNumberFormat="1" applyFont="1" applyBorder="1" applyAlignment="1">
      <alignment horizontal="center"/>
    </xf>
    <xf numFmtId="49" fontId="55" fillId="0" borderId="43" xfId="0" applyNumberFormat="1" applyFont="1" applyBorder="1" applyAlignment="1">
      <alignment horizontal="center"/>
    </xf>
    <xf numFmtId="0" fontId="55" fillId="0" borderId="44" xfId="0" applyFont="1" applyBorder="1" applyAlignment="1">
      <alignment/>
    </xf>
    <xf numFmtId="0" fontId="55" fillId="0" borderId="45" xfId="0" applyFont="1" applyFill="1" applyBorder="1" applyAlignment="1">
      <alignment horizontal="center"/>
    </xf>
    <xf numFmtId="0" fontId="55" fillId="0" borderId="46" xfId="0" applyFont="1" applyFill="1" applyBorder="1" applyAlignment="1">
      <alignment horizontal="center"/>
    </xf>
    <xf numFmtId="0" fontId="55" fillId="0" borderId="47" xfId="0" applyFont="1" applyFill="1" applyBorder="1" applyAlignment="1">
      <alignment horizontal="center"/>
    </xf>
    <xf numFmtId="0" fontId="55" fillId="0" borderId="48" xfId="0" applyFont="1" applyBorder="1" applyAlignment="1">
      <alignment/>
    </xf>
    <xf numFmtId="0" fontId="55" fillId="0" borderId="21" xfId="0" applyFont="1" applyFill="1" applyBorder="1" applyAlignment="1">
      <alignment/>
    </xf>
    <xf numFmtId="0" fontId="55" fillId="0" borderId="49" xfId="0" applyFont="1" applyBorder="1" applyAlignment="1">
      <alignment/>
    </xf>
    <xf numFmtId="0" fontId="55" fillId="0" borderId="25" xfId="0" applyFont="1" applyFill="1" applyBorder="1" applyAlignment="1">
      <alignment/>
    </xf>
    <xf numFmtId="0" fontId="55" fillId="0" borderId="50" xfId="0" applyFont="1" applyBorder="1" applyAlignment="1">
      <alignment/>
    </xf>
    <xf numFmtId="0" fontId="55" fillId="0" borderId="39" xfId="0" applyFont="1" applyBorder="1" applyAlignment="1">
      <alignment/>
    </xf>
    <xf numFmtId="49" fontId="55" fillId="0" borderId="51" xfId="0" applyNumberFormat="1" applyFont="1" applyBorder="1" applyAlignment="1">
      <alignment horizontal="center"/>
    </xf>
    <xf numFmtId="0" fontId="55" fillId="0" borderId="52" xfId="0" applyFont="1" applyBorder="1" applyAlignment="1">
      <alignment/>
    </xf>
    <xf numFmtId="0" fontId="55" fillId="0" borderId="34" xfId="0" applyFont="1" applyBorder="1" applyAlignment="1">
      <alignment/>
    </xf>
    <xf numFmtId="0" fontId="55" fillId="0" borderId="36" xfId="0" applyFont="1" applyBorder="1" applyAlignment="1">
      <alignment/>
    </xf>
    <xf numFmtId="0" fontId="55" fillId="0" borderId="53" xfId="0" applyFont="1" applyBorder="1" applyAlignment="1">
      <alignment/>
    </xf>
    <xf numFmtId="0" fontId="55" fillId="0" borderId="54" xfId="0" applyFont="1" applyBorder="1" applyAlignment="1">
      <alignment/>
    </xf>
    <xf numFmtId="0" fontId="0" fillId="0" borderId="26" xfId="0" applyFill="1" applyBorder="1" applyAlignment="1">
      <alignment horizontal="center"/>
    </xf>
    <xf numFmtId="0" fontId="55" fillId="0" borderId="26" xfId="0" applyFont="1" applyFill="1" applyBorder="1" applyAlignment="1">
      <alignment/>
    </xf>
    <xf numFmtId="0" fontId="58" fillId="0" borderId="55" xfId="0" applyFont="1" applyBorder="1" applyAlignment="1">
      <alignment horizontal="center"/>
    </xf>
    <xf numFmtId="0" fontId="58" fillId="0" borderId="56" xfId="0" applyFont="1" applyBorder="1" applyAlignment="1">
      <alignment horizontal="center"/>
    </xf>
    <xf numFmtId="0" fontId="58" fillId="0" borderId="0" xfId="0" applyFont="1" applyBorder="1" applyAlignment="1">
      <alignment horizontal="center"/>
    </xf>
    <xf numFmtId="0" fontId="58" fillId="0" borderId="43" xfId="0" applyFont="1" applyBorder="1" applyAlignment="1">
      <alignment horizontal="center"/>
    </xf>
    <xf numFmtId="0" fontId="58" fillId="0" borderId="38" xfId="0" applyFont="1" applyBorder="1" applyAlignment="1">
      <alignment horizontal="center"/>
    </xf>
    <xf numFmtId="0" fontId="58" fillId="0" borderId="57" xfId="0" applyFont="1" applyBorder="1" applyAlignment="1">
      <alignment horizontal="center"/>
    </xf>
    <xf numFmtId="49" fontId="58" fillId="0" borderId="58" xfId="0" applyNumberFormat="1" applyFont="1" applyBorder="1" applyAlignment="1">
      <alignment horizontal="center"/>
    </xf>
    <xf numFmtId="49" fontId="58" fillId="0" borderId="47" xfId="0" applyNumberFormat="1" applyFont="1" applyBorder="1" applyAlignment="1">
      <alignment horizontal="center"/>
    </xf>
    <xf numFmtId="1" fontId="58" fillId="0" borderId="58" xfId="0" applyNumberFormat="1" applyFont="1" applyBorder="1" applyAlignment="1">
      <alignment horizontal="center"/>
    </xf>
    <xf numFmtId="49" fontId="58" fillId="0" borderId="20" xfId="0" applyNumberFormat="1" applyFont="1" applyBorder="1" applyAlignment="1">
      <alignment horizontal="center"/>
    </xf>
    <xf numFmtId="0" fontId="58" fillId="0" borderId="59" xfId="0" applyFont="1" applyBorder="1" applyAlignment="1">
      <alignment horizontal="center"/>
    </xf>
    <xf numFmtId="3" fontId="58" fillId="0" borderId="60" xfId="0" applyNumberFormat="1" applyFont="1" applyBorder="1" applyAlignment="1">
      <alignment horizontal="center"/>
    </xf>
    <xf numFmtId="3" fontId="58" fillId="0" borderId="23" xfId="0" applyNumberFormat="1" applyFont="1" applyBorder="1" applyAlignment="1">
      <alignment horizontal="center"/>
    </xf>
    <xf numFmtId="3" fontId="58" fillId="0" borderId="24" xfId="0" applyNumberFormat="1" applyFont="1" applyBorder="1" applyAlignment="1">
      <alignment horizontal="center"/>
    </xf>
    <xf numFmtId="170" fontId="58" fillId="0" borderId="21" xfId="0" applyNumberFormat="1" applyFont="1" applyBorder="1" applyAlignment="1">
      <alignment horizontal="center"/>
    </xf>
    <xf numFmtId="0" fontId="58" fillId="0" borderId="61" xfId="0" applyFont="1" applyBorder="1" applyAlignment="1">
      <alignment horizontal="center"/>
    </xf>
    <xf numFmtId="3" fontId="58" fillId="0" borderId="62" xfId="0" applyNumberFormat="1" applyFont="1" applyBorder="1" applyAlignment="1">
      <alignment horizontal="center"/>
    </xf>
    <xf numFmtId="3" fontId="58" fillId="0" borderId="26" xfId="0" applyNumberFormat="1" applyFont="1" applyBorder="1" applyAlignment="1">
      <alignment horizontal="center"/>
    </xf>
    <xf numFmtId="3" fontId="58" fillId="0" borderId="54" xfId="0" applyNumberFormat="1" applyFont="1" applyBorder="1" applyAlignment="1">
      <alignment horizontal="center"/>
    </xf>
    <xf numFmtId="170" fontId="58" fillId="0" borderId="26" xfId="0" applyNumberFormat="1" applyFont="1" applyBorder="1" applyAlignment="1">
      <alignment horizontal="center"/>
    </xf>
    <xf numFmtId="0" fontId="58" fillId="0" borderId="63" xfId="0" applyFont="1" applyBorder="1" applyAlignment="1">
      <alignment horizontal="center"/>
    </xf>
    <xf numFmtId="3" fontId="58" fillId="0" borderId="56" xfId="0" applyNumberFormat="1" applyFont="1" applyBorder="1" applyAlignment="1">
      <alignment horizontal="center"/>
    </xf>
    <xf numFmtId="3" fontId="58" fillId="0" borderId="38" xfId="0" applyNumberFormat="1" applyFont="1" applyBorder="1" applyAlignment="1">
      <alignment horizontal="center"/>
    </xf>
    <xf numFmtId="170" fontId="58" fillId="0" borderId="38" xfId="0" applyNumberFormat="1" applyFont="1" applyBorder="1" applyAlignment="1">
      <alignment horizontal="center"/>
    </xf>
    <xf numFmtId="170" fontId="58" fillId="0" borderId="64" xfId="0" applyNumberFormat="1" applyFont="1" applyBorder="1" applyAlignment="1">
      <alignment horizontal="center"/>
    </xf>
    <xf numFmtId="0" fontId="58" fillId="0" borderId="65" xfId="0" applyFont="1" applyBorder="1" applyAlignment="1">
      <alignment horizontal="center"/>
    </xf>
    <xf numFmtId="3" fontId="58" fillId="0" borderId="66" xfId="0" applyNumberFormat="1" applyFont="1" applyBorder="1" applyAlignment="1">
      <alignment horizontal="center"/>
    </xf>
    <xf numFmtId="3" fontId="58" fillId="0" borderId="30" xfId="0" applyNumberFormat="1" applyFont="1" applyBorder="1" applyAlignment="1">
      <alignment horizontal="center"/>
    </xf>
    <xf numFmtId="0" fontId="58" fillId="0" borderId="48" xfId="0" applyFont="1" applyBorder="1" applyAlignment="1">
      <alignment/>
    </xf>
    <xf numFmtId="0" fontId="58" fillId="0" borderId="49" xfId="0" applyFont="1" applyBorder="1" applyAlignment="1">
      <alignment/>
    </xf>
    <xf numFmtId="0" fontId="58" fillId="0" borderId="67" xfId="0" applyFont="1" applyBorder="1" applyAlignment="1">
      <alignment/>
    </xf>
    <xf numFmtId="0" fontId="59" fillId="0" borderId="39" xfId="0" applyFont="1" applyBorder="1" applyAlignment="1">
      <alignment/>
    </xf>
    <xf numFmtId="0" fontId="58" fillId="0" borderId="50" xfId="0" applyFont="1" applyBorder="1" applyAlignment="1">
      <alignment/>
    </xf>
    <xf numFmtId="0" fontId="58" fillId="0" borderId="68" xfId="0" applyFont="1" applyBorder="1" applyAlignment="1">
      <alignment horizontal="center"/>
    </xf>
    <xf numFmtId="3" fontId="58" fillId="0" borderId="69" xfId="0" applyNumberFormat="1" applyFont="1" applyBorder="1" applyAlignment="1">
      <alignment horizontal="center"/>
    </xf>
    <xf numFmtId="0" fontId="58" fillId="0" borderId="70" xfId="0" applyFont="1" applyBorder="1" applyAlignment="1">
      <alignment horizontal="center"/>
    </xf>
    <xf numFmtId="170" fontId="58" fillId="0" borderId="70" xfId="0" applyNumberFormat="1" applyFont="1" applyBorder="1" applyAlignment="1">
      <alignment horizontal="center"/>
    </xf>
    <xf numFmtId="170" fontId="58" fillId="0" borderId="71" xfId="0" applyNumberFormat="1" applyFont="1" applyBorder="1" applyAlignment="1">
      <alignment horizontal="center"/>
    </xf>
    <xf numFmtId="170" fontId="58" fillId="0" borderId="72" xfId="0" applyNumberFormat="1" applyFont="1" applyBorder="1" applyAlignment="1">
      <alignment horizontal="center"/>
    </xf>
    <xf numFmtId="0" fontId="58" fillId="0" borderId="73" xfId="0" applyFont="1" applyBorder="1" applyAlignment="1">
      <alignment horizontal="center"/>
    </xf>
    <xf numFmtId="3" fontId="58" fillId="0" borderId="74" xfId="0" applyNumberFormat="1" applyFont="1" applyBorder="1" applyAlignment="1">
      <alignment horizontal="center"/>
    </xf>
    <xf numFmtId="3" fontId="58" fillId="0" borderId="37" xfId="0" applyNumberFormat="1" applyFont="1" applyBorder="1" applyAlignment="1">
      <alignment horizontal="center"/>
    </xf>
    <xf numFmtId="3" fontId="58" fillId="0" borderId="47" xfId="0" applyNumberFormat="1" applyFont="1" applyBorder="1" applyAlignment="1">
      <alignment horizontal="center"/>
    </xf>
    <xf numFmtId="3" fontId="58" fillId="0" borderId="75" xfId="0" applyNumberFormat="1" applyFont="1" applyBorder="1" applyAlignment="1">
      <alignment horizontal="center"/>
    </xf>
    <xf numFmtId="3" fontId="58" fillId="0" borderId="76" xfId="0" applyNumberFormat="1" applyFont="1" applyBorder="1" applyAlignment="1">
      <alignment horizontal="center"/>
    </xf>
    <xf numFmtId="170" fontId="58" fillId="0" borderId="51" xfId="0" applyNumberFormat="1" applyFont="1" applyBorder="1" applyAlignment="1">
      <alignment horizontal="center"/>
    </xf>
    <xf numFmtId="0" fontId="58" fillId="0" borderId="77" xfId="0" applyFont="1" applyBorder="1" applyAlignment="1">
      <alignment/>
    </xf>
    <xf numFmtId="0" fontId="55" fillId="0" borderId="66" xfId="0" applyFont="1" applyBorder="1" applyAlignment="1">
      <alignment horizontal="center"/>
    </xf>
    <xf numFmtId="3" fontId="3" fillId="0" borderId="23" xfId="0" applyNumberFormat="1" applyFont="1" applyFill="1" applyBorder="1" applyAlignment="1">
      <alignment horizontal="center" vertical="top" wrapText="1"/>
    </xf>
    <xf numFmtId="3" fontId="3" fillId="0" borderId="26" xfId="0" applyNumberFormat="1" applyFont="1" applyBorder="1" applyAlignment="1">
      <alignment horizontal="center"/>
    </xf>
    <xf numFmtId="3" fontId="3" fillId="0" borderId="38" xfId="0" applyNumberFormat="1" applyFont="1" applyFill="1" applyBorder="1" applyAlignment="1">
      <alignment horizontal="center" vertical="top" wrapText="1"/>
    </xf>
    <xf numFmtId="3" fontId="3" fillId="0" borderId="23" xfId="0" applyNumberFormat="1" applyFont="1" applyBorder="1" applyAlignment="1">
      <alignment horizontal="center"/>
    </xf>
    <xf numFmtId="3" fontId="3" fillId="0" borderId="3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49" fontId="55" fillId="0" borderId="0" xfId="0" applyNumberFormat="1" applyFont="1" applyBorder="1" applyAlignment="1">
      <alignment/>
    </xf>
    <xf numFmtId="3" fontId="55" fillId="0" borderId="53" xfId="0" applyNumberFormat="1" applyFont="1" applyBorder="1" applyAlignment="1">
      <alignment horizontal="center"/>
    </xf>
    <xf numFmtId="3" fontId="55" fillId="0" borderId="54" xfId="0" applyNumberFormat="1" applyFont="1" applyBorder="1" applyAlignment="1">
      <alignment horizontal="center"/>
    </xf>
    <xf numFmtId="3" fontId="55" fillId="0" borderId="52" xfId="0" applyNumberFormat="1" applyFont="1" applyBorder="1" applyAlignment="1">
      <alignment horizontal="center"/>
    </xf>
    <xf numFmtId="3" fontId="55" fillId="0" borderId="30" xfId="0" applyNumberFormat="1" applyFont="1" applyBorder="1" applyAlignment="1">
      <alignment horizontal="center"/>
    </xf>
    <xf numFmtId="3" fontId="55" fillId="0" borderId="34" xfId="0" applyNumberFormat="1" applyFont="1" applyBorder="1" applyAlignment="1">
      <alignment horizontal="center"/>
    </xf>
    <xf numFmtId="3" fontId="55" fillId="0" borderId="78" xfId="0" applyNumberFormat="1" applyFont="1" applyBorder="1" applyAlignment="1">
      <alignment horizontal="center"/>
    </xf>
    <xf numFmtId="3" fontId="55" fillId="0" borderId="38" xfId="0" applyNumberFormat="1" applyFont="1" applyBorder="1" applyAlignment="1">
      <alignment horizontal="center"/>
    </xf>
    <xf numFmtId="3" fontId="55" fillId="0" borderId="43" xfId="0" applyNumberFormat="1" applyFont="1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0" xfId="0" applyAlignment="1">
      <alignment/>
    </xf>
    <xf numFmtId="0" fontId="58" fillId="0" borderId="79" xfId="0" applyFont="1" applyBorder="1" applyAlignment="1">
      <alignment/>
    </xf>
    <xf numFmtId="0" fontId="55" fillId="0" borderId="62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1" fillId="0" borderId="80" xfId="77" applyFont="1" applyBorder="1" applyAlignment="1">
      <alignment horizontal="center"/>
      <protection/>
    </xf>
    <xf numFmtId="0" fontId="21" fillId="0" borderId="81" xfId="77" applyFont="1" applyBorder="1" applyAlignment="1">
      <alignment horizontal="center"/>
      <protection/>
    </xf>
    <xf numFmtId="0" fontId="21" fillId="0" borderId="0" xfId="77" applyFont="1" applyBorder="1" applyAlignment="1">
      <alignment horizontal="center"/>
      <protection/>
    </xf>
    <xf numFmtId="0" fontId="25" fillId="0" borderId="26" xfId="0" applyFont="1" applyBorder="1" applyAlignment="1">
      <alignment/>
    </xf>
    <xf numFmtId="170" fontId="21" fillId="0" borderId="81" xfId="77" applyNumberFormat="1" applyFont="1" applyBorder="1" applyAlignment="1">
      <alignment horizontal="center"/>
      <protection/>
    </xf>
    <xf numFmtId="0" fontId="21" fillId="0" borderId="82" xfId="77" applyFont="1" applyBorder="1" applyAlignment="1">
      <alignment horizontal="center"/>
      <protection/>
    </xf>
    <xf numFmtId="170" fontId="21" fillId="0" borderId="83" xfId="77" applyNumberFormat="1" applyFont="1" applyBorder="1" applyAlignment="1">
      <alignment horizontal="center"/>
      <protection/>
    </xf>
    <xf numFmtId="0" fontId="0" fillId="0" borderId="73" xfId="0" applyBorder="1" applyAlignment="1">
      <alignment/>
    </xf>
    <xf numFmtId="0" fontId="21" fillId="0" borderId="84" xfId="77" applyFont="1" applyBorder="1" applyAlignment="1">
      <alignment horizontal="center"/>
      <protection/>
    </xf>
    <xf numFmtId="0" fontId="21" fillId="0" borderId="85" xfId="77" applyFont="1" applyBorder="1" applyAlignment="1">
      <alignment horizontal="center"/>
      <protection/>
    </xf>
    <xf numFmtId="0" fontId="21" fillId="0" borderId="83" xfId="77" applyFont="1" applyBorder="1" applyAlignment="1">
      <alignment horizontal="center"/>
      <protection/>
    </xf>
    <xf numFmtId="0" fontId="26" fillId="0" borderId="0" xfId="0" applyFont="1" applyAlignment="1">
      <alignment/>
    </xf>
    <xf numFmtId="170" fontId="0" fillId="0" borderId="0" xfId="0" applyNumberFormat="1" applyBorder="1" applyAlignment="1">
      <alignment horizontal="center"/>
    </xf>
    <xf numFmtId="170" fontId="21" fillId="0" borderId="0" xfId="77" applyNumberFormat="1" applyFont="1" applyBorder="1" applyAlignment="1">
      <alignment horizontal="center"/>
      <protection/>
    </xf>
    <xf numFmtId="0" fontId="21" fillId="0" borderId="26" xfId="77" applyFont="1" applyBorder="1" applyAlignment="1">
      <alignment horizontal="center"/>
      <protection/>
    </xf>
    <xf numFmtId="0" fontId="58" fillId="0" borderId="26" xfId="0" applyFont="1" applyBorder="1" applyAlignment="1">
      <alignment/>
    </xf>
    <xf numFmtId="0" fontId="58" fillId="0" borderId="26" xfId="0" applyFont="1" applyBorder="1" applyAlignment="1">
      <alignment horizontal="center"/>
    </xf>
    <xf numFmtId="0" fontId="58" fillId="0" borderId="0" xfId="0" applyFont="1" applyAlignment="1">
      <alignment/>
    </xf>
    <xf numFmtId="0" fontId="60" fillId="0" borderId="0" xfId="0" applyFont="1" applyAlignment="1">
      <alignment/>
    </xf>
    <xf numFmtId="0" fontId="58" fillId="0" borderId="0" xfId="0" applyFont="1" applyBorder="1" applyAlignment="1">
      <alignment/>
    </xf>
    <xf numFmtId="3" fontId="58" fillId="0" borderId="0" xfId="0" applyNumberFormat="1" applyFont="1" applyBorder="1" applyAlignment="1">
      <alignment horizontal="center"/>
    </xf>
    <xf numFmtId="170" fontId="58" fillId="0" borderId="0" xfId="0" applyNumberFormat="1" applyFont="1" applyBorder="1" applyAlignment="1">
      <alignment horizontal="center"/>
    </xf>
    <xf numFmtId="0" fontId="58" fillId="0" borderId="26" xfId="0" applyFont="1" applyFill="1" applyBorder="1" applyAlignment="1">
      <alignment/>
    </xf>
    <xf numFmtId="0" fontId="60" fillId="0" borderId="26" xfId="0" applyFont="1" applyBorder="1" applyAlignment="1">
      <alignment/>
    </xf>
    <xf numFmtId="0" fontId="0" fillId="0" borderId="26" xfId="0" applyBorder="1" applyAlignment="1">
      <alignment horizontal="center"/>
    </xf>
    <xf numFmtId="0" fontId="55" fillId="0" borderId="26" xfId="0" applyFont="1" applyBorder="1" applyAlignment="1">
      <alignment horizontal="center"/>
    </xf>
    <xf numFmtId="3" fontId="58" fillId="0" borderId="86" xfId="0" applyNumberFormat="1" applyFont="1" applyBorder="1" applyAlignment="1">
      <alignment horizontal="center"/>
    </xf>
    <xf numFmtId="170" fontId="58" fillId="0" borderId="87" xfId="0" applyNumberFormat="1" applyFont="1" applyBorder="1" applyAlignment="1">
      <alignment horizontal="center"/>
    </xf>
    <xf numFmtId="3" fontId="58" fillId="0" borderId="45" xfId="0" applyNumberFormat="1" applyFont="1" applyBorder="1" applyAlignment="1">
      <alignment horizontal="center"/>
    </xf>
    <xf numFmtId="3" fontId="58" fillId="0" borderId="88" xfId="0" applyNumberFormat="1" applyFont="1" applyBorder="1" applyAlignment="1">
      <alignment horizontal="center"/>
    </xf>
    <xf numFmtId="0" fontId="58" fillId="0" borderId="40" xfId="0" applyFont="1" applyBorder="1" applyAlignment="1">
      <alignment/>
    </xf>
    <xf numFmtId="0" fontId="58" fillId="0" borderId="41" xfId="0" applyFont="1" applyBorder="1" applyAlignment="1">
      <alignment/>
    </xf>
    <xf numFmtId="0" fontId="58" fillId="0" borderId="44" xfId="0" applyFont="1" applyBorder="1" applyAlignment="1">
      <alignment/>
    </xf>
    <xf numFmtId="3" fontId="3" fillId="0" borderId="60" xfId="0" applyNumberFormat="1" applyFont="1" applyFill="1" applyBorder="1" applyAlignment="1">
      <alignment horizontal="right" vertical="top" wrapText="1"/>
    </xf>
    <xf numFmtId="3" fontId="3" fillId="0" borderId="62" xfId="0" applyNumberFormat="1" applyFont="1" applyFill="1" applyBorder="1" applyAlignment="1">
      <alignment horizontal="right" vertical="top" wrapText="1"/>
    </xf>
    <xf numFmtId="3" fontId="3" fillId="0" borderId="56" xfId="0" applyNumberFormat="1" applyFont="1" applyFill="1" applyBorder="1" applyAlignment="1">
      <alignment horizontal="right" vertical="top" wrapText="1"/>
    </xf>
    <xf numFmtId="3" fontId="3" fillId="0" borderId="89" xfId="0" applyNumberFormat="1" applyFont="1" applyFill="1" applyBorder="1" applyAlignment="1">
      <alignment horizontal="right" vertical="top" wrapText="1"/>
    </xf>
    <xf numFmtId="3" fontId="58" fillId="0" borderId="90" xfId="0" applyNumberFormat="1" applyFont="1" applyBorder="1" applyAlignment="1">
      <alignment horizontal="center"/>
    </xf>
    <xf numFmtId="3" fontId="58" fillId="0" borderId="91" xfId="0" applyNumberFormat="1" applyFont="1" applyBorder="1" applyAlignment="1">
      <alignment horizontal="center"/>
    </xf>
    <xf numFmtId="3" fontId="3" fillId="0" borderId="53" xfId="0" applyNumberFormat="1" applyFont="1" applyFill="1" applyBorder="1" applyAlignment="1">
      <alignment horizontal="right" vertical="top" wrapText="1"/>
    </xf>
    <xf numFmtId="3" fontId="3" fillId="0" borderId="52" xfId="0" applyNumberFormat="1" applyFont="1" applyFill="1" applyBorder="1" applyAlignment="1">
      <alignment horizontal="right" vertical="top" wrapText="1"/>
    </xf>
    <xf numFmtId="0" fontId="58" fillId="0" borderId="40" xfId="0" applyFont="1" applyBorder="1" applyAlignment="1">
      <alignment horizontal="center"/>
    </xf>
    <xf numFmtId="170" fontId="58" fillId="0" borderId="90" xfId="0" applyNumberFormat="1" applyFont="1" applyBorder="1" applyAlignment="1">
      <alignment horizontal="center"/>
    </xf>
    <xf numFmtId="170" fontId="58" fillId="0" borderId="55" xfId="0" applyNumberFormat="1" applyFont="1" applyBorder="1" applyAlignment="1">
      <alignment horizontal="center"/>
    </xf>
    <xf numFmtId="0" fontId="58" fillId="0" borderId="53" xfId="0" applyFont="1" applyBorder="1" applyAlignment="1">
      <alignment horizontal="center"/>
    </xf>
    <xf numFmtId="170" fontId="58" fillId="0" borderId="54" xfId="0" applyNumberFormat="1" applyFont="1" applyBorder="1" applyAlignment="1">
      <alignment horizontal="center"/>
    </xf>
    <xf numFmtId="0" fontId="58" fillId="0" borderId="48" xfId="0" applyFont="1" applyBorder="1" applyAlignment="1">
      <alignment horizontal="center"/>
    </xf>
    <xf numFmtId="170" fontId="58" fillId="0" borderId="63" xfId="0" applyNumberFormat="1" applyFont="1" applyBorder="1" applyAlignment="1">
      <alignment horizontal="center"/>
    </xf>
    <xf numFmtId="0" fontId="58" fillId="0" borderId="19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41" xfId="0" applyFont="1" applyBorder="1" applyAlignment="1">
      <alignment horizontal="center"/>
    </xf>
    <xf numFmtId="170" fontId="58" fillId="0" borderId="65" xfId="0" applyNumberFormat="1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39" xfId="0" applyFont="1" applyBorder="1" applyAlignment="1">
      <alignment horizontal="center"/>
    </xf>
    <xf numFmtId="170" fontId="58" fillId="0" borderId="39" xfId="0" applyNumberFormat="1" applyFont="1" applyBorder="1" applyAlignment="1">
      <alignment horizontal="center"/>
    </xf>
    <xf numFmtId="0" fontId="58" fillId="0" borderId="28" xfId="0" applyFont="1" applyBorder="1" applyAlignment="1">
      <alignment horizontal="center"/>
    </xf>
    <xf numFmtId="1" fontId="55" fillId="0" borderId="52" xfId="0" applyNumberFormat="1" applyFont="1" applyFill="1" applyBorder="1" applyAlignment="1">
      <alignment horizontal="center"/>
    </xf>
    <xf numFmtId="1" fontId="55" fillId="0" borderId="26" xfId="0" applyNumberFormat="1" applyFont="1" applyBorder="1" applyAlignment="1">
      <alignment horizontal="center"/>
    </xf>
    <xf numFmtId="1" fontId="58" fillId="0" borderId="26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55" fillId="0" borderId="26" xfId="0" applyFont="1" applyFill="1" applyBorder="1" applyAlignment="1">
      <alignment horizontal="left"/>
    </xf>
    <xf numFmtId="0" fontId="60" fillId="0" borderId="0" xfId="0" applyFont="1" applyBorder="1" applyAlignment="1">
      <alignment/>
    </xf>
    <xf numFmtId="3" fontId="55" fillId="0" borderId="0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55" fillId="0" borderId="92" xfId="0" applyFont="1" applyBorder="1" applyAlignment="1">
      <alignment wrapText="1"/>
    </xf>
    <xf numFmtId="1" fontId="4" fillId="0" borderId="69" xfId="0" applyNumberFormat="1" applyFont="1" applyFill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170" fontId="55" fillId="0" borderId="24" xfId="0" applyNumberFormat="1" applyFont="1" applyFill="1" applyBorder="1" applyAlignment="1">
      <alignment horizontal="center"/>
    </xf>
    <xf numFmtId="3" fontId="55" fillId="0" borderId="62" xfId="0" applyNumberFormat="1" applyFont="1" applyBorder="1" applyAlignment="1">
      <alignment horizontal="center"/>
    </xf>
    <xf numFmtId="3" fontId="4" fillId="0" borderId="23" xfId="0" applyNumberFormat="1" applyFont="1" applyFill="1" applyBorder="1" applyAlignment="1">
      <alignment horizontal="center"/>
    </xf>
    <xf numFmtId="3" fontId="4" fillId="0" borderId="73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/>
    </xf>
    <xf numFmtId="1" fontId="55" fillId="0" borderId="0" xfId="0" applyNumberFormat="1" applyFont="1" applyBorder="1" applyAlignment="1">
      <alignment wrapText="1"/>
    </xf>
    <xf numFmtId="170" fontId="3" fillId="0" borderId="23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6" xfId="0" applyNumberFormat="1" applyBorder="1" applyAlignment="1">
      <alignment horizontal="center"/>
    </xf>
    <xf numFmtId="3" fontId="55" fillId="0" borderId="92" xfId="0" applyNumberFormat="1" applyFont="1" applyBorder="1" applyAlignment="1">
      <alignment horizontal="center" wrapText="1"/>
    </xf>
    <xf numFmtId="0" fontId="0" fillId="0" borderId="38" xfId="0" applyBorder="1" applyAlignment="1">
      <alignment horizontal="center"/>
    </xf>
    <xf numFmtId="1" fontId="4" fillId="0" borderId="93" xfId="0" applyNumberFormat="1" applyFont="1" applyFill="1" applyBorder="1" applyAlignment="1">
      <alignment horizontal="center"/>
    </xf>
    <xf numFmtId="170" fontId="55" fillId="0" borderId="75" xfId="0" applyNumberFormat="1" applyFont="1" applyFill="1" applyBorder="1" applyAlignment="1">
      <alignment horizontal="center"/>
    </xf>
    <xf numFmtId="170" fontId="3" fillId="0" borderId="73" xfId="0" applyNumberFormat="1" applyFont="1" applyFill="1" applyBorder="1" applyAlignment="1">
      <alignment horizontal="center" vertical="top" wrapText="1"/>
    </xf>
    <xf numFmtId="170" fontId="55" fillId="0" borderId="76" xfId="0" applyNumberFormat="1" applyFont="1" applyFill="1" applyBorder="1" applyAlignment="1">
      <alignment horizontal="center"/>
    </xf>
    <xf numFmtId="170" fontId="3" fillId="0" borderId="76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1" fontId="55" fillId="0" borderId="0" xfId="0" applyNumberFormat="1" applyFont="1" applyFill="1" applyBorder="1" applyAlignment="1">
      <alignment horizontal="center"/>
    </xf>
    <xf numFmtId="49" fontId="55" fillId="0" borderId="0" xfId="0" applyNumberFormat="1" applyFont="1" applyFill="1" applyBorder="1" applyAlignment="1">
      <alignment/>
    </xf>
    <xf numFmtId="49" fontId="55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 vertical="top" wrapText="1"/>
    </xf>
    <xf numFmtId="3" fontId="58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3" fontId="59" fillId="0" borderId="0" xfId="0" applyNumberFormat="1" applyFont="1" applyFill="1" applyBorder="1" applyAlignment="1">
      <alignment horizontal="center"/>
    </xf>
    <xf numFmtId="0" fontId="61" fillId="0" borderId="0" xfId="0" applyFont="1" applyAlignment="1">
      <alignment/>
    </xf>
    <xf numFmtId="0" fontId="0" fillId="0" borderId="0" xfId="0" applyFill="1" applyAlignment="1">
      <alignment/>
    </xf>
    <xf numFmtId="3" fontId="59" fillId="0" borderId="86" xfId="0" applyNumberFormat="1" applyFont="1" applyFill="1" applyBorder="1" applyAlignment="1">
      <alignment horizontal="center"/>
    </xf>
    <xf numFmtId="3" fontId="59" fillId="0" borderId="76" xfId="0" applyNumberFormat="1" applyFont="1" applyFill="1" applyBorder="1" applyAlignment="1">
      <alignment horizontal="center"/>
    </xf>
    <xf numFmtId="3" fontId="27" fillId="0" borderId="86" xfId="0" applyNumberFormat="1" applyFont="1" applyFill="1" applyBorder="1" applyAlignment="1">
      <alignment horizontal="right" vertical="top" wrapText="1"/>
    </xf>
    <xf numFmtId="3" fontId="59" fillId="0" borderId="51" xfId="0" applyNumberFormat="1" applyFont="1" applyFill="1" applyBorder="1" applyAlignment="1">
      <alignment horizontal="center"/>
    </xf>
    <xf numFmtId="0" fontId="59" fillId="0" borderId="87" xfId="0" applyFont="1" applyFill="1" applyBorder="1" applyAlignment="1">
      <alignment horizontal="center"/>
    </xf>
    <xf numFmtId="170" fontId="59" fillId="0" borderId="51" xfId="0" applyNumberFormat="1" applyFont="1" applyFill="1" applyBorder="1" applyAlignment="1">
      <alignment horizontal="center"/>
    </xf>
    <xf numFmtId="170" fontId="59" fillId="0" borderId="87" xfId="0" applyNumberFormat="1" applyFont="1" applyFill="1" applyBorder="1" applyAlignment="1">
      <alignment horizontal="center"/>
    </xf>
    <xf numFmtId="170" fontId="59" fillId="0" borderId="28" xfId="0" applyNumberFormat="1" applyFont="1" applyFill="1" applyBorder="1" applyAlignment="1">
      <alignment horizontal="center"/>
    </xf>
    <xf numFmtId="0" fontId="59" fillId="0" borderId="94" xfId="0" applyFont="1" applyFill="1" applyBorder="1" applyAlignment="1">
      <alignment horizontal="center"/>
    </xf>
    <xf numFmtId="3" fontId="2" fillId="0" borderId="51" xfId="0" applyNumberFormat="1" applyFont="1" applyFill="1" applyBorder="1" applyAlignment="1">
      <alignment horizontal="center"/>
    </xf>
    <xf numFmtId="3" fontId="57" fillId="0" borderId="35" xfId="0" applyNumberFormat="1" applyFont="1" applyFill="1" applyBorder="1" applyAlignment="1">
      <alignment horizontal="center"/>
    </xf>
    <xf numFmtId="3" fontId="57" fillId="0" borderId="51" xfId="0" applyNumberFormat="1" applyFont="1" applyFill="1" applyBorder="1" applyAlignment="1">
      <alignment horizontal="center"/>
    </xf>
    <xf numFmtId="3" fontId="57" fillId="0" borderId="76" xfId="0" applyNumberFormat="1" applyFont="1" applyFill="1" applyBorder="1" applyAlignment="1">
      <alignment horizontal="center"/>
    </xf>
    <xf numFmtId="3" fontId="3" fillId="0" borderId="60" xfId="0" applyNumberFormat="1" applyFont="1" applyFill="1" applyBorder="1" applyAlignment="1">
      <alignment horizontal="center" vertical="top" wrapText="1"/>
    </xf>
    <xf numFmtId="3" fontId="3" fillId="0" borderId="62" xfId="0" applyNumberFormat="1" applyFont="1" applyFill="1" applyBorder="1" applyAlignment="1">
      <alignment horizontal="center" vertical="top" wrapText="1"/>
    </xf>
    <xf numFmtId="3" fontId="3" fillId="0" borderId="56" xfId="0" applyNumberFormat="1" applyFont="1" applyFill="1" applyBorder="1" applyAlignment="1">
      <alignment horizontal="center" vertical="top" wrapText="1"/>
    </xf>
    <xf numFmtId="3" fontId="27" fillId="0" borderId="86" xfId="0" applyNumberFormat="1" applyFont="1" applyFill="1" applyBorder="1" applyAlignment="1">
      <alignment horizontal="center" vertical="top" wrapText="1"/>
    </xf>
    <xf numFmtId="3" fontId="3" fillId="0" borderId="89" xfId="0" applyNumberFormat="1" applyFont="1" applyFill="1" applyBorder="1" applyAlignment="1">
      <alignment horizontal="center" vertical="top" wrapText="1"/>
    </xf>
    <xf numFmtId="3" fontId="3" fillId="0" borderId="53" xfId="0" applyNumberFormat="1" applyFont="1" applyFill="1" applyBorder="1" applyAlignment="1">
      <alignment horizontal="center" vertical="top" wrapText="1"/>
    </xf>
    <xf numFmtId="3" fontId="3" fillId="0" borderId="52" xfId="0" applyNumberFormat="1" applyFont="1" applyFill="1" applyBorder="1" applyAlignment="1">
      <alignment horizontal="center" vertical="top" wrapText="1"/>
    </xf>
    <xf numFmtId="3" fontId="3" fillId="0" borderId="95" xfId="0" applyNumberFormat="1" applyFont="1" applyFill="1" applyBorder="1" applyAlignment="1">
      <alignment horizontal="center" vertical="top" wrapText="1"/>
    </xf>
    <xf numFmtId="49" fontId="58" fillId="0" borderId="96" xfId="0" applyNumberFormat="1" applyFont="1" applyBorder="1" applyAlignment="1">
      <alignment horizontal="center"/>
    </xf>
    <xf numFmtId="49" fontId="58" fillId="0" borderId="88" xfId="0" applyNumberFormat="1" applyFont="1" applyBorder="1" applyAlignment="1">
      <alignment horizontal="center"/>
    </xf>
    <xf numFmtId="14" fontId="58" fillId="0" borderId="75" xfId="0" applyNumberFormat="1" applyFont="1" applyBorder="1" applyAlignment="1">
      <alignment horizontal="center"/>
    </xf>
    <xf numFmtId="3" fontId="21" fillId="0" borderId="35" xfId="0" applyNumberFormat="1" applyFont="1" applyBorder="1" applyAlignment="1">
      <alignment horizontal="center"/>
    </xf>
    <xf numFmtId="0" fontId="58" fillId="0" borderId="78" xfId="0" applyFont="1" applyBorder="1" applyAlignment="1">
      <alignment horizontal="center"/>
    </xf>
    <xf numFmtId="0" fontId="62" fillId="0" borderId="0" xfId="0" applyFont="1" applyAlignment="1">
      <alignment/>
    </xf>
    <xf numFmtId="0" fontId="55" fillId="0" borderId="0" xfId="0" applyFont="1" applyFill="1" applyBorder="1" applyAlignment="1">
      <alignment horizontal="center"/>
    </xf>
    <xf numFmtId="0" fontId="58" fillId="0" borderId="79" xfId="0" applyFont="1" applyBorder="1" applyAlignment="1">
      <alignment/>
    </xf>
    <xf numFmtId="0" fontId="58" fillId="0" borderId="97" xfId="0" applyFont="1" applyBorder="1" applyAlignment="1">
      <alignment/>
    </xf>
    <xf numFmtId="0" fontId="58" fillId="0" borderId="19" xfId="0" applyFont="1" applyBorder="1" applyAlignment="1">
      <alignment/>
    </xf>
    <xf numFmtId="0" fontId="58" fillId="0" borderId="64" xfId="0" applyFont="1" applyBorder="1" applyAlignment="1">
      <alignment/>
    </xf>
    <xf numFmtId="0" fontId="58" fillId="0" borderId="77" xfId="0" applyFont="1" applyBorder="1" applyAlignment="1">
      <alignment horizontal="center"/>
    </xf>
    <xf numFmtId="0" fontId="58" fillId="0" borderId="79" xfId="0" applyFont="1" applyBorder="1" applyAlignment="1">
      <alignment horizontal="center"/>
    </xf>
    <xf numFmtId="0" fontId="58" fillId="0" borderId="97" xfId="0" applyFont="1" applyBorder="1" applyAlignment="1">
      <alignment horizontal="center"/>
    </xf>
    <xf numFmtId="0" fontId="55" fillId="0" borderId="77" xfId="0" applyFont="1" applyBorder="1" applyAlignment="1">
      <alignment horizontal="center"/>
    </xf>
    <xf numFmtId="0" fontId="55" fillId="0" borderId="79" xfId="0" applyFont="1" applyBorder="1" applyAlignment="1">
      <alignment horizontal="center"/>
    </xf>
    <xf numFmtId="0" fontId="55" fillId="0" borderId="97" xfId="0" applyFont="1" applyBorder="1" applyAlignment="1">
      <alignment horizontal="center"/>
    </xf>
    <xf numFmtId="0" fontId="55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Border="1" applyAlignment="1">
      <alignment/>
    </xf>
    <xf numFmtId="0" fontId="60" fillId="0" borderId="0" xfId="0" applyFont="1" applyAlignment="1">
      <alignment/>
    </xf>
    <xf numFmtId="0" fontId="22" fillId="0" borderId="0" xfId="77" applyBorder="1" applyAlignment="1">
      <alignment horizontal="center"/>
      <protection/>
    </xf>
    <xf numFmtId="0" fontId="0" fillId="0" borderId="0" xfId="0" applyAlignment="1">
      <alignment/>
    </xf>
    <xf numFmtId="0" fontId="0" fillId="0" borderId="98" xfId="0" applyBorder="1" applyAlignment="1">
      <alignment horizontal="center"/>
    </xf>
    <xf numFmtId="0" fontId="0" fillId="0" borderId="62" xfId="0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2" fillId="0" borderId="99" xfId="77" applyBorder="1" applyAlignment="1">
      <alignment horizontal="center"/>
      <protection/>
    </xf>
    <xf numFmtId="0" fontId="22" fillId="0" borderId="100" xfId="77" applyBorder="1" applyAlignment="1">
      <alignment horizontal="center"/>
      <protection/>
    </xf>
    <xf numFmtId="0" fontId="55" fillId="0" borderId="0" xfId="0" applyFont="1" applyFill="1" applyBorder="1" applyAlignment="1">
      <alignment/>
    </xf>
    <xf numFmtId="0" fontId="22" fillId="0" borderId="80" xfId="77" applyBorder="1" applyAlignment="1">
      <alignment horizontal="center"/>
      <protection/>
    </xf>
    <xf numFmtId="0" fontId="22" fillId="0" borderId="84" xfId="77" applyBorder="1" applyAlignment="1">
      <alignment horizontal="center"/>
      <protection/>
    </xf>
    <xf numFmtId="0" fontId="22" fillId="0" borderId="81" xfId="77" applyBorder="1" applyAlignment="1">
      <alignment horizontal="center"/>
      <protection/>
    </xf>
    <xf numFmtId="0" fontId="22" fillId="0" borderId="26" xfId="77" applyBorder="1" applyAlignment="1">
      <alignment horizontal="center"/>
      <protection/>
    </xf>
    <xf numFmtId="0" fontId="0" fillId="0" borderId="71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70" xfId="0" applyBorder="1" applyAlignment="1">
      <alignment/>
    </xf>
    <xf numFmtId="0" fontId="57" fillId="0" borderId="0" xfId="0" applyFont="1" applyBorder="1" applyAlignment="1">
      <alignment/>
    </xf>
    <xf numFmtId="0" fontId="55" fillId="0" borderId="40" xfId="0" applyFont="1" applyBorder="1" applyAlignment="1">
      <alignment/>
    </xf>
    <xf numFmtId="0" fontId="0" fillId="0" borderId="55" xfId="0" applyBorder="1" applyAlignment="1">
      <alignment/>
    </xf>
    <xf numFmtId="0" fontId="0" fillId="0" borderId="48" xfId="0" applyBorder="1" applyAlignment="1">
      <alignment/>
    </xf>
    <xf numFmtId="0" fontId="0" fillId="0" borderId="61" xfId="0" applyBorder="1" applyAlignment="1">
      <alignment/>
    </xf>
    <xf numFmtId="0" fontId="55" fillId="0" borderId="79" xfId="0" applyFont="1" applyBorder="1" applyAlignment="1">
      <alignment/>
    </xf>
    <xf numFmtId="0" fontId="55" fillId="0" borderId="97" xfId="0" applyFont="1" applyBorder="1" applyAlignment="1">
      <alignment/>
    </xf>
  </cellXfs>
  <cellStyles count="9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40 % – Zvýraznění1" xfId="27"/>
    <cellStyle name="40 % – Zvýraznění1 2" xfId="28"/>
    <cellStyle name="40 % – Zvýraznění2" xfId="29"/>
    <cellStyle name="40 % – Zvýraznění2 2" xfId="30"/>
    <cellStyle name="40 % – Zvýraznění3" xfId="31"/>
    <cellStyle name="40 % – Zvýraznění3 2" xfId="32"/>
    <cellStyle name="40 % – Zvýraznění4" xfId="33"/>
    <cellStyle name="40 % – Zvýraznění4 2" xfId="34"/>
    <cellStyle name="40 % – Zvýraznění5" xfId="35"/>
    <cellStyle name="40 % – Zvýraznění5 2" xfId="36"/>
    <cellStyle name="40 % – Zvýraznění6" xfId="37"/>
    <cellStyle name="40 % – Zvýraznění6 2" xfId="38"/>
    <cellStyle name="60 % – Zvýraznění1" xfId="39"/>
    <cellStyle name="60 % – Zvýraznění1 2" xfId="40"/>
    <cellStyle name="60 % – Zvýraznění2" xfId="41"/>
    <cellStyle name="60 % – Zvýraznění2 2" xfId="42"/>
    <cellStyle name="60 % – Zvýraznění3" xfId="43"/>
    <cellStyle name="60 % – Zvýraznění3 2" xfId="44"/>
    <cellStyle name="60 % – Zvýraznění4" xfId="45"/>
    <cellStyle name="60 % – Zvýraznění4 2" xfId="46"/>
    <cellStyle name="60 % – Zvýraznění5" xfId="47"/>
    <cellStyle name="60 % – Zvýraznění5 2" xfId="48"/>
    <cellStyle name="60 % – Zvýraznění6" xfId="49"/>
    <cellStyle name="60 % – Zvýraznění6 2" xfId="50"/>
    <cellStyle name="Celkem" xfId="51"/>
    <cellStyle name="Celkem 2" xfId="52"/>
    <cellStyle name="Comma" xfId="53"/>
    <cellStyle name="Comma [0]" xfId="54"/>
    <cellStyle name="Datum" xfId="55"/>
    <cellStyle name="Finanční0" xfId="56"/>
    <cellStyle name="Hyperlink" xfId="57"/>
    <cellStyle name="Chybně" xfId="58"/>
    <cellStyle name="Chybně 2" xfId="59"/>
    <cellStyle name="Kontrolní buňka" xfId="60"/>
    <cellStyle name="Kontrolní buňka 2" xfId="61"/>
    <cellStyle name="Currency" xfId="62"/>
    <cellStyle name="Měna0" xfId="63"/>
    <cellStyle name="Currency [0]" xfId="64"/>
    <cellStyle name="Nadpis 1" xfId="65"/>
    <cellStyle name="Nadpis 1 2" xfId="66"/>
    <cellStyle name="Nadpis 2" xfId="67"/>
    <cellStyle name="Nadpis 2 2" xfId="68"/>
    <cellStyle name="Nadpis 3" xfId="69"/>
    <cellStyle name="Nadpis 3 2" xfId="70"/>
    <cellStyle name="Nadpis 4" xfId="71"/>
    <cellStyle name="Nadpis 4 2" xfId="72"/>
    <cellStyle name="Název" xfId="73"/>
    <cellStyle name="Název 2" xfId="74"/>
    <cellStyle name="Neutrální" xfId="75"/>
    <cellStyle name="Neutrální 2" xfId="76"/>
    <cellStyle name="Normální 2" xfId="77"/>
    <cellStyle name="Normální 3" xfId="78"/>
    <cellStyle name="Normální 4" xfId="79"/>
    <cellStyle name="Pevný" xfId="80"/>
    <cellStyle name="Followed Hyperlink" xfId="81"/>
    <cellStyle name="Poznámka" xfId="82"/>
    <cellStyle name="Poznámka 2" xfId="83"/>
    <cellStyle name="Percent" xfId="84"/>
    <cellStyle name="Propojená buňka" xfId="85"/>
    <cellStyle name="Propojená buňka 2" xfId="86"/>
    <cellStyle name="Správně" xfId="87"/>
    <cellStyle name="Správně 2" xfId="88"/>
    <cellStyle name="Text upozornění" xfId="89"/>
    <cellStyle name="Text upozornění 2" xfId="90"/>
    <cellStyle name="Vstup" xfId="91"/>
    <cellStyle name="Vstup 2" xfId="92"/>
    <cellStyle name="Výpočet" xfId="93"/>
    <cellStyle name="Výpočet 2" xfId="94"/>
    <cellStyle name="Výstup" xfId="95"/>
    <cellStyle name="Výstup 2" xfId="96"/>
    <cellStyle name="Vysvětlující text" xfId="97"/>
    <cellStyle name="Vysvětlující text 2" xfId="98"/>
    <cellStyle name="Záhlaví 1" xfId="99"/>
    <cellStyle name="Záhlaví 2" xfId="100"/>
    <cellStyle name="Zvýraznění 1" xfId="101"/>
    <cellStyle name="Zvýraznění 1 2" xfId="102"/>
    <cellStyle name="Zvýraznění 2" xfId="103"/>
    <cellStyle name="Zvýraznění 2 2" xfId="104"/>
    <cellStyle name="Zvýraznění 3" xfId="105"/>
    <cellStyle name="Zvýraznění 3 2" xfId="106"/>
    <cellStyle name="Zvýraznění 4" xfId="107"/>
    <cellStyle name="Zvýraznění 4 2" xfId="108"/>
    <cellStyle name="Zvýraznění 5" xfId="109"/>
    <cellStyle name="Zvýraznění 5 2" xfId="110"/>
    <cellStyle name="Zvýraznění 6" xfId="111"/>
    <cellStyle name="Zvýraznění 6 2" xfId="11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">
      <selection activeCell="I1" sqref="I1:L1"/>
    </sheetView>
  </sheetViews>
  <sheetFormatPr defaultColWidth="9.140625" defaultRowHeight="15"/>
  <cols>
    <col min="1" max="1" width="14.140625" style="0" customWidth="1"/>
    <col min="2" max="2" width="10.00390625" style="0" customWidth="1"/>
    <col min="3" max="3" width="9.57421875" style="0" customWidth="1"/>
    <col min="4" max="4" width="7.57421875" style="0" customWidth="1"/>
    <col min="5" max="5" width="7.28125" style="0" customWidth="1"/>
    <col min="6" max="6" width="8.00390625" style="0" customWidth="1"/>
    <col min="7" max="7" width="7.00390625" style="0" customWidth="1"/>
    <col min="8" max="8" width="6.8515625" style="0" customWidth="1"/>
    <col min="9" max="9" width="7.00390625" style="0" customWidth="1"/>
    <col min="10" max="10" width="5.8515625" style="0" customWidth="1"/>
    <col min="11" max="11" width="6.28125" style="0" customWidth="1"/>
    <col min="12" max="12" width="6.57421875" style="0" customWidth="1"/>
  </cols>
  <sheetData>
    <row r="1" spans="9:12" ht="14.25">
      <c r="I1" s="264" t="s">
        <v>167</v>
      </c>
      <c r="J1" s="264"/>
      <c r="K1" s="264"/>
      <c r="L1" s="264"/>
    </row>
    <row r="2" spans="9:12" ht="14.25">
      <c r="I2" s="264" t="s">
        <v>153</v>
      </c>
      <c r="J2" s="264"/>
      <c r="K2" s="264"/>
      <c r="L2" s="264"/>
    </row>
    <row r="3" spans="1:12" ht="14.25">
      <c r="A3" s="264" t="s">
        <v>163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</row>
    <row r="4" spans="1:12" ht="15" thickBot="1">
      <c r="A4" s="3" t="s">
        <v>162</v>
      </c>
      <c r="B4" s="3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ht="12" customHeight="1">
      <c r="A5" s="171"/>
      <c r="B5" s="270" t="s">
        <v>1</v>
      </c>
      <c r="C5" s="271"/>
      <c r="D5" s="272"/>
      <c r="E5" s="266" t="s">
        <v>21</v>
      </c>
      <c r="F5" s="266"/>
      <c r="G5" s="267"/>
      <c r="H5" s="138" t="s">
        <v>38</v>
      </c>
      <c r="I5" s="138"/>
      <c r="J5" s="138"/>
      <c r="K5" s="268" t="s">
        <v>5</v>
      </c>
      <c r="L5" s="73" t="s">
        <v>36</v>
      </c>
    </row>
    <row r="6" spans="1:15" ht="14.25" customHeight="1">
      <c r="A6" s="172"/>
      <c r="B6" s="263" t="s">
        <v>2</v>
      </c>
      <c r="C6" s="74" t="s">
        <v>2</v>
      </c>
      <c r="D6" s="76"/>
      <c r="E6" s="74" t="s">
        <v>2</v>
      </c>
      <c r="F6" s="75" t="s">
        <v>2</v>
      </c>
      <c r="G6" s="76" t="s">
        <v>3</v>
      </c>
      <c r="H6" s="75" t="s">
        <v>2</v>
      </c>
      <c r="I6" s="77" t="s">
        <v>4</v>
      </c>
      <c r="J6" s="75" t="s">
        <v>5</v>
      </c>
      <c r="K6" s="269"/>
      <c r="L6" s="78" t="s">
        <v>37</v>
      </c>
      <c r="O6" s="237"/>
    </row>
    <row r="7" spans="1:12" ht="13.5" customHeight="1" thickBot="1">
      <c r="A7" s="173" t="s">
        <v>0</v>
      </c>
      <c r="B7" s="259" t="s">
        <v>112</v>
      </c>
      <c r="C7" s="260" t="s">
        <v>114</v>
      </c>
      <c r="D7" s="261" t="s">
        <v>5</v>
      </c>
      <c r="E7" s="106">
        <v>2013</v>
      </c>
      <c r="F7" s="79" t="s">
        <v>114</v>
      </c>
      <c r="G7" s="80" t="s">
        <v>115</v>
      </c>
      <c r="H7" s="81">
        <v>2013</v>
      </c>
      <c r="I7" s="112">
        <v>2014</v>
      </c>
      <c r="J7" s="79" t="s">
        <v>116</v>
      </c>
      <c r="K7" s="82" t="s">
        <v>116</v>
      </c>
      <c r="L7" s="83">
        <v>2014</v>
      </c>
    </row>
    <row r="8" spans="1:14" ht="12.75" customHeight="1">
      <c r="A8" s="101" t="s">
        <v>7</v>
      </c>
      <c r="B8" s="30">
        <v>1246176</v>
      </c>
      <c r="C8" s="113">
        <v>1250520</v>
      </c>
      <c r="D8" s="114">
        <f>C8-B8</f>
        <v>4344</v>
      </c>
      <c r="E8" s="251">
        <v>62437</v>
      </c>
      <c r="F8" s="85">
        <v>55787</v>
      </c>
      <c r="G8" s="86">
        <f>F8-E8</f>
        <v>-6650</v>
      </c>
      <c r="H8" s="108">
        <f>E8*10000/B8</f>
        <v>501.02874714326066</v>
      </c>
      <c r="I8" s="92">
        <v>305.6</v>
      </c>
      <c r="J8" s="109">
        <f>I8-H8</f>
        <v>-195.42874714326064</v>
      </c>
      <c r="K8" s="87">
        <f>F8*100/E8</f>
        <v>89.34926405817063</v>
      </c>
      <c r="L8" s="88" t="s">
        <v>22</v>
      </c>
      <c r="N8" s="1"/>
    </row>
    <row r="9" spans="1:14" ht="14.25" customHeight="1">
      <c r="A9" s="102" t="s">
        <v>8</v>
      </c>
      <c r="B9" s="128">
        <v>1297044</v>
      </c>
      <c r="C9" s="89">
        <v>1308521</v>
      </c>
      <c r="D9" s="86">
        <f aca="true" t="shared" si="0" ref="D9:D22">C9-B9</f>
        <v>11477</v>
      </c>
      <c r="E9" s="252">
        <v>28604</v>
      </c>
      <c r="F9" s="90">
        <v>24391</v>
      </c>
      <c r="G9" s="86">
        <f aca="true" t="shared" si="1" ref="G9:G22">F9-E9</f>
        <v>-4213</v>
      </c>
      <c r="H9" s="108">
        <f aca="true" t="shared" si="2" ref="H9:H22">E9*10000/B9</f>
        <v>220.5322255837119</v>
      </c>
      <c r="I9" s="92">
        <f aca="true" t="shared" si="3" ref="I9:I22">F9*10000/C9</f>
        <v>186.40128817191317</v>
      </c>
      <c r="J9" s="110">
        <f aca="true" t="shared" si="4" ref="J9:J22">I9-H9</f>
        <v>-34.130937411798726</v>
      </c>
      <c r="K9" s="87">
        <f aca="true" t="shared" si="5" ref="K9:K22">F9*100/E9</f>
        <v>85.27129072856943</v>
      </c>
      <c r="L9" s="93" t="s">
        <v>26</v>
      </c>
      <c r="N9" s="1"/>
    </row>
    <row r="10" spans="1:14" ht="14.25" customHeight="1">
      <c r="A10" s="102" t="s">
        <v>9</v>
      </c>
      <c r="B10" s="128">
        <v>636459</v>
      </c>
      <c r="C10" s="89">
        <v>636702</v>
      </c>
      <c r="D10" s="86">
        <f t="shared" si="0"/>
        <v>243</v>
      </c>
      <c r="E10" s="252">
        <v>11497</v>
      </c>
      <c r="F10" s="90">
        <v>11344</v>
      </c>
      <c r="G10" s="86">
        <f t="shared" si="1"/>
        <v>-153</v>
      </c>
      <c r="H10" s="108">
        <f t="shared" si="2"/>
        <v>180.64007265196972</v>
      </c>
      <c r="I10" s="92">
        <f t="shared" si="3"/>
        <v>178.1681226068082</v>
      </c>
      <c r="J10" s="110">
        <f t="shared" si="4"/>
        <v>-2.4719500451615204</v>
      </c>
      <c r="K10" s="87">
        <f t="shared" si="5"/>
        <v>98.6692180568844</v>
      </c>
      <c r="L10" s="93" t="s">
        <v>29</v>
      </c>
      <c r="N10" s="1"/>
    </row>
    <row r="11" spans="1:14" ht="14.25" customHeight="1">
      <c r="A11" s="102" t="s">
        <v>10</v>
      </c>
      <c r="B11" s="128">
        <v>572859</v>
      </c>
      <c r="C11" s="89">
        <v>573634</v>
      </c>
      <c r="D11" s="86">
        <f t="shared" si="0"/>
        <v>775</v>
      </c>
      <c r="E11" s="252">
        <v>10308</v>
      </c>
      <c r="F11" s="90">
        <v>9136</v>
      </c>
      <c r="G11" s="86">
        <f t="shared" si="1"/>
        <v>-1172</v>
      </c>
      <c r="H11" s="108">
        <f t="shared" si="2"/>
        <v>179.93956628070782</v>
      </c>
      <c r="I11" s="92">
        <f t="shared" si="3"/>
        <v>159.26531551477075</v>
      </c>
      <c r="J11" s="110">
        <f t="shared" si="4"/>
        <v>-20.674250765937074</v>
      </c>
      <c r="K11" s="87">
        <f t="shared" si="5"/>
        <v>88.6301901435778</v>
      </c>
      <c r="L11" s="93" t="s">
        <v>31</v>
      </c>
      <c r="N11" s="1"/>
    </row>
    <row r="12" spans="1:14" ht="14.25" customHeight="1">
      <c r="A12" s="102" t="s">
        <v>11</v>
      </c>
      <c r="B12" s="128">
        <v>301075</v>
      </c>
      <c r="C12" s="89">
        <v>299712</v>
      </c>
      <c r="D12" s="86">
        <f t="shared" si="0"/>
        <v>-1363</v>
      </c>
      <c r="E12" s="252">
        <v>6328</v>
      </c>
      <c r="F12" s="90">
        <v>5373</v>
      </c>
      <c r="G12" s="86">
        <f t="shared" si="1"/>
        <v>-955</v>
      </c>
      <c r="H12" s="108">
        <f t="shared" si="2"/>
        <v>210.18018766088184</v>
      </c>
      <c r="I12" s="92">
        <f t="shared" si="3"/>
        <v>179.27210121716848</v>
      </c>
      <c r="J12" s="110">
        <f t="shared" si="4"/>
        <v>-30.90808644371336</v>
      </c>
      <c r="K12" s="87">
        <f t="shared" si="5"/>
        <v>84.90834386852086</v>
      </c>
      <c r="L12" s="93" t="s">
        <v>27</v>
      </c>
      <c r="N12" s="1"/>
    </row>
    <row r="13" spans="1:14" ht="14.25" customHeight="1">
      <c r="A13" s="102" t="s">
        <v>12</v>
      </c>
      <c r="B13" s="128">
        <v>826037</v>
      </c>
      <c r="C13" s="89">
        <v>824494</v>
      </c>
      <c r="D13" s="86">
        <f t="shared" si="0"/>
        <v>-1543</v>
      </c>
      <c r="E13" s="252">
        <v>23297</v>
      </c>
      <c r="F13" s="90">
        <v>20397</v>
      </c>
      <c r="G13" s="86">
        <f t="shared" si="1"/>
        <v>-2900</v>
      </c>
      <c r="H13" s="108">
        <f t="shared" si="2"/>
        <v>282.03337138651176</v>
      </c>
      <c r="I13" s="92">
        <f t="shared" si="3"/>
        <v>247.38809500129776</v>
      </c>
      <c r="J13" s="110">
        <f t="shared" si="4"/>
        <v>-34.645276385214004</v>
      </c>
      <c r="K13" s="87">
        <f t="shared" si="5"/>
        <v>87.5520453277246</v>
      </c>
      <c r="L13" s="93" t="s">
        <v>23</v>
      </c>
      <c r="N13" s="1"/>
    </row>
    <row r="14" spans="1:14" ht="14.25">
      <c r="A14" s="102" t="s">
        <v>13</v>
      </c>
      <c r="B14" s="128">
        <v>438527</v>
      </c>
      <c r="C14" s="89">
        <v>438606</v>
      </c>
      <c r="D14" s="86">
        <f t="shared" si="0"/>
        <v>79</v>
      </c>
      <c r="E14" s="252">
        <v>10677</v>
      </c>
      <c r="F14" s="90">
        <v>9735</v>
      </c>
      <c r="G14" s="86">
        <f t="shared" si="1"/>
        <v>-942</v>
      </c>
      <c r="H14" s="108">
        <f t="shared" si="2"/>
        <v>243.4741760484531</v>
      </c>
      <c r="I14" s="92">
        <f t="shared" si="3"/>
        <v>221.95318805488296</v>
      </c>
      <c r="J14" s="110">
        <f t="shared" si="4"/>
        <v>-21.520987993570145</v>
      </c>
      <c r="K14" s="87">
        <f t="shared" si="5"/>
        <v>91.17729699353751</v>
      </c>
      <c r="L14" s="93" t="s">
        <v>25</v>
      </c>
      <c r="N14" s="1"/>
    </row>
    <row r="15" spans="1:14" ht="14.25">
      <c r="A15" s="102" t="s">
        <v>20</v>
      </c>
      <c r="B15" s="128">
        <v>552099</v>
      </c>
      <c r="C15" s="89">
        <v>551577</v>
      </c>
      <c r="D15" s="86">
        <f t="shared" si="0"/>
        <v>-522</v>
      </c>
      <c r="E15" s="252">
        <v>8265</v>
      </c>
      <c r="F15" s="90">
        <v>8055</v>
      </c>
      <c r="G15" s="86">
        <f t="shared" si="1"/>
        <v>-210</v>
      </c>
      <c r="H15" s="108">
        <f t="shared" si="2"/>
        <v>149.70141224671661</v>
      </c>
      <c r="I15" s="92">
        <f t="shared" si="3"/>
        <v>146.03582092799374</v>
      </c>
      <c r="J15" s="110">
        <f t="shared" si="4"/>
        <v>-3.665591318722875</v>
      </c>
      <c r="K15" s="87">
        <f t="shared" si="5"/>
        <v>97.45916515426497</v>
      </c>
      <c r="L15" s="93" t="s">
        <v>32</v>
      </c>
      <c r="N15" s="1"/>
    </row>
    <row r="16" spans="1:14" ht="14.25" customHeight="1" thickBot="1">
      <c r="A16" s="103" t="s">
        <v>14</v>
      </c>
      <c r="B16" s="133">
        <v>515804</v>
      </c>
      <c r="C16" s="94">
        <v>516004</v>
      </c>
      <c r="D16" s="116">
        <f t="shared" si="0"/>
        <v>200</v>
      </c>
      <c r="E16" s="253">
        <v>7069</v>
      </c>
      <c r="F16" s="95">
        <v>6634</v>
      </c>
      <c r="G16" s="116">
        <f t="shared" si="1"/>
        <v>-435</v>
      </c>
      <c r="H16" s="75">
        <f t="shared" si="2"/>
        <v>137.0481810920427</v>
      </c>
      <c r="I16" s="96">
        <f t="shared" si="3"/>
        <v>128.5648948457764</v>
      </c>
      <c r="J16" s="111">
        <f t="shared" si="4"/>
        <v>-8.483286246266317</v>
      </c>
      <c r="K16" s="97">
        <f t="shared" si="5"/>
        <v>93.84637148111473</v>
      </c>
      <c r="L16" s="98" t="s">
        <v>33</v>
      </c>
      <c r="N16" s="1"/>
    </row>
    <row r="17" spans="1:14" ht="14.25" customHeight="1" thickBot="1">
      <c r="A17" s="104" t="s">
        <v>19</v>
      </c>
      <c r="B17" s="248">
        <v>510520</v>
      </c>
      <c r="C17" s="238">
        <v>509911</v>
      </c>
      <c r="D17" s="239">
        <f t="shared" si="0"/>
        <v>-609</v>
      </c>
      <c r="E17" s="254">
        <v>6853</v>
      </c>
      <c r="F17" s="241">
        <v>6291</v>
      </c>
      <c r="G17" s="239">
        <f t="shared" si="1"/>
        <v>-562</v>
      </c>
      <c r="H17" s="242">
        <f t="shared" si="2"/>
        <v>134.23568126616</v>
      </c>
      <c r="I17" s="243">
        <f t="shared" si="3"/>
        <v>123.37447123125408</v>
      </c>
      <c r="J17" s="244">
        <f t="shared" si="4"/>
        <v>-10.861210034905909</v>
      </c>
      <c r="K17" s="245">
        <f t="shared" si="5"/>
        <v>91.79921202393112</v>
      </c>
      <c r="L17" s="246" t="s">
        <v>34</v>
      </c>
      <c r="N17" s="1"/>
    </row>
    <row r="18" spans="1:14" ht="14.25" customHeight="1">
      <c r="A18" s="119" t="s">
        <v>15</v>
      </c>
      <c r="B18" s="8">
        <v>1168975</v>
      </c>
      <c r="C18" s="170">
        <v>1170561</v>
      </c>
      <c r="D18" s="116">
        <f t="shared" si="0"/>
        <v>1586</v>
      </c>
      <c r="E18" s="255">
        <v>23108</v>
      </c>
      <c r="F18" s="178">
        <v>20883</v>
      </c>
      <c r="G18" s="179">
        <f t="shared" si="1"/>
        <v>-2225</v>
      </c>
      <c r="H18" s="182">
        <f t="shared" si="2"/>
        <v>197.6774524690434</v>
      </c>
      <c r="I18" s="183">
        <f t="shared" si="3"/>
        <v>178.40163818886842</v>
      </c>
      <c r="J18" s="184">
        <f t="shared" si="4"/>
        <v>-19.275814280174984</v>
      </c>
      <c r="K18" s="162">
        <f t="shared" si="5"/>
        <v>90.37129998268998</v>
      </c>
      <c r="L18" s="189" t="s">
        <v>28</v>
      </c>
      <c r="N18" s="1"/>
    </row>
    <row r="19" spans="1:14" ht="14.25" customHeight="1">
      <c r="A19" s="102" t="s">
        <v>16</v>
      </c>
      <c r="B19" s="128">
        <v>636677</v>
      </c>
      <c r="C19" s="89">
        <v>636043</v>
      </c>
      <c r="D19" s="91">
        <f t="shared" si="0"/>
        <v>-634</v>
      </c>
      <c r="E19" s="256">
        <v>11333</v>
      </c>
      <c r="F19" s="90">
        <v>10912</v>
      </c>
      <c r="G19" s="91">
        <f t="shared" si="1"/>
        <v>-421</v>
      </c>
      <c r="H19" s="185">
        <f t="shared" si="2"/>
        <v>178.00234655877313</v>
      </c>
      <c r="I19" s="92">
        <f t="shared" si="3"/>
        <v>171.56072781242779</v>
      </c>
      <c r="J19" s="186">
        <f t="shared" si="4"/>
        <v>-6.441618746345341</v>
      </c>
      <c r="K19" s="110">
        <f t="shared" si="5"/>
        <v>96.28518485837819</v>
      </c>
      <c r="L19" s="190" t="s">
        <v>30</v>
      </c>
      <c r="N19" s="1"/>
    </row>
    <row r="20" spans="1:14" ht="14.25" customHeight="1">
      <c r="A20" s="102" t="s">
        <v>17</v>
      </c>
      <c r="B20" s="128">
        <v>1224044</v>
      </c>
      <c r="C20" s="89">
        <v>1219597</v>
      </c>
      <c r="D20" s="86">
        <f t="shared" si="0"/>
        <v>-4447</v>
      </c>
      <c r="E20" s="256">
        <v>33058</v>
      </c>
      <c r="F20" s="90">
        <v>28921</v>
      </c>
      <c r="G20" s="86">
        <f t="shared" si="1"/>
        <v>-4137</v>
      </c>
      <c r="H20" s="187">
        <f t="shared" si="2"/>
        <v>270.071990876145</v>
      </c>
      <c r="I20" s="92">
        <f t="shared" si="3"/>
        <v>237.13570958275562</v>
      </c>
      <c r="J20" s="188">
        <f t="shared" si="4"/>
        <v>-32.93628129338936</v>
      </c>
      <c r="K20" s="109">
        <f t="shared" si="5"/>
        <v>87.48563131465909</v>
      </c>
      <c r="L20" s="190" t="s">
        <v>24</v>
      </c>
      <c r="N20" s="1"/>
    </row>
    <row r="21" spans="1:14" ht="14.25" customHeight="1" thickBot="1">
      <c r="A21" s="105" t="s">
        <v>18</v>
      </c>
      <c r="B21" s="130">
        <v>586626</v>
      </c>
      <c r="C21" s="99">
        <v>585764</v>
      </c>
      <c r="D21" s="115">
        <f t="shared" si="0"/>
        <v>-862</v>
      </c>
      <c r="E21" s="257">
        <v>7168</v>
      </c>
      <c r="F21" s="100">
        <v>6846</v>
      </c>
      <c r="G21" s="115">
        <f t="shared" si="1"/>
        <v>-322</v>
      </c>
      <c r="H21" s="191">
        <f t="shared" si="2"/>
        <v>122.19028819043139</v>
      </c>
      <c r="I21" s="96">
        <f t="shared" si="3"/>
        <v>116.87300687648951</v>
      </c>
      <c r="J21" s="192">
        <f t="shared" si="4"/>
        <v>-5.317281313941876</v>
      </c>
      <c r="K21" s="162">
        <f t="shared" si="5"/>
        <v>95.5078125</v>
      </c>
      <c r="L21" s="193" t="s">
        <v>35</v>
      </c>
      <c r="N21" s="1"/>
    </row>
    <row r="22" spans="1:14" ht="14.25" customHeight="1" thickBot="1">
      <c r="A22" s="105" t="s">
        <v>109</v>
      </c>
      <c r="B22" s="262">
        <f>SUM(B8:B21)</f>
        <v>10512922</v>
      </c>
      <c r="C22" s="167">
        <f>SUM(C8:C21)</f>
        <v>10521646</v>
      </c>
      <c r="D22" s="117">
        <f t="shared" si="0"/>
        <v>8724</v>
      </c>
      <c r="E22" s="258">
        <f>SUM(E8:E21)</f>
        <v>250002</v>
      </c>
      <c r="F22" s="169">
        <f>SUM(F8:F21)</f>
        <v>224705</v>
      </c>
      <c r="G22" s="115">
        <f t="shared" si="1"/>
        <v>-25297</v>
      </c>
      <c r="H22" s="194">
        <f t="shared" si="2"/>
        <v>237.8044848045101</v>
      </c>
      <c r="I22" s="118">
        <f t="shared" si="3"/>
        <v>213.564493616303</v>
      </c>
      <c r="J22" s="168">
        <f t="shared" si="4"/>
        <v>-24.239991188207114</v>
      </c>
      <c r="K22" s="195">
        <f t="shared" si="5"/>
        <v>89.88128094975241</v>
      </c>
      <c r="L22" s="196"/>
      <c r="N22" s="1"/>
    </row>
    <row r="23" spans="1:14" ht="14.25">
      <c r="A23" s="26"/>
      <c r="B23" s="26"/>
      <c r="E23" s="2"/>
      <c r="N23" s="1"/>
    </row>
    <row r="24" spans="1:12" ht="14.25">
      <c r="A24" s="26"/>
      <c r="B24" s="265"/>
      <c r="C24" s="265"/>
      <c r="D24" s="265"/>
      <c r="E24" s="265"/>
      <c r="F24" s="265"/>
      <c r="G24" s="265"/>
      <c r="H24" s="265"/>
      <c r="I24" s="265"/>
      <c r="J24" s="126"/>
      <c r="K24" s="137"/>
      <c r="L24" s="137"/>
    </row>
    <row r="25" spans="1:11" ht="14.25">
      <c r="A25" s="26"/>
      <c r="B25" s="226"/>
      <c r="C25" s="226"/>
      <c r="D25" s="203"/>
      <c r="E25" s="203"/>
      <c r="F25" s="227"/>
      <c r="G25" s="228"/>
      <c r="H25" s="229"/>
      <c r="I25" s="228"/>
      <c r="J25" s="127"/>
      <c r="K25" s="17"/>
    </row>
    <row r="26" spans="1:10" ht="14.25">
      <c r="A26" s="26"/>
      <c r="B26" s="230"/>
      <c r="C26" s="231"/>
      <c r="D26" s="231"/>
      <c r="E26" s="231"/>
      <c r="F26" s="203"/>
      <c r="G26" s="203"/>
      <c r="H26" s="203"/>
      <c r="I26" s="203"/>
      <c r="J26" s="37"/>
    </row>
    <row r="27" spans="1:10" ht="14.25">
      <c r="A27" s="26"/>
      <c r="B27" s="230"/>
      <c r="C27" s="231"/>
      <c r="D27" s="19"/>
      <c r="E27" s="231"/>
      <c r="F27" s="203"/>
      <c r="G27" s="203"/>
      <c r="H27" s="203"/>
      <c r="I27" s="203"/>
      <c r="J27" s="37"/>
    </row>
    <row r="28" spans="1:10" ht="14.25">
      <c r="A28" s="26"/>
      <c r="B28" s="232"/>
      <c r="C28" s="231"/>
      <c r="D28" s="19"/>
      <c r="E28" s="231"/>
      <c r="F28" s="203"/>
      <c r="G28" s="203"/>
      <c r="H28" s="203"/>
      <c r="I28" s="203"/>
      <c r="J28" s="37"/>
    </row>
    <row r="29" spans="1:10" ht="14.25">
      <c r="A29" s="26"/>
      <c r="B29" s="232"/>
      <c r="C29" s="231"/>
      <c r="D29" s="19"/>
      <c r="E29" s="231"/>
      <c r="F29" s="203"/>
      <c r="G29" s="203"/>
      <c r="H29" s="203"/>
      <c r="I29" s="203"/>
      <c r="J29" s="37"/>
    </row>
    <row r="30" spans="1:10" ht="14.25">
      <c r="A30" s="26"/>
      <c r="B30" s="232"/>
      <c r="C30" s="231"/>
      <c r="D30" s="19"/>
      <c r="E30" s="231"/>
      <c r="F30" s="203"/>
      <c r="G30" s="203"/>
      <c r="H30" s="203"/>
      <c r="I30" s="203"/>
      <c r="J30" s="37"/>
    </row>
    <row r="31" spans="1:10" ht="14.25">
      <c r="A31" s="26"/>
      <c r="B31" s="232"/>
      <c r="C31" s="231"/>
      <c r="D31" s="19"/>
      <c r="E31" s="231"/>
      <c r="F31" s="203"/>
      <c r="G31" s="203"/>
      <c r="H31" s="203"/>
      <c r="I31" s="203"/>
      <c r="J31" s="37"/>
    </row>
    <row r="32" spans="1:10" ht="14.25">
      <c r="A32" s="26"/>
      <c r="B32" s="232"/>
      <c r="C32" s="231"/>
      <c r="D32" s="19"/>
      <c r="E32" s="231"/>
      <c r="F32" s="203"/>
      <c r="G32" s="203"/>
      <c r="H32" s="203"/>
      <c r="I32" s="203"/>
      <c r="J32" s="37"/>
    </row>
    <row r="33" spans="1:10" ht="14.25">
      <c r="A33" s="26"/>
      <c r="B33" s="230"/>
      <c r="C33" s="231"/>
      <c r="D33" s="19"/>
      <c r="E33" s="231"/>
      <c r="F33" s="203"/>
      <c r="G33" s="203"/>
      <c r="H33" s="203"/>
      <c r="I33" s="203"/>
      <c r="J33" s="37"/>
    </row>
    <row r="34" spans="1:10" ht="14.25">
      <c r="A34" s="26"/>
      <c r="B34" s="232"/>
      <c r="C34" s="231"/>
      <c r="D34" s="19"/>
      <c r="E34" s="231"/>
      <c r="F34" s="203"/>
      <c r="G34" s="203"/>
      <c r="H34" s="203"/>
      <c r="I34" s="203"/>
      <c r="J34" s="37"/>
    </row>
    <row r="35" spans="1:10" ht="14.25">
      <c r="A35" s="26"/>
      <c r="B35" s="230"/>
      <c r="C35" s="231"/>
      <c r="D35" s="19"/>
      <c r="E35" s="231"/>
      <c r="F35" s="203"/>
      <c r="G35" s="203"/>
      <c r="H35" s="203"/>
      <c r="I35" s="203"/>
      <c r="J35" s="37"/>
    </row>
    <row r="36" spans="1:10" ht="14.25">
      <c r="A36" s="233"/>
      <c r="B36" s="234"/>
      <c r="C36" s="235"/>
      <c r="D36" s="19"/>
      <c r="E36" s="231"/>
      <c r="F36" s="203"/>
      <c r="G36" s="203"/>
      <c r="H36" s="203"/>
      <c r="I36" s="203"/>
      <c r="J36" s="37"/>
    </row>
    <row r="37" spans="1:10" ht="14.25">
      <c r="A37" s="26"/>
      <c r="B37" s="232"/>
      <c r="C37" s="231"/>
      <c r="D37" s="19"/>
      <c r="E37" s="231"/>
      <c r="F37" s="203"/>
      <c r="G37" s="203"/>
      <c r="H37" s="203"/>
      <c r="I37" s="203"/>
      <c r="J37" s="37"/>
    </row>
    <row r="38" spans="1:10" ht="14.25">
      <c r="A38" s="26"/>
      <c r="B38" s="230"/>
      <c r="C38" s="231"/>
      <c r="D38" s="19"/>
      <c r="E38" s="231"/>
      <c r="F38" s="203"/>
      <c r="G38" s="203"/>
      <c r="H38" s="203"/>
      <c r="I38" s="203"/>
      <c r="J38" s="37"/>
    </row>
    <row r="39" spans="1:10" ht="14.25">
      <c r="A39" s="26"/>
      <c r="B39" s="230"/>
      <c r="C39" s="231"/>
      <c r="D39" s="19"/>
      <c r="E39" s="231"/>
      <c r="F39" s="203"/>
      <c r="G39" s="203"/>
      <c r="H39" s="203"/>
      <c r="I39" s="203"/>
      <c r="J39" s="37"/>
    </row>
    <row r="40" spans="1:10" ht="14.25">
      <c r="A40" s="26"/>
      <c r="B40" s="230"/>
      <c r="C40" s="231"/>
      <c r="D40" s="19"/>
      <c r="E40" s="231"/>
      <c r="F40" s="203"/>
      <c r="G40" s="203"/>
      <c r="H40" s="203"/>
      <c r="I40" s="203"/>
      <c r="J40" s="37"/>
    </row>
    <row r="41" spans="2:5" ht="14.25">
      <c r="B41" s="200"/>
      <c r="C41" s="18"/>
      <c r="D41" s="19"/>
      <c r="E41" s="2"/>
    </row>
    <row r="42" spans="1:5" ht="14.25">
      <c r="A42" s="26"/>
      <c r="B42" s="26"/>
      <c r="C42" s="20"/>
      <c r="D42" s="20"/>
      <c r="E42" s="20"/>
    </row>
    <row r="44" spans="1:2" ht="14.25">
      <c r="A44" s="26"/>
      <c r="B44" s="26"/>
    </row>
  </sheetData>
  <sheetProtection/>
  <mergeCells count="8">
    <mergeCell ref="I1:L1"/>
    <mergeCell ref="I2:L2"/>
    <mergeCell ref="B24:E24"/>
    <mergeCell ref="F24:I24"/>
    <mergeCell ref="E5:G5"/>
    <mergeCell ref="K5:K6"/>
    <mergeCell ref="A3:L3"/>
    <mergeCell ref="B5:D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E29" sqref="E29"/>
    </sheetView>
  </sheetViews>
  <sheetFormatPr defaultColWidth="9.140625" defaultRowHeight="15"/>
  <cols>
    <col min="1" max="1" width="14.7109375" style="0" customWidth="1"/>
  </cols>
  <sheetData>
    <row r="1" spans="1:5" ht="15" thickBot="1">
      <c r="A1" s="26" t="s">
        <v>117</v>
      </c>
      <c r="B1" s="26"/>
      <c r="E1" s="225"/>
    </row>
    <row r="2" spans="1:9" ht="14.25">
      <c r="A2" s="5"/>
      <c r="B2" s="273" t="s">
        <v>39</v>
      </c>
      <c r="C2" s="274"/>
      <c r="D2" s="274"/>
      <c r="E2" s="275"/>
      <c r="F2" s="273" t="s">
        <v>40</v>
      </c>
      <c r="G2" s="274"/>
      <c r="H2" s="274"/>
      <c r="I2" s="275"/>
    </row>
    <row r="3" spans="1:9" ht="15" thickBot="1">
      <c r="A3" s="6" t="s">
        <v>0</v>
      </c>
      <c r="B3" s="120">
        <v>2011</v>
      </c>
      <c r="C3" s="21">
        <v>2012</v>
      </c>
      <c r="D3" s="25">
        <v>2013</v>
      </c>
      <c r="E3" s="25">
        <v>2014</v>
      </c>
      <c r="F3" s="197" t="s">
        <v>144</v>
      </c>
      <c r="G3" s="27" t="s">
        <v>113</v>
      </c>
      <c r="H3" s="22" t="s">
        <v>115</v>
      </c>
      <c r="I3" s="28" t="s">
        <v>143</v>
      </c>
    </row>
    <row r="4" spans="1:9" ht="14.25">
      <c r="A4" s="7" t="s">
        <v>6</v>
      </c>
      <c r="B4" s="121">
        <v>240983</v>
      </c>
      <c r="C4" s="84">
        <v>231703</v>
      </c>
      <c r="D4" s="107">
        <v>250002</v>
      </c>
      <c r="E4" s="107">
        <v>224705</v>
      </c>
      <c r="F4" s="30">
        <f>C4-B4</f>
        <v>-9280</v>
      </c>
      <c r="G4" s="24">
        <f>D4-C4</f>
        <v>18299</v>
      </c>
      <c r="H4" s="24">
        <f>E4-D4</f>
        <v>-25297</v>
      </c>
      <c r="I4" s="31">
        <f>E4-B4</f>
        <v>-16278</v>
      </c>
    </row>
    <row r="5" spans="1:9" ht="14.25">
      <c r="A5" s="11" t="s">
        <v>7</v>
      </c>
      <c r="B5" s="42">
        <v>55364</v>
      </c>
      <c r="C5" s="89">
        <v>54283</v>
      </c>
      <c r="D5" s="174">
        <v>62437</v>
      </c>
      <c r="E5" s="85">
        <v>55787</v>
      </c>
      <c r="F5" s="128">
        <f aca="true" t="shared" si="0" ref="F5:H18">C5-B5</f>
        <v>-1081</v>
      </c>
      <c r="G5" s="12">
        <f t="shared" si="0"/>
        <v>8154</v>
      </c>
      <c r="H5" s="12">
        <f t="shared" si="0"/>
        <v>-6650</v>
      </c>
      <c r="I5" s="129">
        <f aca="true" t="shared" si="1" ref="I5:I18">E5-B5</f>
        <v>423</v>
      </c>
    </row>
    <row r="6" spans="1:9" ht="14.25">
      <c r="A6" s="11" t="s">
        <v>8</v>
      </c>
      <c r="B6" s="122">
        <v>28642</v>
      </c>
      <c r="C6" s="89">
        <v>27474</v>
      </c>
      <c r="D6" s="175">
        <v>28604</v>
      </c>
      <c r="E6" s="90">
        <v>24391</v>
      </c>
      <c r="F6" s="128">
        <f t="shared" si="0"/>
        <v>-1168</v>
      </c>
      <c r="G6" s="12">
        <f t="shared" si="0"/>
        <v>1130</v>
      </c>
      <c r="H6" s="12">
        <f t="shared" si="0"/>
        <v>-4213</v>
      </c>
      <c r="I6" s="129">
        <f t="shared" si="1"/>
        <v>-4251</v>
      </c>
    </row>
    <row r="7" spans="1:9" ht="14.25">
      <c r="A7" s="11" t="s">
        <v>9</v>
      </c>
      <c r="B7" s="122">
        <v>11435</v>
      </c>
      <c r="C7" s="89">
        <v>10778</v>
      </c>
      <c r="D7" s="175">
        <v>11497</v>
      </c>
      <c r="E7" s="90">
        <v>11344</v>
      </c>
      <c r="F7" s="128">
        <f t="shared" si="0"/>
        <v>-657</v>
      </c>
      <c r="G7" s="12">
        <f t="shared" si="0"/>
        <v>719</v>
      </c>
      <c r="H7" s="12">
        <f t="shared" si="0"/>
        <v>-153</v>
      </c>
      <c r="I7" s="129">
        <f t="shared" si="1"/>
        <v>-91</v>
      </c>
    </row>
    <row r="8" spans="1:9" ht="14.25">
      <c r="A8" s="11" t="s">
        <v>10</v>
      </c>
      <c r="B8" s="122">
        <v>10477</v>
      </c>
      <c r="C8" s="89">
        <v>9596</v>
      </c>
      <c r="D8" s="175">
        <v>10308</v>
      </c>
      <c r="E8" s="90">
        <v>9136</v>
      </c>
      <c r="F8" s="128">
        <f t="shared" si="0"/>
        <v>-881</v>
      </c>
      <c r="G8" s="12">
        <f t="shared" si="0"/>
        <v>712</v>
      </c>
      <c r="H8" s="12">
        <f t="shared" si="0"/>
        <v>-1172</v>
      </c>
      <c r="I8" s="129">
        <f t="shared" si="1"/>
        <v>-1341</v>
      </c>
    </row>
    <row r="9" spans="1:9" ht="14.25">
      <c r="A9" s="11" t="s">
        <v>11</v>
      </c>
      <c r="B9" s="122">
        <v>6114</v>
      </c>
      <c r="C9" s="89">
        <v>5712</v>
      </c>
      <c r="D9" s="175">
        <v>6328</v>
      </c>
      <c r="E9" s="90">
        <v>5373</v>
      </c>
      <c r="F9" s="128">
        <f t="shared" si="0"/>
        <v>-402</v>
      </c>
      <c r="G9" s="12">
        <f t="shared" si="0"/>
        <v>616</v>
      </c>
      <c r="H9" s="12">
        <f t="shared" si="0"/>
        <v>-955</v>
      </c>
      <c r="I9" s="129">
        <f t="shared" si="1"/>
        <v>-741</v>
      </c>
    </row>
    <row r="10" spans="1:9" ht="14.25">
      <c r="A10" s="11" t="s">
        <v>12</v>
      </c>
      <c r="B10" s="122">
        <v>23549</v>
      </c>
      <c r="C10" s="89">
        <v>21105</v>
      </c>
      <c r="D10" s="175">
        <v>23297</v>
      </c>
      <c r="E10" s="90">
        <v>20397</v>
      </c>
      <c r="F10" s="128">
        <f t="shared" si="0"/>
        <v>-2444</v>
      </c>
      <c r="G10" s="12">
        <f t="shared" si="0"/>
        <v>2192</v>
      </c>
      <c r="H10" s="12">
        <f t="shared" si="0"/>
        <v>-2900</v>
      </c>
      <c r="I10" s="129">
        <f t="shared" si="1"/>
        <v>-3152</v>
      </c>
    </row>
    <row r="11" spans="1:9" ht="14.25">
      <c r="A11" s="11" t="s">
        <v>13</v>
      </c>
      <c r="B11" s="42">
        <v>10496</v>
      </c>
      <c r="C11" s="89">
        <v>9942</v>
      </c>
      <c r="D11" s="175">
        <v>10677</v>
      </c>
      <c r="E11" s="90">
        <v>9735</v>
      </c>
      <c r="F11" s="128">
        <f t="shared" si="0"/>
        <v>-554</v>
      </c>
      <c r="G11" s="12">
        <f t="shared" si="0"/>
        <v>735</v>
      </c>
      <c r="H11" s="12">
        <f t="shared" si="0"/>
        <v>-942</v>
      </c>
      <c r="I11" s="129">
        <f t="shared" si="1"/>
        <v>-761</v>
      </c>
    </row>
    <row r="12" spans="1:9" ht="14.25">
      <c r="A12" s="11" t="s">
        <v>20</v>
      </c>
      <c r="B12" s="122">
        <v>8460</v>
      </c>
      <c r="C12" s="89">
        <v>8115</v>
      </c>
      <c r="D12" s="175">
        <v>8265</v>
      </c>
      <c r="E12" s="90">
        <v>8055</v>
      </c>
      <c r="F12" s="128">
        <f t="shared" si="0"/>
        <v>-345</v>
      </c>
      <c r="G12" s="12">
        <f t="shared" si="0"/>
        <v>150</v>
      </c>
      <c r="H12" s="12">
        <f t="shared" si="0"/>
        <v>-210</v>
      </c>
      <c r="I12" s="129">
        <f t="shared" si="1"/>
        <v>-405</v>
      </c>
    </row>
    <row r="13" spans="1:9" ht="15" thickBot="1">
      <c r="A13" s="14" t="s">
        <v>14</v>
      </c>
      <c r="B13" s="123">
        <v>7046</v>
      </c>
      <c r="C13" s="94">
        <v>6924</v>
      </c>
      <c r="D13" s="176">
        <v>7069</v>
      </c>
      <c r="E13" s="95">
        <v>6634</v>
      </c>
      <c r="F13" s="133">
        <f t="shared" si="0"/>
        <v>-122</v>
      </c>
      <c r="G13" s="134">
        <f t="shared" si="0"/>
        <v>145</v>
      </c>
      <c r="H13" s="134">
        <f t="shared" si="0"/>
        <v>-435</v>
      </c>
      <c r="I13" s="135">
        <f t="shared" si="1"/>
        <v>-412</v>
      </c>
    </row>
    <row r="14" spans="1:9" ht="15" thickBot="1">
      <c r="A14" s="15" t="s">
        <v>19</v>
      </c>
      <c r="B14" s="247">
        <v>6612</v>
      </c>
      <c r="C14" s="238">
        <v>6763</v>
      </c>
      <c r="D14" s="240">
        <v>6853</v>
      </c>
      <c r="E14" s="241">
        <v>6291</v>
      </c>
      <c r="F14" s="248">
        <f t="shared" si="0"/>
        <v>151</v>
      </c>
      <c r="G14" s="249">
        <f t="shared" si="0"/>
        <v>90</v>
      </c>
      <c r="H14" s="249">
        <f t="shared" si="0"/>
        <v>-562</v>
      </c>
      <c r="I14" s="250">
        <f t="shared" si="1"/>
        <v>-321</v>
      </c>
    </row>
    <row r="15" spans="1:9" ht="14.25">
      <c r="A15" s="23" t="s">
        <v>15</v>
      </c>
      <c r="B15" s="124">
        <v>22985</v>
      </c>
      <c r="C15" s="113">
        <v>22462</v>
      </c>
      <c r="D15" s="177">
        <v>23108</v>
      </c>
      <c r="E15" s="178">
        <v>20883</v>
      </c>
      <c r="F15" s="8">
        <f t="shared" si="0"/>
        <v>-523</v>
      </c>
      <c r="G15" s="9">
        <f t="shared" si="0"/>
        <v>646</v>
      </c>
      <c r="H15" s="9">
        <f t="shared" si="0"/>
        <v>-2225</v>
      </c>
      <c r="I15" s="10">
        <f t="shared" si="1"/>
        <v>-2102</v>
      </c>
    </row>
    <row r="16" spans="1:9" ht="14.25">
      <c r="A16" s="11" t="s">
        <v>16</v>
      </c>
      <c r="B16" s="42">
        <v>10956</v>
      </c>
      <c r="C16" s="89">
        <v>10904</v>
      </c>
      <c r="D16" s="180">
        <v>11333</v>
      </c>
      <c r="E16" s="90">
        <v>10912</v>
      </c>
      <c r="F16" s="128">
        <f t="shared" si="0"/>
        <v>-52</v>
      </c>
      <c r="G16" s="12">
        <f t="shared" si="0"/>
        <v>429</v>
      </c>
      <c r="H16" s="12">
        <f t="shared" si="0"/>
        <v>-421</v>
      </c>
      <c r="I16" s="129">
        <f t="shared" si="1"/>
        <v>-44</v>
      </c>
    </row>
    <row r="17" spans="1:9" ht="14.25">
      <c r="A17" s="11" t="s">
        <v>17</v>
      </c>
      <c r="B17" s="42">
        <v>31694</v>
      </c>
      <c r="C17" s="89">
        <v>30880</v>
      </c>
      <c r="D17" s="180">
        <v>33058</v>
      </c>
      <c r="E17" s="90">
        <v>28921</v>
      </c>
      <c r="F17" s="128">
        <f t="shared" si="0"/>
        <v>-814</v>
      </c>
      <c r="G17" s="12">
        <f t="shared" si="0"/>
        <v>2178</v>
      </c>
      <c r="H17" s="12">
        <f t="shared" si="0"/>
        <v>-4137</v>
      </c>
      <c r="I17" s="129">
        <f t="shared" si="1"/>
        <v>-2773</v>
      </c>
    </row>
    <row r="18" spans="1:9" ht="15" thickBot="1">
      <c r="A18" s="16" t="s">
        <v>18</v>
      </c>
      <c r="B18" s="125">
        <v>7153</v>
      </c>
      <c r="C18" s="99">
        <v>6765</v>
      </c>
      <c r="D18" s="181">
        <v>7168</v>
      </c>
      <c r="E18" s="100">
        <v>6846</v>
      </c>
      <c r="F18" s="130">
        <f t="shared" si="0"/>
        <v>-388</v>
      </c>
      <c r="G18" s="131">
        <f t="shared" si="0"/>
        <v>403</v>
      </c>
      <c r="H18" s="131">
        <f t="shared" si="0"/>
        <v>-322</v>
      </c>
      <c r="I18" s="132">
        <f t="shared" si="1"/>
        <v>-307</v>
      </c>
    </row>
    <row r="27" ht="14.25">
      <c r="J27" s="237"/>
    </row>
  </sheetData>
  <sheetProtection/>
  <mergeCells count="2">
    <mergeCell ref="B2:E2"/>
    <mergeCell ref="F2:I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3">
      <selection activeCell="K17" sqref="K17"/>
    </sheetView>
  </sheetViews>
  <sheetFormatPr defaultColWidth="9.140625" defaultRowHeight="15"/>
  <cols>
    <col min="1" max="1" width="20.57421875" style="0" customWidth="1"/>
    <col min="2" max="2" width="10.140625" style="0" bestFit="1" customWidth="1"/>
    <col min="4" max="4" width="10.28125" style="0" customWidth="1"/>
    <col min="5" max="5" width="9.8515625" style="0" customWidth="1"/>
    <col min="6" max="6" width="12.7109375" style="0" customWidth="1"/>
  </cols>
  <sheetData>
    <row r="1" spans="1:9" ht="14.25">
      <c r="A1" s="276" t="s">
        <v>154</v>
      </c>
      <c r="B1" s="276"/>
      <c r="C1" s="276"/>
      <c r="D1" s="276"/>
      <c r="E1" s="276"/>
      <c r="F1" s="276"/>
      <c r="G1" s="276"/>
      <c r="H1" s="276"/>
      <c r="I1" s="276"/>
    </row>
    <row r="2" spans="1:9" ht="14.25">
      <c r="A2" s="32" t="s">
        <v>41</v>
      </c>
      <c r="B2" s="33">
        <v>2013</v>
      </c>
      <c r="C2" s="33">
        <v>2014</v>
      </c>
      <c r="D2" s="33" t="s">
        <v>118</v>
      </c>
      <c r="E2" s="33" t="s">
        <v>119</v>
      </c>
      <c r="F2" s="33" t="s">
        <v>152</v>
      </c>
      <c r="G2" s="3"/>
      <c r="H2" s="3"/>
      <c r="I2" s="3"/>
    </row>
    <row r="3" spans="1:16" ht="14.25">
      <c r="A3" s="32" t="s">
        <v>42</v>
      </c>
      <c r="B3" s="12">
        <v>6853</v>
      </c>
      <c r="C3" s="33">
        <v>6291</v>
      </c>
      <c r="D3" s="13">
        <f>List3!B3*10000/List1!B17</f>
        <v>134.23568126616</v>
      </c>
      <c r="E3" s="13">
        <f>C3*10000/List1!C17</f>
        <v>123.37447123125408</v>
      </c>
      <c r="F3" s="13">
        <v>10.8</v>
      </c>
      <c r="G3" s="3"/>
      <c r="H3" s="3"/>
      <c r="I3" s="3"/>
      <c r="N3" s="20"/>
      <c r="O3" s="37"/>
      <c r="P3" s="20"/>
    </row>
    <row r="4" spans="1:16" ht="14.25">
      <c r="A4" s="32" t="s">
        <v>43</v>
      </c>
      <c r="B4" s="12"/>
      <c r="C4" s="33"/>
      <c r="D4" s="13"/>
      <c r="E4" s="166"/>
      <c r="F4" s="33"/>
      <c r="G4" s="3"/>
      <c r="H4" s="3"/>
      <c r="I4" s="3"/>
      <c r="N4" s="20"/>
      <c r="O4" s="37"/>
      <c r="P4" s="20"/>
    </row>
    <row r="5" spans="1:16" ht="14.25">
      <c r="A5" s="32" t="s">
        <v>44</v>
      </c>
      <c r="B5" s="12">
        <v>3596</v>
      </c>
      <c r="C5" s="198">
        <v>3049</v>
      </c>
      <c r="D5" s="13">
        <f>B5*10000/List1!B17</f>
        <v>70.43798479981196</v>
      </c>
      <c r="E5" s="13">
        <f>C5*10000/List1!C17</f>
        <v>59.794748495325656</v>
      </c>
      <c r="F5" s="13">
        <f>E5-D5</f>
        <v>-10.643236304486301</v>
      </c>
      <c r="G5" s="3"/>
      <c r="H5" s="3"/>
      <c r="I5" s="3"/>
      <c r="N5" s="20"/>
      <c r="O5" s="37"/>
      <c r="P5" s="20"/>
    </row>
    <row r="6" spans="1:16" ht="14.25">
      <c r="A6" s="32" t="s">
        <v>45</v>
      </c>
      <c r="B6" s="12">
        <v>560</v>
      </c>
      <c r="C6" s="198">
        <v>515</v>
      </c>
      <c r="D6" s="13">
        <v>10.9</v>
      </c>
      <c r="E6" s="13">
        <f>C6*10000/List1!C17</f>
        <v>10.099801730105842</v>
      </c>
      <c r="F6" s="13">
        <f>E6-D6</f>
        <v>-0.8001982698941585</v>
      </c>
      <c r="G6" s="3"/>
      <c r="H6" s="3"/>
      <c r="I6" s="3"/>
      <c r="N6" s="20"/>
      <c r="O6" s="37"/>
      <c r="P6" s="20"/>
    </row>
    <row r="7" spans="1:16" ht="14.25">
      <c r="A7" s="32" t="s">
        <v>46</v>
      </c>
      <c r="B7" s="12">
        <v>964</v>
      </c>
      <c r="C7" s="198">
        <v>863</v>
      </c>
      <c r="D7" s="13">
        <v>18.9</v>
      </c>
      <c r="E7" s="13">
        <v>16.9</v>
      </c>
      <c r="F7" s="13">
        <f>E7-D7</f>
        <v>-2</v>
      </c>
      <c r="G7" s="3"/>
      <c r="H7" s="3"/>
      <c r="I7" s="3"/>
      <c r="N7" s="20"/>
      <c r="O7" s="37"/>
      <c r="P7" s="20"/>
    </row>
    <row r="8" spans="1:16" ht="14.25">
      <c r="A8" s="32" t="s">
        <v>47</v>
      </c>
      <c r="B8" s="12">
        <v>910</v>
      </c>
      <c r="C8" s="198">
        <v>978</v>
      </c>
      <c r="D8" s="13">
        <v>17.8</v>
      </c>
      <c r="E8" s="13">
        <f>C8*10000/List1!C17</f>
        <v>19.179817654453423</v>
      </c>
      <c r="F8" s="13">
        <f>E8-D8</f>
        <v>1.3798176544534222</v>
      </c>
      <c r="G8" s="3"/>
      <c r="H8" s="3"/>
      <c r="I8" s="3"/>
      <c r="N8" s="20"/>
      <c r="O8" s="37"/>
      <c r="P8" s="20"/>
    </row>
    <row r="9" spans="1:16" ht="14.25">
      <c r="A9" s="32" t="s">
        <v>48</v>
      </c>
      <c r="B9" s="12">
        <v>823</v>
      </c>
      <c r="C9" s="198">
        <v>886</v>
      </c>
      <c r="D9" s="13">
        <v>16.1</v>
      </c>
      <c r="E9" s="13">
        <f>C9*10000/List1!C17</f>
        <v>17.375581228881117</v>
      </c>
      <c r="F9" s="13">
        <f>E9-D9</f>
        <v>1.2755812288811157</v>
      </c>
      <c r="G9" s="3"/>
      <c r="H9" s="3"/>
      <c r="I9" s="3"/>
      <c r="N9" s="20"/>
      <c r="O9" s="37"/>
      <c r="P9" s="20"/>
    </row>
    <row r="10" spans="14:16" ht="14.25">
      <c r="N10" s="20"/>
      <c r="O10" s="203"/>
      <c r="P10" s="20"/>
    </row>
    <row r="11" spans="1:16" ht="14.25">
      <c r="A11" s="276" t="s">
        <v>155</v>
      </c>
      <c r="B11" s="276"/>
      <c r="C11" s="276"/>
      <c r="D11" s="276"/>
      <c r="E11" s="276"/>
      <c r="F11" s="276"/>
      <c r="G11" s="276"/>
      <c r="H11" s="276"/>
      <c r="I11" s="276"/>
      <c r="N11" s="20"/>
      <c r="O11" s="203"/>
      <c r="P11" s="20"/>
    </row>
    <row r="12" spans="1:16" ht="14.25">
      <c r="A12" s="32" t="s">
        <v>41</v>
      </c>
      <c r="B12" s="33">
        <v>2013</v>
      </c>
      <c r="C12" s="33">
        <v>2014</v>
      </c>
      <c r="D12" s="33" t="s">
        <v>118</v>
      </c>
      <c r="E12" s="33" t="s">
        <v>119</v>
      </c>
      <c r="F12" s="33" t="s">
        <v>152</v>
      </c>
      <c r="G12" s="3"/>
      <c r="H12" s="3"/>
      <c r="I12" s="3"/>
      <c r="N12" s="20"/>
      <c r="O12" s="20"/>
      <c r="P12" s="20"/>
    </row>
    <row r="13" spans="1:16" ht="14.25">
      <c r="A13" s="32" t="s">
        <v>42</v>
      </c>
      <c r="B13" s="12">
        <v>503</v>
      </c>
      <c r="C13" s="33">
        <v>425</v>
      </c>
      <c r="D13" s="13">
        <f>B13*10000/List1!B17</f>
        <v>9.852699208650003</v>
      </c>
      <c r="E13" s="13">
        <f>C13*10000/List1!C17</f>
        <v>8.334787835524239</v>
      </c>
      <c r="F13" s="13">
        <f>E13-D13</f>
        <v>-1.5179113731257647</v>
      </c>
      <c r="G13" s="3"/>
      <c r="H13" s="3"/>
      <c r="I13" s="3"/>
      <c r="N13" s="20"/>
      <c r="O13" s="20"/>
      <c r="P13" s="20"/>
    </row>
    <row r="14" spans="1:9" ht="14.25">
      <c r="A14" s="32" t="s">
        <v>43</v>
      </c>
      <c r="B14" s="12"/>
      <c r="C14" s="33"/>
      <c r="D14" s="33"/>
      <c r="E14" s="33"/>
      <c r="F14" s="13"/>
      <c r="G14" s="3"/>
      <c r="H14" s="3"/>
      <c r="I14" s="3"/>
    </row>
    <row r="15" spans="1:9" ht="14.25">
      <c r="A15" s="32" t="s">
        <v>49</v>
      </c>
      <c r="B15" s="12">
        <v>41</v>
      </c>
      <c r="C15" s="198">
        <v>27</v>
      </c>
      <c r="D15" s="13">
        <f>B15*10000/List1!B17</f>
        <v>0.8031027187965212</v>
      </c>
      <c r="E15" s="13">
        <f>C15*10000/List1!C17</f>
        <v>0.529504168374481</v>
      </c>
      <c r="F15" s="13">
        <f aca="true" t="shared" si="0" ref="F15:F20">E15-D15</f>
        <v>-0.2735985504220402</v>
      </c>
      <c r="G15" s="3"/>
      <c r="H15" s="3"/>
      <c r="I15" s="3"/>
    </row>
    <row r="16" spans="1:9" ht="14.25">
      <c r="A16" s="32" t="s">
        <v>50</v>
      </c>
      <c r="B16" s="12">
        <v>167</v>
      </c>
      <c r="C16" s="198">
        <v>172</v>
      </c>
      <c r="D16" s="13">
        <f>B16*10000/List1!B17</f>
        <v>3.271174488756562</v>
      </c>
      <c r="E16" s="13">
        <f>C16*10000/List1!C17</f>
        <v>3.3731376652003977</v>
      </c>
      <c r="F16" s="13">
        <f t="shared" si="0"/>
        <v>0.10196317644383557</v>
      </c>
      <c r="G16" s="3"/>
      <c r="H16" s="3"/>
      <c r="I16" s="3"/>
    </row>
    <row r="17" spans="1:9" ht="14.25">
      <c r="A17" s="32" t="s">
        <v>51</v>
      </c>
      <c r="B17" s="12">
        <v>59</v>
      </c>
      <c r="C17" s="198">
        <v>36</v>
      </c>
      <c r="D17" s="13">
        <f>B17*10000/List1!B17</f>
        <v>1.1556844002193842</v>
      </c>
      <c r="E17" s="13">
        <f>C17*10000/509911</f>
        <v>0.7060055578326414</v>
      </c>
      <c r="F17" s="13">
        <f t="shared" si="0"/>
        <v>-0.4496788423867428</v>
      </c>
      <c r="G17" s="3"/>
      <c r="H17" s="3"/>
      <c r="I17" s="3"/>
    </row>
    <row r="18" spans="1:9" ht="14.25">
      <c r="A18" s="32" t="s">
        <v>52</v>
      </c>
      <c r="B18" s="12">
        <v>61</v>
      </c>
      <c r="C18" s="198">
        <v>45</v>
      </c>
      <c r="D18" s="13">
        <f>B18*10000/List1!B17</f>
        <v>1.1948601425997023</v>
      </c>
      <c r="E18" s="13">
        <f>C18*10000/List1!C17</f>
        <v>0.8825069472908017</v>
      </c>
      <c r="F18" s="13">
        <f t="shared" si="0"/>
        <v>-0.3123531953089006</v>
      </c>
      <c r="G18" s="3"/>
      <c r="H18" s="3"/>
      <c r="I18" s="3"/>
    </row>
    <row r="19" spans="1:9" ht="14.25">
      <c r="A19" s="32" t="s">
        <v>53</v>
      </c>
      <c r="B19" s="12">
        <v>85</v>
      </c>
      <c r="C19" s="198">
        <v>72</v>
      </c>
      <c r="D19" s="13">
        <f>B19*10000/List1!B17</f>
        <v>1.6649690511635196</v>
      </c>
      <c r="E19" s="13">
        <f>C19*10000/List1!C17</f>
        <v>1.4120111156652828</v>
      </c>
      <c r="F19" s="13">
        <f t="shared" si="0"/>
        <v>-0.25295793549823675</v>
      </c>
      <c r="G19" s="3"/>
      <c r="H19" s="3"/>
      <c r="I19" s="3"/>
    </row>
    <row r="20" spans="1:6" ht="14.25">
      <c r="A20" s="72" t="s">
        <v>140</v>
      </c>
      <c r="B20" s="35">
        <v>39</v>
      </c>
      <c r="C20" s="136">
        <v>28</v>
      </c>
      <c r="D20" s="13">
        <f>B20*10000/List1!B17</f>
        <v>0.7639269764162031</v>
      </c>
      <c r="E20" s="13">
        <f>C20*10000/List1!C17</f>
        <v>0.5491154338698322</v>
      </c>
      <c r="F20" s="13">
        <f t="shared" si="0"/>
        <v>-0.21481154254637091</v>
      </c>
    </row>
    <row r="22" spans="1:9" ht="14.25">
      <c r="A22" s="276" t="s">
        <v>156</v>
      </c>
      <c r="B22" s="276"/>
      <c r="C22" s="276"/>
      <c r="D22" s="276"/>
      <c r="E22" s="276"/>
      <c r="F22" s="276"/>
      <c r="G22" s="276"/>
      <c r="H22" s="276"/>
      <c r="I22" s="276"/>
    </row>
    <row r="23" spans="1:9" ht="14.25">
      <c r="A23" s="32" t="s">
        <v>41</v>
      </c>
      <c r="B23" s="33">
        <v>2013</v>
      </c>
      <c r="C23" s="33">
        <v>2014</v>
      </c>
      <c r="D23" s="33" t="s">
        <v>118</v>
      </c>
      <c r="E23" s="33" t="s">
        <v>119</v>
      </c>
      <c r="F23" s="33" t="s">
        <v>152</v>
      </c>
      <c r="G23" s="3"/>
      <c r="H23" s="3"/>
      <c r="I23" s="3"/>
    </row>
    <row r="24" spans="1:9" ht="14.25">
      <c r="A24" s="32" t="s">
        <v>42</v>
      </c>
      <c r="B24" s="12">
        <v>3596</v>
      </c>
      <c r="C24" s="33">
        <v>3049</v>
      </c>
      <c r="D24" s="33">
        <v>70.4</v>
      </c>
      <c r="E24" s="13">
        <f>C24*10000/List1!C17</f>
        <v>59.794748495325656</v>
      </c>
      <c r="F24" s="13">
        <f>E24-D24</f>
        <v>-10.60525150467435</v>
      </c>
      <c r="G24" s="3"/>
      <c r="H24" s="3"/>
      <c r="I24" s="3"/>
    </row>
    <row r="25" spans="1:9" ht="14.25">
      <c r="A25" s="32" t="s">
        <v>43</v>
      </c>
      <c r="B25" s="12"/>
      <c r="C25" s="33"/>
      <c r="D25" s="33"/>
      <c r="E25" s="33"/>
      <c r="F25" s="166">
        <f>E25-D25</f>
        <v>0</v>
      </c>
      <c r="G25" s="3"/>
      <c r="H25" s="3"/>
      <c r="I25" s="3"/>
    </row>
    <row r="26" spans="1:9" ht="14.25">
      <c r="A26" s="32" t="s">
        <v>54</v>
      </c>
      <c r="B26" s="12">
        <v>1299</v>
      </c>
      <c r="C26" s="198">
        <v>1133</v>
      </c>
      <c r="D26" s="33">
        <v>25.4</v>
      </c>
      <c r="E26" s="13">
        <f>C26*10000/List1!C17</f>
        <v>22.219563806232852</v>
      </c>
      <c r="F26" s="13">
        <f>E26-D26</f>
        <v>-3.1804361937671466</v>
      </c>
      <c r="G26" s="3"/>
      <c r="H26" s="3"/>
      <c r="I26" s="3"/>
    </row>
    <row r="27" spans="1:9" ht="14.25">
      <c r="A27" s="32" t="s">
        <v>55</v>
      </c>
      <c r="B27" s="12">
        <v>1825</v>
      </c>
      <c r="C27" s="198">
        <v>1482</v>
      </c>
      <c r="D27" s="33">
        <v>35.7</v>
      </c>
      <c r="E27" s="13">
        <f>C27*10000/List1!C17</f>
        <v>29.063895464110402</v>
      </c>
      <c r="F27" s="13">
        <f>E27-D27</f>
        <v>-6.636104535889601</v>
      </c>
      <c r="G27" s="3"/>
      <c r="H27" s="3"/>
      <c r="I27" s="3"/>
    </row>
    <row r="28" spans="1:9" ht="14.25">
      <c r="A28" s="32" t="s">
        <v>46</v>
      </c>
      <c r="B28" s="12">
        <v>472</v>
      </c>
      <c r="C28" s="198">
        <v>434</v>
      </c>
      <c r="D28" s="33">
        <v>9.2</v>
      </c>
      <c r="E28" s="13">
        <v>8.5</v>
      </c>
      <c r="F28" s="166">
        <f>E28-D28</f>
        <v>-0.6999999999999993</v>
      </c>
      <c r="G28" s="3"/>
      <c r="H28" s="3"/>
      <c r="I28" s="3"/>
    </row>
    <row r="30" spans="1:9" ht="14.25">
      <c r="A30" s="276" t="s">
        <v>157</v>
      </c>
      <c r="B30" s="276"/>
      <c r="C30" s="276"/>
      <c r="D30" s="276"/>
      <c r="E30" s="276"/>
      <c r="F30" s="276"/>
      <c r="G30" s="276"/>
      <c r="H30" s="276"/>
      <c r="I30" s="276"/>
    </row>
    <row r="31" spans="1:9" ht="14.25">
      <c r="A31" s="32" t="s">
        <v>41</v>
      </c>
      <c r="B31" s="33">
        <v>2013</v>
      </c>
      <c r="C31" s="33">
        <v>2014</v>
      </c>
      <c r="D31" s="33" t="s">
        <v>118</v>
      </c>
      <c r="E31" s="33" t="s">
        <v>119</v>
      </c>
      <c r="F31" s="33" t="s">
        <v>152</v>
      </c>
      <c r="G31" s="3"/>
      <c r="H31" s="3"/>
      <c r="I31" s="3"/>
    </row>
    <row r="32" spans="1:9" ht="14.25">
      <c r="A32" s="32" t="s">
        <v>42</v>
      </c>
      <c r="B32" s="12">
        <v>1825</v>
      </c>
      <c r="C32" s="33">
        <v>1482</v>
      </c>
      <c r="D32" s="33">
        <v>35.7</v>
      </c>
      <c r="E32" s="33">
        <v>29.1</v>
      </c>
      <c r="F32" s="33">
        <f>E32-D32</f>
        <v>-6.600000000000001</v>
      </c>
      <c r="G32" s="3"/>
      <c r="H32" s="3"/>
      <c r="I32" s="3"/>
    </row>
    <row r="33" spans="1:9" ht="14.25">
      <c r="A33" s="32" t="s">
        <v>43</v>
      </c>
      <c r="B33" s="12"/>
      <c r="C33" s="33"/>
      <c r="D33" s="33"/>
      <c r="E33" s="33"/>
      <c r="F33" s="33"/>
      <c r="G33" s="3"/>
      <c r="H33" s="3"/>
      <c r="I33" s="3"/>
    </row>
    <row r="34" spans="1:9" ht="14.25">
      <c r="A34" s="32" t="s">
        <v>56</v>
      </c>
      <c r="B34" s="12">
        <v>145</v>
      </c>
      <c r="C34" s="198">
        <v>131</v>
      </c>
      <c r="D34" s="13">
        <v>2.8</v>
      </c>
      <c r="E34" s="13">
        <v>2.6</v>
      </c>
      <c r="F34" s="13">
        <f>E34-D34</f>
        <v>-0.19999999999999973</v>
      </c>
      <c r="G34" s="3"/>
      <c r="H34" s="3"/>
      <c r="I34" s="3"/>
    </row>
    <row r="35" spans="1:9" ht="14.25">
      <c r="A35" s="32" t="s">
        <v>57</v>
      </c>
      <c r="B35" s="12">
        <v>107</v>
      </c>
      <c r="C35" s="198">
        <v>108</v>
      </c>
      <c r="D35" s="13">
        <v>2.1</v>
      </c>
      <c r="E35" s="13">
        <v>2.1</v>
      </c>
      <c r="F35" s="13">
        <f aca="true" t="shared" si="1" ref="F35:F41">E35-D35</f>
        <v>0</v>
      </c>
      <c r="G35" s="3"/>
      <c r="H35" s="3"/>
      <c r="I35" s="3"/>
    </row>
    <row r="36" spans="1:9" ht="14.25">
      <c r="A36" s="32" t="s">
        <v>58</v>
      </c>
      <c r="B36" s="12">
        <v>388</v>
      </c>
      <c r="C36" s="198">
        <v>255</v>
      </c>
      <c r="D36" s="13">
        <v>7.6</v>
      </c>
      <c r="E36" s="13">
        <v>5</v>
      </c>
      <c r="F36" s="13">
        <f t="shared" si="1"/>
        <v>-2.5999999999999996</v>
      </c>
      <c r="G36" s="3"/>
      <c r="H36" s="3"/>
      <c r="I36" s="3"/>
    </row>
    <row r="37" spans="1:9" ht="14.25">
      <c r="A37" s="32" t="s">
        <v>59</v>
      </c>
      <c r="B37" s="12">
        <v>235</v>
      </c>
      <c r="C37" s="198">
        <v>124</v>
      </c>
      <c r="D37" s="13">
        <v>4.6</v>
      </c>
      <c r="E37" s="13">
        <v>2.4</v>
      </c>
      <c r="F37" s="13">
        <f t="shared" si="1"/>
        <v>-2.1999999999999997</v>
      </c>
      <c r="G37" s="3"/>
      <c r="H37" s="3"/>
      <c r="I37" s="3"/>
    </row>
    <row r="38" spans="1:9" ht="14.25">
      <c r="A38" s="32" t="s">
        <v>60</v>
      </c>
      <c r="B38" s="12">
        <v>140</v>
      </c>
      <c r="C38" s="198">
        <v>108</v>
      </c>
      <c r="D38" s="13">
        <v>2.7</v>
      </c>
      <c r="E38" s="13">
        <v>2.1</v>
      </c>
      <c r="F38" s="13">
        <f t="shared" si="1"/>
        <v>-0.6000000000000001</v>
      </c>
      <c r="G38" s="3"/>
      <c r="H38" s="3"/>
      <c r="I38" s="3"/>
    </row>
    <row r="39" spans="1:6" ht="14.25">
      <c r="A39" s="34" t="s">
        <v>141</v>
      </c>
      <c r="B39" s="35">
        <v>75</v>
      </c>
      <c r="C39" s="136">
        <v>82</v>
      </c>
      <c r="D39" s="36">
        <v>1.5</v>
      </c>
      <c r="E39" s="36">
        <v>1.6</v>
      </c>
      <c r="F39" s="13">
        <f t="shared" si="1"/>
        <v>0.10000000000000009</v>
      </c>
    </row>
    <row r="40" spans="1:6" ht="14.25">
      <c r="A40" s="201" t="s">
        <v>61</v>
      </c>
      <c r="B40" s="35">
        <v>443</v>
      </c>
      <c r="C40" s="136">
        <v>404</v>
      </c>
      <c r="D40" s="36">
        <v>8.7</v>
      </c>
      <c r="E40" s="36">
        <v>7.9</v>
      </c>
      <c r="F40" s="13">
        <f t="shared" si="1"/>
        <v>-0.7999999999999989</v>
      </c>
    </row>
    <row r="41" spans="1:6" ht="14.25">
      <c r="A41" s="201" t="s">
        <v>46</v>
      </c>
      <c r="B41" s="35">
        <v>269</v>
      </c>
      <c r="C41" s="136">
        <v>250</v>
      </c>
      <c r="D41" s="36">
        <v>5.3</v>
      </c>
      <c r="E41" s="36">
        <v>4.9</v>
      </c>
      <c r="F41" s="13">
        <f t="shared" si="1"/>
        <v>-0.39999999999999947</v>
      </c>
    </row>
  </sheetData>
  <sheetProtection/>
  <mergeCells count="4">
    <mergeCell ref="A1:I1"/>
    <mergeCell ref="A11:I11"/>
    <mergeCell ref="A22:I22"/>
    <mergeCell ref="A30:I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1"/>
  <sheetViews>
    <sheetView zoomScalePageLayoutView="0" workbookViewId="0" topLeftCell="A1">
      <selection activeCell="M11" sqref="M11"/>
    </sheetView>
  </sheetViews>
  <sheetFormatPr defaultColWidth="9.140625" defaultRowHeight="15"/>
  <cols>
    <col min="1" max="1" width="25.8515625" style="0" customWidth="1"/>
    <col min="6" max="6" width="11.421875" style="0" customWidth="1"/>
  </cols>
  <sheetData>
    <row r="1" spans="1:9" ht="14.25">
      <c r="A1" s="277" t="s">
        <v>158</v>
      </c>
      <c r="B1" s="277"/>
      <c r="C1" s="277"/>
      <c r="D1" s="277"/>
      <c r="E1" s="277"/>
      <c r="F1" s="277"/>
      <c r="G1" s="277"/>
      <c r="H1" s="277"/>
      <c r="I1" s="277"/>
    </row>
    <row r="2" spans="1:9" ht="14.25">
      <c r="A2" s="156" t="s">
        <v>41</v>
      </c>
      <c r="B2" s="157">
        <v>2013</v>
      </c>
      <c r="C2" s="157">
        <v>2014</v>
      </c>
      <c r="D2" s="157" t="s">
        <v>118</v>
      </c>
      <c r="E2" s="157" t="s">
        <v>119</v>
      </c>
      <c r="F2" s="157" t="s">
        <v>152</v>
      </c>
      <c r="G2" s="158"/>
      <c r="H2" s="158"/>
      <c r="I2" s="158"/>
    </row>
    <row r="3" spans="1:16" ht="14.25">
      <c r="A3" s="156" t="s">
        <v>42</v>
      </c>
      <c r="B3" s="90">
        <v>1299</v>
      </c>
      <c r="C3" s="157">
        <v>1133</v>
      </c>
      <c r="D3" s="157">
        <v>25.4</v>
      </c>
      <c r="E3" s="92">
        <v>22.2</v>
      </c>
      <c r="F3" s="92">
        <f>E3-D3</f>
        <v>-3.1999999999999993</v>
      </c>
      <c r="G3" s="158"/>
      <c r="H3" s="158"/>
      <c r="I3" s="158"/>
      <c r="N3" s="20"/>
      <c r="O3" s="161"/>
      <c r="P3" s="20"/>
    </row>
    <row r="4" spans="1:16" ht="14.25">
      <c r="A4" s="156" t="s">
        <v>43</v>
      </c>
      <c r="B4" s="90"/>
      <c r="C4" s="157"/>
      <c r="D4" s="157"/>
      <c r="E4" s="157"/>
      <c r="F4" s="157"/>
      <c r="G4" s="158"/>
      <c r="H4" s="158"/>
      <c r="I4" s="158"/>
      <c r="N4" s="20"/>
      <c r="O4" s="202"/>
      <c r="P4" s="20"/>
    </row>
    <row r="5" spans="1:16" ht="14.25">
      <c r="A5" s="156" t="s">
        <v>62</v>
      </c>
      <c r="B5" s="90">
        <v>111</v>
      </c>
      <c r="C5" s="199">
        <v>92</v>
      </c>
      <c r="D5" s="157">
        <v>2.2</v>
      </c>
      <c r="E5" s="92">
        <v>1.8</v>
      </c>
      <c r="F5" s="92">
        <f>E5-D5</f>
        <v>-0.40000000000000013</v>
      </c>
      <c r="G5" s="158"/>
      <c r="H5" s="158"/>
      <c r="I5" s="158"/>
      <c r="N5" s="20"/>
      <c r="O5" s="75"/>
      <c r="P5" s="20"/>
    </row>
    <row r="6" spans="1:16" ht="14.25">
      <c r="A6" s="156" t="s">
        <v>63</v>
      </c>
      <c r="B6" s="90">
        <v>54</v>
      </c>
      <c r="C6" s="199">
        <v>41</v>
      </c>
      <c r="D6" s="157">
        <v>1.1</v>
      </c>
      <c r="E6" s="92">
        <v>0.8</v>
      </c>
      <c r="F6" s="92">
        <f>E6-D6</f>
        <v>-0.30000000000000004</v>
      </c>
      <c r="G6" s="158"/>
      <c r="H6" s="158"/>
      <c r="I6" s="158"/>
      <c r="N6" s="20"/>
      <c r="O6" s="161"/>
      <c r="P6" s="20"/>
    </row>
    <row r="7" spans="1:16" ht="14.25">
      <c r="A7" s="156" t="s">
        <v>64</v>
      </c>
      <c r="B7" s="90">
        <v>56</v>
      </c>
      <c r="C7" s="199">
        <v>36</v>
      </c>
      <c r="D7" s="157">
        <v>1.1</v>
      </c>
      <c r="E7" s="92">
        <v>0.7</v>
      </c>
      <c r="F7" s="92">
        <f>E7-D7</f>
        <v>-0.40000000000000013</v>
      </c>
      <c r="G7" s="158"/>
      <c r="H7" s="158"/>
      <c r="I7" s="158"/>
      <c r="N7" s="20"/>
      <c r="O7" s="161"/>
      <c r="P7" s="20"/>
    </row>
    <row r="8" spans="1:16" ht="14.25">
      <c r="A8" s="156" t="s">
        <v>65</v>
      </c>
      <c r="B8" s="90">
        <v>165</v>
      </c>
      <c r="C8" s="199">
        <v>176</v>
      </c>
      <c r="D8" s="157">
        <v>3.2</v>
      </c>
      <c r="E8" s="92">
        <v>3.5</v>
      </c>
      <c r="F8" s="92">
        <f>E8-D8</f>
        <v>0.2999999999999998</v>
      </c>
      <c r="G8" s="158"/>
      <c r="H8" s="158"/>
      <c r="I8" s="158"/>
      <c r="N8" s="20"/>
      <c r="O8" s="161"/>
      <c r="P8" s="20"/>
    </row>
    <row r="9" spans="1:16" ht="14.25">
      <c r="A9" s="156" t="s">
        <v>66</v>
      </c>
      <c r="B9" s="90">
        <v>147</v>
      </c>
      <c r="C9" s="199">
        <v>141</v>
      </c>
      <c r="D9" s="157">
        <v>2.9</v>
      </c>
      <c r="E9" s="92">
        <v>2.8</v>
      </c>
      <c r="F9" s="92">
        <f>E9-D9</f>
        <v>-0.10000000000000009</v>
      </c>
      <c r="G9" s="158"/>
      <c r="H9" s="158"/>
      <c r="I9" s="158"/>
      <c r="N9" s="20"/>
      <c r="O9" s="161"/>
      <c r="P9" s="20"/>
    </row>
    <row r="10" spans="1:9" ht="14.25">
      <c r="A10" s="159"/>
      <c r="B10" s="159"/>
      <c r="C10" s="159"/>
      <c r="D10" s="159"/>
      <c r="E10" s="159"/>
      <c r="F10" s="159"/>
      <c r="G10" s="159"/>
      <c r="H10" s="159"/>
      <c r="I10" s="159"/>
    </row>
    <row r="11" spans="1:9" ht="14.25">
      <c r="A11" s="159"/>
      <c r="B11" s="159"/>
      <c r="C11" s="159"/>
      <c r="D11" s="159"/>
      <c r="E11" s="159"/>
      <c r="F11" s="159"/>
      <c r="G11" s="159"/>
      <c r="H11" s="159"/>
      <c r="I11" s="159"/>
    </row>
    <row r="12" spans="1:9" ht="14.25">
      <c r="A12" s="277" t="s">
        <v>159</v>
      </c>
      <c r="B12" s="277"/>
      <c r="C12" s="277"/>
      <c r="D12" s="277"/>
      <c r="E12" s="277"/>
      <c r="F12" s="277"/>
      <c r="G12" s="277"/>
      <c r="H12" s="277"/>
      <c r="I12" s="277"/>
    </row>
    <row r="13" spans="1:9" ht="14.25">
      <c r="A13" s="156" t="s">
        <v>41</v>
      </c>
      <c r="B13" s="157">
        <v>2013</v>
      </c>
      <c r="C13" s="157">
        <v>2014</v>
      </c>
      <c r="D13" s="157" t="s">
        <v>118</v>
      </c>
      <c r="E13" s="157" t="s">
        <v>119</v>
      </c>
      <c r="F13" s="157" t="s">
        <v>152</v>
      </c>
      <c r="G13" s="158"/>
      <c r="H13" s="158"/>
      <c r="I13" s="158"/>
    </row>
    <row r="14" spans="1:9" ht="14.25">
      <c r="A14" s="156" t="s">
        <v>69</v>
      </c>
      <c r="B14" s="90">
        <v>964</v>
      </c>
      <c r="C14" s="157">
        <v>863</v>
      </c>
      <c r="D14" s="157">
        <v>18.9</v>
      </c>
      <c r="E14" s="157">
        <v>16.9</v>
      </c>
      <c r="F14" s="157">
        <f>E14-D14</f>
        <v>-2</v>
      </c>
      <c r="G14" s="158"/>
      <c r="H14" s="158"/>
      <c r="I14" s="158"/>
    </row>
    <row r="15" spans="1:9" ht="14.25">
      <c r="A15" s="156" t="s">
        <v>43</v>
      </c>
      <c r="B15" s="90"/>
      <c r="C15" s="157"/>
      <c r="D15" s="157"/>
      <c r="E15" s="157"/>
      <c r="F15" s="157"/>
      <c r="G15" s="158"/>
      <c r="H15" s="158"/>
      <c r="I15" s="158"/>
    </row>
    <row r="16" spans="1:9" ht="14.25">
      <c r="A16" s="156" t="s">
        <v>67</v>
      </c>
      <c r="B16" s="90">
        <v>179</v>
      </c>
      <c r="C16" s="199">
        <v>158</v>
      </c>
      <c r="D16" s="157">
        <v>3.5</v>
      </c>
      <c r="E16" s="92">
        <v>3.1</v>
      </c>
      <c r="F16" s="157">
        <f>E16-D16</f>
        <v>-0.3999999999999999</v>
      </c>
      <c r="G16" s="158"/>
      <c r="H16" s="158"/>
      <c r="I16" s="158"/>
    </row>
    <row r="17" spans="1:9" ht="14.25">
      <c r="A17" s="156" t="s">
        <v>68</v>
      </c>
      <c r="B17" s="90">
        <v>119</v>
      </c>
      <c r="C17" s="199">
        <v>90</v>
      </c>
      <c r="D17" s="157">
        <v>2.3</v>
      </c>
      <c r="E17" s="92">
        <v>1.8</v>
      </c>
      <c r="F17" s="157">
        <f>E17-D17</f>
        <v>-0.4999999999999998</v>
      </c>
      <c r="G17" s="158"/>
      <c r="H17" s="158"/>
      <c r="I17" s="158"/>
    </row>
    <row r="18" spans="1:9" ht="14.25">
      <c r="A18" s="156" t="s">
        <v>120</v>
      </c>
      <c r="B18" s="90">
        <v>179</v>
      </c>
      <c r="C18" s="199">
        <v>210</v>
      </c>
      <c r="D18" s="157">
        <v>3.5</v>
      </c>
      <c r="E18" s="92">
        <v>4.1</v>
      </c>
      <c r="F18" s="157">
        <f>E18-D18</f>
        <v>0.5999999999999996</v>
      </c>
      <c r="G18" s="158"/>
      <c r="H18" s="158"/>
      <c r="I18" s="158"/>
    </row>
    <row r="19" spans="1:9" ht="14.25">
      <c r="A19" s="160"/>
      <c r="B19" s="161"/>
      <c r="C19" s="162"/>
      <c r="D19" s="75"/>
      <c r="E19" s="162"/>
      <c r="F19" s="162"/>
      <c r="G19" s="158"/>
      <c r="H19" s="158"/>
      <c r="I19" s="158"/>
    </row>
    <row r="20" spans="1:9" ht="14.25">
      <c r="A20" s="277" t="s">
        <v>160</v>
      </c>
      <c r="B20" s="277"/>
      <c r="C20" s="277"/>
      <c r="D20" s="277"/>
      <c r="E20" s="277"/>
      <c r="F20" s="277"/>
      <c r="G20" s="277"/>
      <c r="H20" s="277"/>
      <c r="I20" s="277"/>
    </row>
    <row r="21" spans="1:9" ht="14.25">
      <c r="A21" s="156" t="s">
        <v>41</v>
      </c>
      <c r="B21" s="157">
        <v>2013</v>
      </c>
      <c r="C21" s="157">
        <v>2014</v>
      </c>
      <c r="D21" s="157" t="s">
        <v>118</v>
      </c>
      <c r="E21" s="157" t="s">
        <v>119</v>
      </c>
      <c r="F21" s="157" t="s">
        <v>152</v>
      </c>
      <c r="G21" s="158"/>
      <c r="H21" s="158"/>
      <c r="I21" s="158"/>
    </row>
    <row r="22" spans="1:9" ht="14.25">
      <c r="A22" s="156" t="s">
        <v>122</v>
      </c>
      <c r="B22" s="90">
        <v>910</v>
      </c>
      <c r="C22" s="157">
        <v>978</v>
      </c>
      <c r="D22" s="157">
        <v>17.8</v>
      </c>
      <c r="E22" s="157">
        <v>19.2</v>
      </c>
      <c r="F22" s="157">
        <f>E22-D22</f>
        <v>1.3999999999999986</v>
      </c>
      <c r="G22" s="158"/>
      <c r="H22" s="158"/>
      <c r="I22" s="158"/>
    </row>
    <row r="23" spans="1:9" ht="14.25">
      <c r="A23" s="156" t="s">
        <v>43</v>
      </c>
      <c r="B23" s="90"/>
      <c r="C23" s="157"/>
      <c r="D23" s="157"/>
      <c r="E23" s="157"/>
      <c r="F23" s="157"/>
      <c r="G23" s="158"/>
      <c r="H23" s="158"/>
      <c r="I23" s="158"/>
    </row>
    <row r="24" spans="1:9" ht="14.25">
      <c r="A24" s="156" t="s">
        <v>121</v>
      </c>
      <c r="B24" s="90">
        <v>293</v>
      </c>
      <c r="C24" s="199">
        <v>331</v>
      </c>
      <c r="D24" s="157">
        <v>5.7</v>
      </c>
      <c r="E24" s="92">
        <v>6.5</v>
      </c>
      <c r="F24" s="157">
        <f>E24-D24</f>
        <v>0.7999999999999998</v>
      </c>
      <c r="G24" s="158"/>
      <c r="H24" s="158"/>
      <c r="I24" s="158"/>
    </row>
    <row r="25" spans="1:9" ht="14.25">
      <c r="A25" s="160"/>
      <c r="B25" s="161"/>
      <c r="C25" s="162"/>
      <c r="D25" s="75"/>
      <c r="E25" s="162"/>
      <c r="F25" s="162"/>
      <c r="G25" s="158"/>
      <c r="H25" s="158"/>
      <c r="I25" s="158"/>
    </row>
    <row r="26" spans="1:9" ht="14.25">
      <c r="A26" s="278" t="s">
        <v>161</v>
      </c>
      <c r="B26" s="279"/>
      <c r="C26" s="279"/>
      <c r="D26" s="279"/>
      <c r="E26" s="279"/>
      <c r="F26" s="279"/>
      <c r="G26" s="279"/>
      <c r="H26" s="158"/>
      <c r="I26" s="158"/>
    </row>
    <row r="27" spans="1:9" ht="14.25">
      <c r="A27" s="156" t="s">
        <v>41</v>
      </c>
      <c r="B27" s="157">
        <v>2013</v>
      </c>
      <c r="C27" s="157">
        <v>2014</v>
      </c>
      <c r="D27" s="157" t="s">
        <v>118</v>
      </c>
      <c r="E27" s="157" t="s">
        <v>119</v>
      </c>
      <c r="F27" s="157" t="s">
        <v>152</v>
      </c>
      <c r="G27" s="158"/>
      <c r="H27" s="158"/>
      <c r="I27" s="158"/>
    </row>
    <row r="28" spans="1:9" ht="14.25">
      <c r="A28" s="156" t="s">
        <v>123</v>
      </c>
      <c r="B28" s="90">
        <v>823</v>
      </c>
      <c r="C28" s="199">
        <v>886</v>
      </c>
      <c r="D28" s="157">
        <v>16.1</v>
      </c>
      <c r="E28" s="13">
        <v>17.4</v>
      </c>
      <c r="F28" s="92">
        <f>E28-D28</f>
        <v>1.2999999999999972</v>
      </c>
      <c r="G28" s="158"/>
      <c r="H28" s="158"/>
      <c r="I28" s="158"/>
    </row>
    <row r="29" spans="1:9" ht="14.25">
      <c r="A29" s="163" t="s">
        <v>43</v>
      </c>
      <c r="B29" s="164"/>
      <c r="C29" s="164"/>
      <c r="D29" s="164"/>
      <c r="E29" s="166"/>
      <c r="F29" s="92"/>
      <c r="G29" s="159"/>
      <c r="H29" s="159"/>
      <c r="I29" s="159"/>
    </row>
    <row r="30" spans="1:9" ht="14.25">
      <c r="A30" s="163" t="s">
        <v>124</v>
      </c>
      <c r="B30" s="157">
        <v>158</v>
      </c>
      <c r="C30" s="157">
        <v>139</v>
      </c>
      <c r="D30" s="157">
        <v>3.1</v>
      </c>
      <c r="E30" s="166">
        <v>2.7</v>
      </c>
      <c r="F30" s="92">
        <f>E30-D30</f>
        <v>-0.3999999999999999</v>
      </c>
      <c r="G30" s="159"/>
      <c r="H30" s="159"/>
      <c r="I30" s="159"/>
    </row>
    <row r="31" spans="1:6" ht="14.25">
      <c r="A31" s="163" t="s">
        <v>142</v>
      </c>
      <c r="B31" s="165">
        <v>5</v>
      </c>
      <c r="C31" s="165">
        <v>28</v>
      </c>
      <c r="D31" s="36">
        <v>0.1</v>
      </c>
      <c r="E31" s="166">
        <v>0.6</v>
      </c>
      <c r="F31" s="92">
        <f>E31-D31</f>
        <v>0.5</v>
      </c>
    </row>
  </sheetData>
  <sheetProtection/>
  <mergeCells count="4">
    <mergeCell ref="A1:I1"/>
    <mergeCell ref="A12:I12"/>
    <mergeCell ref="A20:I20"/>
    <mergeCell ref="A26:G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A1">
      <selection activeCell="A13" sqref="A13:M13"/>
    </sheetView>
  </sheetViews>
  <sheetFormatPr defaultColWidth="9.140625" defaultRowHeight="15"/>
  <cols>
    <col min="1" max="1" width="18.00390625" style="0" customWidth="1"/>
    <col min="2" max="2" width="6.7109375" style="0" customWidth="1"/>
    <col min="3" max="3" width="6.8515625" style="0" customWidth="1"/>
    <col min="4" max="4" width="6.28125" style="0" customWidth="1"/>
    <col min="5" max="5" width="8.7109375" style="0" customWidth="1"/>
    <col min="6" max="6" width="7.57421875" style="0" customWidth="1"/>
    <col min="7" max="7" width="8.57421875" style="0" customWidth="1"/>
    <col min="8" max="8" width="7.140625" style="0" customWidth="1"/>
    <col min="9" max="9" width="9.00390625" style="0" customWidth="1"/>
    <col min="10" max="10" width="7.140625" style="0" customWidth="1"/>
  </cols>
  <sheetData>
    <row r="1" spans="1:13" ht="14.25">
      <c r="A1" s="281" t="s">
        <v>164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</row>
    <row r="2" spans="1:13" ht="14.25">
      <c r="A2" s="41" t="s">
        <v>125</v>
      </c>
      <c r="B2" s="282">
        <v>2012</v>
      </c>
      <c r="C2" s="283"/>
      <c r="D2" s="282">
        <v>2013</v>
      </c>
      <c r="E2" s="283"/>
      <c r="F2" s="284">
        <v>2014</v>
      </c>
      <c r="G2" s="284"/>
      <c r="H2" s="285"/>
      <c r="I2" s="285"/>
      <c r="J2" s="285"/>
      <c r="K2" s="285"/>
      <c r="L2" s="286"/>
      <c r="M2" s="286"/>
    </row>
    <row r="3" spans="1:13" ht="14.25">
      <c r="A3" s="38" t="s">
        <v>126</v>
      </c>
      <c r="B3" s="71" t="s">
        <v>110</v>
      </c>
      <c r="C3" s="71" t="s">
        <v>127</v>
      </c>
      <c r="D3" s="39" t="s">
        <v>110</v>
      </c>
      <c r="E3" s="71" t="s">
        <v>127</v>
      </c>
      <c r="F3" s="33" t="s">
        <v>110</v>
      </c>
      <c r="G3" s="33" t="s">
        <v>127</v>
      </c>
      <c r="H3" s="140"/>
      <c r="I3" s="140"/>
      <c r="J3" s="20"/>
      <c r="K3" s="140"/>
      <c r="L3" s="20"/>
      <c r="M3" s="140"/>
    </row>
    <row r="4" spans="1:13" ht="14.25">
      <c r="A4" s="39" t="s">
        <v>128</v>
      </c>
      <c r="B4" s="40">
        <v>2813</v>
      </c>
      <c r="C4" s="40"/>
      <c r="D4" s="141">
        <v>2818</v>
      </c>
      <c r="E4" s="142"/>
      <c r="F4" s="12">
        <v>2878</v>
      </c>
      <c r="G4" s="33"/>
      <c r="H4" s="2"/>
      <c r="I4" s="2"/>
      <c r="J4" s="143"/>
      <c r="K4" s="143"/>
      <c r="L4" s="143"/>
      <c r="M4" s="143"/>
    </row>
    <row r="5" spans="1:13" ht="14.25">
      <c r="A5" s="144" t="s">
        <v>129</v>
      </c>
      <c r="B5" s="40"/>
      <c r="C5" s="40"/>
      <c r="D5" s="287"/>
      <c r="E5" s="288"/>
      <c r="F5" s="33"/>
      <c r="G5" s="33"/>
      <c r="H5" s="2"/>
      <c r="I5" s="2"/>
      <c r="J5" s="280"/>
      <c r="K5" s="280"/>
      <c r="L5" s="280"/>
      <c r="M5" s="280"/>
    </row>
    <row r="6" spans="1:13" ht="14.25">
      <c r="A6" s="39" t="s">
        <v>70</v>
      </c>
      <c r="B6" s="40">
        <v>1423</v>
      </c>
      <c r="C6" s="36">
        <f>B6*100/B4</f>
        <v>50.58656238890864</v>
      </c>
      <c r="D6" s="141">
        <v>1463</v>
      </c>
      <c r="E6" s="145">
        <f>D6*100/D4</f>
        <v>51.91625266146203</v>
      </c>
      <c r="F6" s="33">
        <v>1508</v>
      </c>
      <c r="G6" s="13">
        <f>F6*100/F4</f>
        <v>52.39749826268242</v>
      </c>
      <c r="H6" s="2"/>
      <c r="I6" s="153"/>
      <c r="J6" s="143"/>
      <c r="K6" s="154"/>
      <c r="L6" s="143"/>
      <c r="M6" s="143"/>
    </row>
    <row r="7" spans="1:13" ht="14.25">
      <c r="A7" s="39" t="s">
        <v>130</v>
      </c>
      <c r="B7" s="40">
        <v>41</v>
      </c>
      <c r="C7" s="36">
        <f>B7*100/B4</f>
        <v>1.457518663348738</v>
      </c>
      <c r="D7" s="141">
        <v>51</v>
      </c>
      <c r="E7" s="145">
        <f>D7*100/D4</f>
        <v>1.8097941802696949</v>
      </c>
      <c r="F7" s="33">
        <v>49</v>
      </c>
      <c r="G7" s="13">
        <f>F7*100/F4</f>
        <v>1.7025712300208478</v>
      </c>
      <c r="H7" s="2"/>
      <c r="I7" s="153"/>
      <c r="J7" s="143"/>
      <c r="K7" s="154"/>
      <c r="L7" s="143"/>
      <c r="M7" s="143"/>
    </row>
    <row r="8" spans="1:13" ht="14.25">
      <c r="A8" s="39" t="s">
        <v>131</v>
      </c>
      <c r="B8" s="40">
        <v>137</v>
      </c>
      <c r="C8" s="36">
        <f>B8*100/B6</f>
        <v>9.627547434996487</v>
      </c>
      <c r="D8" s="141">
        <v>87</v>
      </c>
      <c r="E8" s="145">
        <f>D8*100/D4</f>
        <v>3.0872959545777148</v>
      </c>
      <c r="F8" s="33">
        <v>95</v>
      </c>
      <c r="G8" s="13">
        <f>F8*100/F4</f>
        <v>3.30090340514246</v>
      </c>
      <c r="H8" s="2"/>
      <c r="I8" s="153"/>
      <c r="J8" s="143"/>
      <c r="K8" s="154"/>
      <c r="L8" s="143"/>
      <c r="M8" s="143"/>
    </row>
    <row r="9" spans="1:13" ht="14.25">
      <c r="A9" s="39" t="s">
        <v>132</v>
      </c>
      <c r="B9" s="40">
        <v>1315</v>
      </c>
      <c r="C9" s="36">
        <f>B9*100/B4</f>
        <v>46.74724493423391</v>
      </c>
      <c r="D9" s="141">
        <v>1053</v>
      </c>
      <c r="E9" s="145">
        <f>D9*100/D4</f>
        <v>37.36692689850958</v>
      </c>
      <c r="F9" s="33">
        <v>1082</v>
      </c>
      <c r="G9" s="13">
        <f>F9*100/F4</f>
        <v>37.595552466990966</v>
      </c>
      <c r="H9" s="2"/>
      <c r="I9" s="153"/>
      <c r="J9" s="143"/>
      <c r="K9" s="154"/>
      <c r="L9" s="143"/>
      <c r="M9" s="143"/>
    </row>
    <row r="10" spans="1:13" ht="14.25">
      <c r="A10" s="39" t="s">
        <v>108</v>
      </c>
      <c r="B10" s="40">
        <v>384</v>
      </c>
      <c r="C10" s="36">
        <f>B10*100/B4</f>
        <v>13.650906505510132</v>
      </c>
      <c r="D10" s="141">
        <v>326</v>
      </c>
      <c r="E10" s="145">
        <f>D10*100/D4</f>
        <v>11.56848828956707</v>
      </c>
      <c r="F10" s="33">
        <v>363</v>
      </c>
      <c r="G10" s="13">
        <f>F10*100/F4</f>
        <v>12.612925642807506</v>
      </c>
      <c r="H10" s="2"/>
      <c r="I10" s="153"/>
      <c r="J10" s="143"/>
      <c r="K10" s="154"/>
      <c r="L10" s="143"/>
      <c r="M10" s="143"/>
    </row>
    <row r="11" spans="1:13" ht="14.25">
      <c r="A11" s="39" t="s">
        <v>133</v>
      </c>
      <c r="B11" s="40">
        <v>126</v>
      </c>
      <c r="C11" s="36">
        <f>B11*100/B4</f>
        <v>4.479203697120512</v>
      </c>
      <c r="D11" s="146">
        <v>117</v>
      </c>
      <c r="E11" s="147">
        <f>D11*100/D4</f>
        <v>4.151880766501065</v>
      </c>
      <c r="F11" s="33">
        <v>120</v>
      </c>
      <c r="G11" s="13">
        <f>F11*100/F4</f>
        <v>4.169562195969423</v>
      </c>
      <c r="H11" s="2"/>
      <c r="I11" s="153"/>
      <c r="J11" s="143"/>
      <c r="K11" s="154"/>
      <c r="L11" s="143"/>
      <c r="M11" s="143"/>
    </row>
    <row r="13" spans="1:13" ht="14.25">
      <c r="A13" s="296" t="s">
        <v>165</v>
      </c>
      <c r="B13" s="296"/>
      <c r="C13" s="296"/>
      <c r="D13" s="296"/>
      <c r="E13" s="296"/>
      <c r="F13" s="296"/>
      <c r="G13" s="296"/>
      <c r="H13" s="296"/>
      <c r="I13" s="296"/>
      <c r="J13" s="296"/>
      <c r="K13" s="286"/>
      <c r="L13" s="286"/>
      <c r="M13" s="286"/>
    </row>
    <row r="14" spans="1:16" ht="14.25">
      <c r="A14" s="41"/>
      <c r="B14" s="282">
        <v>2012</v>
      </c>
      <c r="C14" s="294"/>
      <c r="D14" s="283"/>
      <c r="E14" s="295">
        <v>2013</v>
      </c>
      <c r="F14" s="295"/>
      <c r="G14" s="295"/>
      <c r="H14" s="295">
        <v>2014</v>
      </c>
      <c r="I14" s="295"/>
      <c r="J14" s="295"/>
      <c r="K14" s="285"/>
      <c r="L14" s="285"/>
      <c r="M14" s="285"/>
      <c r="N14" s="285"/>
      <c r="O14" s="285"/>
      <c r="P14" s="285"/>
    </row>
    <row r="15" spans="1:16" ht="14.25">
      <c r="A15" s="148" t="s">
        <v>134</v>
      </c>
      <c r="B15" s="282" t="s">
        <v>111</v>
      </c>
      <c r="C15" s="294"/>
      <c r="D15" s="283"/>
      <c r="E15" s="295" t="s">
        <v>111</v>
      </c>
      <c r="F15" s="295"/>
      <c r="G15" s="295"/>
      <c r="H15" s="295" t="s">
        <v>111</v>
      </c>
      <c r="I15" s="295"/>
      <c r="J15" s="295"/>
      <c r="K15" s="285"/>
      <c r="L15" s="285"/>
      <c r="M15" s="285"/>
      <c r="N15" s="285"/>
      <c r="O15" s="285"/>
      <c r="P15" s="285"/>
    </row>
    <row r="16" spans="1:16" ht="14.25">
      <c r="A16" s="38"/>
      <c r="B16" s="39" t="s">
        <v>76</v>
      </c>
      <c r="C16" s="39" t="s">
        <v>71</v>
      </c>
      <c r="D16" s="39" t="s">
        <v>135</v>
      </c>
      <c r="E16" s="40" t="s">
        <v>76</v>
      </c>
      <c r="F16" s="40" t="s">
        <v>71</v>
      </c>
      <c r="G16" s="40" t="s">
        <v>135</v>
      </c>
      <c r="H16" s="40" t="s">
        <v>76</v>
      </c>
      <c r="I16" s="40" t="s">
        <v>71</v>
      </c>
      <c r="J16" s="40" t="s">
        <v>135</v>
      </c>
      <c r="K16" s="20"/>
      <c r="L16" s="20"/>
      <c r="M16" s="20"/>
      <c r="N16" s="2"/>
      <c r="O16" s="2"/>
      <c r="P16" s="2"/>
    </row>
    <row r="17" spans="1:16" ht="14.25">
      <c r="A17" s="39" t="s">
        <v>134</v>
      </c>
      <c r="B17" s="40">
        <v>583</v>
      </c>
      <c r="C17" s="40">
        <v>341</v>
      </c>
      <c r="D17" s="40">
        <v>128</v>
      </c>
      <c r="E17" s="141">
        <v>680</v>
      </c>
      <c r="F17" s="149">
        <v>422</v>
      </c>
      <c r="G17" s="142">
        <v>171</v>
      </c>
      <c r="H17" s="155">
        <v>613</v>
      </c>
      <c r="I17" s="155">
        <v>349</v>
      </c>
      <c r="J17" s="155">
        <v>154</v>
      </c>
      <c r="K17" s="2"/>
      <c r="L17" s="2"/>
      <c r="M17" s="2"/>
      <c r="N17" s="143"/>
      <c r="O17" s="143"/>
      <c r="P17" s="143"/>
    </row>
    <row r="18" spans="1:16" ht="14.25">
      <c r="A18" s="144" t="s">
        <v>129</v>
      </c>
      <c r="B18" s="40"/>
      <c r="C18" s="40"/>
      <c r="D18" s="40"/>
      <c r="E18" s="290"/>
      <c r="F18" s="291"/>
      <c r="G18" s="292"/>
      <c r="H18" s="293"/>
      <c r="I18" s="293"/>
      <c r="J18" s="293"/>
      <c r="K18" s="2"/>
      <c r="L18" s="2"/>
      <c r="M18" s="2"/>
      <c r="N18" s="280"/>
      <c r="O18" s="280"/>
      <c r="P18" s="280"/>
    </row>
    <row r="19" spans="1:16" ht="14.25">
      <c r="A19" s="39" t="s">
        <v>108</v>
      </c>
      <c r="B19" s="40">
        <v>270</v>
      </c>
      <c r="C19" s="40">
        <v>137</v>
      </c>
      <c r="D19" s="40">
        <v>74</v>
      </c>
      <c r="E19" s="141">
        <v>289</v>
      </c>
      <c r="F19" s="149">
        <v>146</v>
      </c>
      <c r="G19" s="142">
        <v>100</v>
      </c>
      <c r="H19" s="155">
        <v>285</v>
      </c>
      <c r="I19" s="155">
        <v>129</v>
      </c>
      <c r="J19" s="155">
        <v>79</v>
      </c>
      <c r="K19" s="2"/>
      <c r="L19" s="2"/>
      <c r="M19" s="2"/>
      <c r="N19" s="143"/>
      <c r="O19" s="143"/>
      <c r="P19" s="143"/>
    </row>
    <row r="20" spans="1:16" ht="14.25">
      <c r="A20" s="39" t="s">
        <v>105</v>
      </c>
      <c r="B20" s="40">
        <v>58</v>
      </c>
      <c r="C20" s="40">
        <v>12</v>
      </c>
      <c r="D20" s="40">
        <v>2</v>
      </c>
      <c r="E20" s="141">
        <v>70</v>
      </c>
      <c r="F20" s="149">
        <v>22</v>
      </c>
      <c r="G20" s="142">
        <v>5</v>
      </c>
      <c r="H20" s="155">
        <v>88</v>
      </c>
      <c r="I20" s="155">
        <v>16</v>
      </c>
      <c r="J20" s="155">
        <v>5</v>
      </c>
      <c r="K20" s="2"/>
      <c r="L20" s="2"/>
      <c r="M20" s="2"/>
      <c r="N20" s="143"/>
      <c r="O20" s="143"/>
      <c r="P20" s="143"/>
    </row>
    <row r="21" spans="1:16" ht="14.25">
      <c r="A21" s="39" t="s">
        <v>106</v>
      </c>
      <c r="B21" s="40">
        <v>31</v>
      </c>
      <c r="C21" s="40">
        <v>15</v>
      </c>
      <c r="D21" s="40">
        <v>7</v>
      </c>
      <c r="E21" s="141">
        <v>26</v>
      </c>
      <c r="F21" s="149">
        <v>14</v>
      </c>
      <c r="G21" s="142">
        <v>5</v>
      </c>
      <c r="H21" s="155">
        <v>39</v>
      </c>
      <c r="I21" s="155">
        <v>22</v>
      </c>
      <c r="J21" s="155">
        <v>4</v>
      </c>
      <c r="K21" s="2"/>
      <c r="L21" s="2"/>
      <c r="M21" s="2"/>
      <c r="N21" s="143"/>
      <c r="O21" s="143"/>
      <c r="P21" s="143"/>
    </row>
    <row r="22" spans="1:16" ht="14.25">
      <c r="A22" s="39" t="s">
        <v>136</v>
      </c>
      <c r="B22" s="40">
        <v>428</v>
      </c>
      <c r="C22" s="40">
        <v>283</v>
      </c>
      <c r="D22" s="40">
        <v>91</v>
      </c>
      <c r="E22" s="141">
        <v>538</v>
      </c>
      <c r="F22" s="149">
        <v>365</v>
      </c>
      <c r="G22" s="142">
        <v>137</v>
      </c>
      <c r="H22" s="155">
        <v>443</v>
      </c>
      <c r="I22" s="155">
        <v>295</v>
      </c>
      <c r="J22" s="155">
        <v>122</v>
      </c>
      <c r="K22" s="2"/>
      <c r="L22" s="2"/>
      <c r="M22" s="2"/>
      <c r="N22" s="143"/>
      <c r="O22" s="143"/>
      <c r="P22" s="143"/>
    </row>
    <row r="23" spans="1:16" ht="14.25">
      <c r="A23" s="39" t="s">
        <v>107</v>
      </c>
      <c r="B23" s="40">
        <v>66</v>
      </c>
      <c r="C23" s="40">
        <v>31</v>
      </c>
      <c r="D23" s="40">
        <v>28</v>
      </c>
      <c r="E23" s="146">
        <v>46</v>
      </c>
      <c r="F23" s="150">
        <v>21</v>
      </c>
      <c r="G23" s="151">
        <v>24</v>
      </c>
      <c r="H23" s="155">
        <v>43</v>
      </c>
      <c r="I23" s="155">
        <v>16</v>
      </c>
      <c r="J23" s="155">
        <v>23</v>
      </c>
      <c r="K23" s="2"/>
      <c r="L23" s="2"/>
      <c r="M23" s="2"/>
      <c r="N23" s="143"/>
      <c r="O23" s="143"/>
      <c r="P23" s="143"/>
    </row>
    <row r="24" ht="14.25">
      <c r="A24" s="152" t="s">
        <v>137</v>
      </c>
    </row>
    <row r="25" spans="1:11" ht="14.25">
      <c r="A25" s="289"/>
      <c r="B25" s="281"/>
      <c r="C25" s="281"/>
      <c r="D25" s="281"/>
      <c r="E25" s="281"/>
      <c r="F25" s="281"/>
      <c r="G25" s="281"/>
      <c r="H25" s="281"/>
      <c r="I25" s="281"/>
      <c r="J25" s="281"/>
      <c r="K25" s="281"/>
    </row>
  </sheetData>
  <sheetProtection/>
  <mergeCells count="25">
    <mergeCell ref="A13:M13"/>
    <mergeCell ref="B14:D14"/>
    <mergeCell ref="E14:G14"/>
    <mergeCell ref="H14:J14"/>
    <mergeCell ref="K14:M14"/>
    <mergeCell ref="N18:P18"/>
    <mergeCell ref="A25:K25"/>
    <mergeCell ref="E18:G18"/>
    <mergeCell ref="H18:J18"/>
    <mergeCell ref="N14:P14"/>
    <mergeCell ref="B15:D15"/>
    <mergeCell ref="E15:G15"/>
    <mergeCell ref="H15:J15"/>
    <mergeCell ref="K15:M15"/>
    <mergeCell ref="N15:P15"/>
    <mergeCell ref="J5:K5"/>
    <mergeCell ref="L5:M5"/>
    <mergeCell ref="A1:M1"/>
    <mergeCell ref="B2:C2"/>
    <mergeCell ref="D2:E2"/>
    <mergeCell ref="F2:G2"/>
    <mergeCell ref="H2:I2"/>
    <mergeCell ref="J2:K2"/>
    <mergeCell ref="L2:M2"/>
    <mergeCell ref="D5:E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O7" sqref="O7"/>
    </sheetView>
  </sheetViews>
  <sheetFormatPr defaultColWidth="9.140625" defaultRowHeight="15"/>
  <cols>
    <col min="1" max="1" width="4.140625" style="0" customWidth="1"/>
    <col min="2" max="2" width="16.8515625" style="0" customWidth="1"/>
    <col min="3" max="3" width="9.7109375" style="0" customWidth="1"/>
    <col min="4" max="4" width="8.140625" style="0" customWidth="1"/>
    <col min="5" max="5" width="6.7109375" style="0" customWidth="1"/>
    <col min="6" max="6" width="8.00390625" style="0" customWidth="1"/>
    <col min="7" max="7" width="8.421875" style="0" customWidth="1"/>
    <col min="8" max="8" width="10.00390625" style="0" customWidth="1"/>
    <col min="9" max="9" width="1.1484375" style="0" customWidth="1"/>
    <col min="10" max="10" width="4.7109375" style="0" customWidth="1"/>
    <col min="11" max="11" width="29.57421875" style="0" customWidth="1"/>
  </cols>
  <sheetData>
    <row r="1" spans="1:11" ht="15" thickBot="1">
      <c r="A1" s="297" t="s">
        <v>166</v>
      </c>
      <c r="B1" s="297"/>
      <c r="C1" s="297"/>
      <c r="D1" s="297"/>
      <c r="E1" s="297"/>
      <c r="F1" s="297"/>
      <c r="G1" s="297"/>
      <c r="H1" s="297"/>
      <c r="I1" s="281"/>
      <c r="J1" s="281"/>
      <c r="K1" s="281"/>
    </row>
    <row r="2" spans="1:11" ht="14.25">
      <c r="A2" s="48"/>
      <c r="B2" s="49"/>
      <c r="C2" s="274"/>
      <c r="D2" s="274"/>
      <c r="E2" s="274"/>
      <c r="F2" s="302"/>
      <c r="G2" s="302"/>
      <c r="H2" s="303"/>
      <c r="J2" s="298" t="s">
        <v>103</v>
      </c>
      <c r="K2" s="299"/>
    </row>
    <row r="3" spans="1:11" ht="14.25">
      <c r="A3" s="50"/>
      <c r="B3" s="51"/>
      <c r="C3" s="52" t="s">
        <v>112</v>
      </c>
      <c r="D3" s="53" t="s">
        <v>114</v>
      </c>
      <c r="E3" s="52" t="s">
        <v>112</v>
      </c>
      <c r="F3" s="53" t="s">
        <v>114</v>
      </c>
      <c r="G3" s="54" t="s">
        <v>112</v>
      </c>
      <c r="H3" s="139">
        <v>2014</v>
      </c>
      <c r="J3" s="300"/>
      <c r="K3" s="301"/>
    </row>
    <row r="4" spans="1:11" ht="15" thickBot="1">
      <c r="A4" s="55" t="s">
        <v>80</v>
      </c>
      <c r="B4" s="55" t="s">
        <v>81</v>
      </c>
      <c r="C4" s="56" t="s">
        <v>139</v>
      </c>
      <c r="D4" s="57" t="s">
        <v>139</v>
      </c>
      <c r="E4" s="56" t="s">
        <v>82</v>
      </c>
      <c r="F4" s="57" t="s">
        <v>82</v>
      </c>
      <c r="G4" s="58" t="s">
        <v>37</v>
      </c>
      <c r="H4" s="56" t="s">
        <v>138</v>
      </c>
      <c r="J4" s="66" t="s">
        <v>80</v>
      </c>
      <c r="K4" s="67" t="s">
        <v>104</v>
      </c>
    </row>
    <row r="5" spans="1:17" ht="14.25">
      <c r="A5" s="59" t="s">
        <v>22</v>
      </c>
      <c r="B5" s="60" t="s">
        <v>83</v>
      </c>
      <c r="C5" s="209">
        <v>20300</v>
      </c>
      <c r="D5" s="216">
        <v>20242</v>
      </c>
      <c r="E5" s="207">
        <v>178</v>
      </c>
      <c r="F5" s="206">
        <v>148</v>
      </c>
      <c r="G5" s="208">
        <f>E5*1000/C5</f>
        <v>8.768472906403941</v>
      </c>
      <c r="H5" s="214">
        <f>F5*1000/D5</f>
        <v>7.3115304811777495</v>
      </c>
      <c r="J5" s="68" t="s">
        <v>22</v>
      </c>
      <c r="K5" s="60" t="s">
        <v>73</v>
      </c>
      <c r="M5" s="20"/>
      <c r="N5" s="212"/>
      <c r="O5" s="20"/>
      <c r="P5" s="37"/>
      <c r="Q5" s="212"/>
    </row>
    <row r="6" spans="1:17" ht="14.25">
      <c r="A6" s="61" t="s">
        <v>23</v>
      </c>
      <c r="B6" s="44" t="s">
        <v>72</v>
      </c>
      <c r="C6" s="209">
        <v>45313</v>
      </c>
      <c r="D6" s="217">
        <v>45507</v>
      </c>
      <c r="E6" s="204">
        <v>632</v>
      </c>
      <c r="F6" s="206">
        <v>672</v>
      </c>
      <c r="G6" s="208">
        <f aca="true" t="shared" si="0" ref="G6:G24">E6*1000/C6</f>
        <v>13.947432304195264</v>
      </c>
      <c r="H6" s="214">
        <f aca="true" t="shared" si="1" ref="H6:H25">F6*1000/D6</f>
        <v>14.766958929395477</v>
      </c>
      <c r="J6" s="69" t="s">
        <v>23</v>
      </c>
      <c r="K6" s="62" t="s">
        <v>85</v>
      </c>
      <c r="M6" s="20"/>
      <c r="N6" s="212"/>
      <c r="O6" s="20"/>
      <c r="P6" s="37"/>
      <c r="Q6" s="212"/>
    </row>
    <row r="7" spans="1:17" ht="14.25">
      <c r="A7" s="61" t="s">
        <v>24</v>
      </c>
      <c r="B7" s="62" t="s">
        <v>84</v>
      </c>
      <c r="C7" s="209">
        <v>19248</v>
      </c>
      <c r="D7" s="217">
        <v>19349</v>
      </c>
      <c r="E7" s="204">
        <v>151</v>
      </c>
      <c r="F7" s="206">
        <v>158</v>
      </c>
      <c r="G7" s="208">
        <f t="shared" si="0"/>
        <v>7.844970906068163</v>
      </c>
      <c r="H7" s="214">
        <f t="shared" si="1"/>
        <v>8.165796681999069</v>
      </c>
      <c r="J7" s="69" t="s">
        <v>24</v>
      </c>
      <c r="K7" s="70" t="s">
        <v>74</v>
      </c>
      <c r="M7" s="20"/>
      <c r="N7" s="212"/>
      <c r="O7" s="20"/>
      <c r="P7" s="37"/>
      <c r="Q7" s="212"/>
    </row>
    <row r="8" spans="1:17" ht="14.25">
      <c r="A8" s="61" t="s">
        <v>25</v>
      </c>
      <c r="B8" s="44" t="s">
        <v>85</v>
      </c>
      <c r="C8" s="210">
        <v>17214</v>
      </c>
      <c r="D8" s="217">
        <v>16705</v>
      </c>
      <c r="E8" s="204">
        <v>364</v>
      </c>
      <c r="F8" s="206">
        <v>314</v>
      </c>
      <c r="G8" s="208">
        <f t="shared" si="0"/>
        <v>21.145579179737425</v>
      </c>
      <c r="H8" s="214">
        <f t="shared" si="1"/>
        <v>18.79676743489973</v>
      </c>
      <c r="J8" s="69" t="s">
        <v>25</v>
      </c>
      <c r="K8" s="70" t="s">
        <v>72</v>
      </c>
      <c r="M8" s="20"/>
      <c r="N8" s="212"/>
      <c r="O8" s="20"/>
      <c r="P8" s="215"/>
      <c r="Q8" s="212"/>
    </row>
    <row r="9" spans="1:17" ht="14.25">
      <c r="A9" s="61" t="s">
        <v>26</v>
      </c>
      <c r="B9" s="62" t="s">
        <v>86</v>
      </c>
      <c r="C9" s="210">
        <v>29612</v>
      </c>
      <c r="D9" s="217">
        <v>29528</v>
      </c>
      <c r="E9" s="204">
        <v>314</v>
      </c>
      <c r="F9" s="206">
        <v>324</v>
      </c>
      <c r="G9" s="208">
        <f t="shared" si="0"/>
        <v>10.603809266513576</v>
      </c>
      <c r="H9" s="214">
        <f t="shared" si="1"/>
        <v>10.972636141966946</v>
      </c>
      <c r="J9" s="69" t="s">
        <v>26</v>
      </c>
      <c r="K9" s="70" t="s">
        <v>145</v>
      </c>
      <c r="M9" s="20"/>
      <c r="N9" s="212"/>
      <c r="O9" s="20"/>
      <c r="P9" s="215"/>
      <c r="Q9" s="212"/>
    </row>
    <row r="10" spans="1:17" ht="14.25">
      <c r="A10" s="61" t="s">
        <v>27</v>
      </c>
      <c r="B10" s="62" t="s">
        <v>88</v>
      </c>
      <c r="C10" s="210">
        <v>8765</v>
      </c>
      <c r="D10" s="217">
        <v>8662</v>
      </c>
      <c r="E10" s="71">
        <v>73</v>
      </c>
      <c r="F10" s="206">
        <v>98</v>
      </c>
      <c r="G10" s="208">
        <f t="shared" si="0"/>
        <v>8.328579577866515</v>
      </c>
      <c r="H10" s="214">
        <f t="shared" si="1"/>
        <v>11.313784345416764</v>
      </c>
      <c r="J10" s="69" t="s">
        <v>27</v>
      </c>
      <c r="K10" s="70" t="s">
        <v>146</v>
      </c>
      <c r="M10" s="212"/>
      <c r="N10" s="212"/>
      <c r="O10" s="212"/>
      <c r="P10" s="215"/>
      <c r="Q10" s="212"/>
    </row>
    <row r="11" spans="1:17" ht="14.25">
      <c r="A11" s="59" t="s">
        <v>28</v>
      </c>
      <c r="B11" s="60" t="s">
        <v>73</v>
      </c>
      <c r="C11" s="210">
        <v>61714</v>
      </c>
      <c r="D11" s="217">
        <v>61940</v>
      </c>
      <c r="E11" s="204">
        <v>1435</v>
      </c>
      <c r="F11" s="206">
        <v>1213</v>
      </c>
      <c r="G11" s="208">
        <f t="shared" si="0"/>
        <v>23.25242246491882</v>
      </c>
      <c r="H11" s="214">
        <f t="shared" si="1"/>
        <v>19.583467872134324</v>
      </c>
      <c r="J11" s="69" t="s">
        <v>28</v>
      </c>
      <c r="K11" s="70" t="s">
        <v>147</v>
      </c>
      <c r="M11" s="20"/>
      <c r="N11" s="212"/>
      <c r="O11" s="20"/>
      <c r="P11" s="215"/>
      <c r="Q11" s="212"/>
    </row>
    <row r="12" spans="1:17" ht="14.25">
      <c r="A12" s="59" t="s">
        <v>29</v>
      </c>
      <c r="B12" s="45" t="s">
        <v>90</v>
      </c>
      <c r="C12" s="210">
        <v>16902</v>
      </c>
      <c r="D12" s="217">
        <v>16796</v>
      </c>
      <c r="E12" s="204">
        <v>185</v>
      </c>
      <c r="F12" s="206">
        <v>190</v>
      </c>
      <c r="G12" s="208">
        <f t="shared" si="0"/>
        <v>10.945450242574843</v>
      </c>
      <c r="H12" s="214">
        <f t="shared" si="1"/>
        <v>11.312217194570136</v>
      </c>
      <c r="J12" s="69" t="s">
        <v>29</v>
      </c>
      <c r="K12" s="70" t="s">
        <v>148</v>
      </c>
      <c r="M12" s="20"/>
      <c r="N12" s="212"/>
      <c r="O12" s="20"/>
      <c r="P12" s="215"/>
      <c r="Q12" s="212"/>
    </row>
    <row r="13" spans="1:17" ht="14.25">
      <c r="A13" s="61" t="s">
        <v>30</v>
      </c>
      <c r="B13" s="62" t="s">
        <v>91</v>
      </c>
      <c r="C13" s="210">
        <v>15654</v>
      </c>
      <c r="D13" s="217">
        <v>15617</v>
      </c>
      <c r="E13" s="204">
        <v>178</v>
      </c>
      <c r="F13" s="206">
        <v>185</v>
      </c>
      <c r="G13" s="208">
        <f t="shared" si="0"/>
        <v>11.370895617733487</v>
      </c>
      <c r="H13" s="214">
        <f t="shared" si="1"/>
        <v>11.846065185374911</v>
      </c>
      <c r="J13" s="69" t="s">
        <v>30</v>
      </c>
      <c r="K13" s="70" t="s">
        <v>88</v>
      </c>
      <c r="M13" s="20"/>
      <c r="N13" s="212"/>
      <c r="O13" s="20"/>
      <c r="P13" s="215"/>
      <c r="Q13" s="212"/>
    </row>
    <row r="14" spans="1:17" ht="14.25">
      <c r="A14" s="61" t="s">
        <v>31</v>
      </c>
      <c r="B14" s="44" t="s">
        <v>92</v>
      </c>
      <c r="C14" s="210">
        <v>12805</v>
      </c>
      <c r="D14" s="217">
        <v>12843</v>
      </c>
      <c r="E14" s="204">
        <v>203</v>
      </c>
      <c r="F14" s="206">
        <v>147</v>
      </c>
      <c r="G14" s="208">
        <f t="shared" si="0"/>
        <v>15.85318235064428</v>
      </c>
      <c r="H14" s="214">
        <f t="shared" si="1"/>
        <v>11.445923849567858</v>
      </c>
      <c r="J14" s="69" t="s">
        <v>31</v>
      </c>
      <c r="K14" s="70" t="s">
        <v>86</v>
      </c>
      <c r="M14" s="20"/>
      <c r="N14" s="212"/>
      <c r="O14" s="20"/>
      <c r="P14" s="215"/>
      <c r="Q14" s="212"/>
    </row>
    <row r="15" spans="1:17" ht="14.25">
      <c r="A15" s="61" t="s">
        <v>32</v>
      </c>
      <c r="B15" s="62" t="s">
        <v>93</v>
      </c>
      <c r="C15" s="210">
        <v>22686</v>
      </c>
      <c r="D15" s="217">
        <v>22777</v>
      </c>
      <c r="E15" s="204">
        <v>194</v>
      </c>
      <c r="F15" s="206">
        <v>182</v>
      </c>
      <c r="G15" s="208">
        <f t="shared" si="0"/>
        <v>8.551529577713127</v>
      </c>
      <c r="H15" s="214">
        <f t="shared" si="1"/>
        <v>7.990516749352417</v>
      </c>
      <c r="J15" s="69" t="s">
        <v>32</v>
      </c>
      <c r="K15" s="70" t="s">
        <v>100</v>
      </c>
      <c r="M15" s="20"/>
      <c r="N15" s="212"/>
      <c r="O15" s="20"/>
      <c r="P15" s="215"/>
      <c r="Q15" s="212"/>
    </row>
    <row r="16" spans="1:17" ht="14.25">
      <c r="A16" s="61" t="s">
        <v>33</v>
      </c>
      <c r="B16" s="62" t="s">
        <v>96</v>
      </c>
      <c r="C16" s="210">
        <v>12093</v>
      </c>
      <c r="D16" s="217">
        <v>11985</v>
      </c>
      <c r="E16" s="204">
        <v>126</v>
      </c>
      <c r="F16" s="206">
        <v>129</v>
      </c>
      <c r="G16" s="208">
        <f t="shared" si="0"/>
        <v>10.41925080625155</v>
      </c>
      <c r="H16" s="214">
        <f t="shared" si="1"/>
        <v>10.763454317897372</v>
      </c>
      <c r="J16" s="69" t="s">
        <v>33</v>
      </c>
      <c r="K16" s="70" t="s">
        <v>79</v>
      </c>
      <c r="M16" s="20"/>
      <c r="N16" s="212"/>
      <c r="O16" s="20"/>
      <c r="P16" s="215"/>
      <c r="Q16" s="212"/>
    </row>
    <row r="17" spans="1:17" ht="14.25">
      <c r="A17" s="61" t="s">
        <v>34</v>
      </c>
      <c r="B17" s="44" t="s">
        <v>74</v>
      </c>
      <c r="C17" s="210">
        <v>25727</v>
      </c>
      <c r="D17" s="217">
        <v>25821</v>
      </c>
      <c r="E17" s="204">
        <v>475</v>
      </c>
      <c r="F17" s="206">
        <v>387</v>
      </c>
      <c r="G17" s="208">
        <f t="shared" si="0"/>
        <v>18.46309324833832</v>
      </c>
      <c r="H17" s="214">
        <f t="shared" si="1"/>
        <v>14.987800627396306</v>
      </c>
      <c r="J17" s="69" t="s">
        <v>34</v>
      </c>
      <c r="K17" s="70" t="s">
        <v>96</v>
      </c>
      <c r="M17" s="20"/>
      <c r="N17" s="212"/>
      <c r="O17" s="20"/>
      <c r="P17" s="215"/>
      <c r="Q17" s="212"/>
    </row>
    <row r="18" spans="1:17" ht="14.25">
      <c r="A18" s="61" t="s">
        <v>35</v>
      </c>
      <c r="B18" s="62" t="s">
        <v>77</v>
      </c>
      <c r="C18" s="210">
        <v>18435</v>
      </c>
      <c r="D18" s="217">
        <v>18696</v>
      </c>
      <c r="E18" s="43">
        <v>152</v>
      </c>
      <c r="F18" s="206">
        <v>165</v>
      </c>
      <c r="G18" s="208">
        <f t="shared" si="0"/>
        <v>8.245185787903445</v>
      </c>
      <c r="H18" s="214">
        <f t="shared" si="1"/>
        <v>8.825417201540436</v>
      </c>
      <c r="J18" s="69" t="s">
        <v>35</v>
      </c>
      <c r="K18" s="70" t="s">
        <v>78</v>
      </c>
      <c r="M18" s="20"/>
      <c r="N18" s="212"/>
      <c r="O18" s="20"/>
      <c r="P18" s="215"/>
      <c r="Q18" s="212"/>
    </row>
    <row r="19" spans="1:17" ht="14.25">
      <c r="A19" s="61" t="s">
        <v>87</v>
      </c>
      <c r="B19" s="44" t="s">
        <v>99</v>
      </c>
      <c r="C19" s="210">
        <v>19816</v>
      </c>
      <c r="D19" s="217">
        <v>19812</v>
      </c>
      <c r="E19" s="204">
        <v>216</v>
      </c>
      <c r="F19" s="206">
        <v>194</v>
      </c>
      <c r="G19" s="208">
        <f t="shared" si="0"/>
        <v>10.900282599919256</v>
      </c>
      <c r="H19" s="214">
        <f t="shared" si="1"/>
        <v>9.792045225116091</v>
      </c>
      <c r="J19" s="69" t="s">
        <v>87</v>
      </c>
      <c r="K19" s="70" t="s">
        <v>75</v>
      </c>
      <c r="M19" s="20"/>
      <c r="N19" s="212"/>
      <c r="O19" s="20"/>
      <c r="P19" s="215"/>
      <c r="Q19" s="212"/>
    </row>
    <row r="20" spans="1:17" ht="14.25">
      <c r="A20" s="61" t="s">
        <v>89</v>
      </c>
      <c r="B20" s="62" t="s">
        <v>78</v>
      </c>
      <c r="C20" s="210">
        <v>14265</v>
      </c>
      <c r="D20" s="217">
        <v>14175</v>
      </c>
      <c r="E20" s="204">
        <v>147</v>
      </c>
      <c r="F20" s="206">
        <v>147</v>
      </c>
      <c r="G20" s="208">
        <f t="shared" si="0"/>
        <v>10.304942166140904</v>
      </c>
      <c r="H20" s="214">
        <f t="shared" si="1"/>
        <v>10.37037037037037</v>
      </c>
      <c r="J20" s="69" t="s">
        <v>89</v>
      </c>
      <c r="K20" s="70" t="s">
        <v>149</v>
      </c>
      <c r="M20" s="20"/>
      <c r="N20" s="212"/>
      <c r="O20" s="20"/>
      <c r="P20" s="215"/>
      <c r="Q20" s="212"/>
    </row>
    <row r="21" spans="1:17" ht="14.25">
      <c r="A21" s="61" t="s">
        <v>97</v>
      </c>
      <c r="B21" s="62" t="s">
        <v>75</v>
      </c>
      <c r="C21" s="210">
        <v>58977</v>
      </c>
      <c r="D21" s="217">
        <v>58806</v>
      </c>
      <c r="E21" s="204">
        <v>671</v>
      </c>
      <c r="F21" s="206">
        <v>602</v>
      </c>
      <c r="G21" s="208">
        <f t="shared" si="0"/>
        <v>11.377316581040066</v>
      </c>
      <c r="H21" s="214">
        <f t="shared" si="1"/>
        <v>10.237050641091045</v>
      </c>
      <c r="J21" s="69" t="s">
        <v>97</v>
      </c>
      <c r="K21" s="70" t="s">
        <v>77</v>
      </c>
      <c r="M21" s="20"/>
      <c r="N21" s="212"/>
      <c r="O21" s="20"/>
      <c r="P21" s="215"/>
      <c r="Q21" s="212"/>
    </row>
    <row r="22" spans="1:17" ht="14.25">
      <c r="A22" s="61" t="s">
        <v>94</v>
      </c>
      <c r="B22" s="44" t="s">
        <v>79</v>
      </c>
      <c r="C22" s="210">
        <v>15546</v>
      </c>
      <c r="D22" s="217">
        <v>15680</v>
      </c>
      <c r="E22" s="204">
        <v>146</v>
      </c>
      <c r="F22" s="206">
        <v>169</v>
      </c>
      <c r="G22" s="208">
        <f t="shared" si="0"/>
        <v>9.391483339765855</v>
      </c>
      <c r="H22" s="214">
        <f t="shared" si="1"/>
        <v>10.778061224489797</v>
      </c>
      <c r="J22" s="69" t="s">
        <v>94</v>
      </c>
      <c r="K22" s="70" t="s">
        <v>84</v>
      </c>
      <c r="M22" s="20"/>
      <c r="N22" s="212"/>
      <c r="O22" s="20"/>
      <c r="P22" s="215"/>
      <c r="Q22" s="212"/>
    </row>
    <row r="23" spans="1:17" ht="14.25">
      <c r="A23" s="61" t="s">
        <v>98</v>
      </c>
      <c r="B23" s="44" t="s">
        <v>100</v>
      </c>
      <c r="C23" s="210">
        <v>34960</v>
      </c>
      <c r="D23" s="217">
        <v>34776</v>
      </c>
      <c r="E23" s="71">
        <v>410</v>
      </c>
      <c r="F23" s="206">
        <v>381</v>
      </c>
      <c r="G23" s="208">
        <f t="shared" si="0"/>
        <v>11.727688787185354</v>
      </c>
      <c r="H23" s="214">
        <f t="shared" si="1"/>
        <v>10.955831608005521</v>
      </c>
      <c r="J23" s="69" t="s">
        <v>98</v>
      </c>
      <c r="K23" s="70" t="s">
        <v>150</v>
      </c>
      <c r="M23" s="20"/>
      <c r="N23" s="212"/>
      <c r="O23" s="20"/>
      <c r="P23" s="215"/>
      <c r="Q23" s="212"/>
    </row>
    <row r="24" spans="1:17" ht="15" thickBot="1">
      <c r="A24" s="63" t="s">
        <v>95</v>
      </c>
      <c r="B24" s="46" t="s">
        <v>101</v>
      </c>
      <c r="C24" s="211">
        <v>40488</v>
      </c>
      <c r="D24" s="216">
        <v>40492</v>
      </c>
      <c r="E24" s="219">
        <v>603</v>
      </c>
      <c r="F24" s="220">
        <v>486</v>
      </c>
      <c r="G24" s="221">
        <f t="shared" si="0"/>
        <v>14.89330171902786</v>
      </c>
      <c r="H24" s="222">
        <f t="shared" si="1"/>
        <v>12.002370838684184</v>
      </c>
      <c r="J24" s="66" t="s">
        <v>95</v>
      </c>
      <c r="K24" s="67" t="s">
        <v>151</v>
      </c>
      <c r="M24" s="20"/>
      <c r="N24" s="212"/>
      <c r="O24" s="20"/>
      <c r="P24" s="215"/>
      <c r="Q24" s="212"/>
    </row>
    <row r="25" spans="1:17" ht="15" thickBot="1">
      <c r="A25" s="64"/>
      <c r="B25" s="47" t="s">
        <v>102</v>
      </c>
      <c r="C25" s="29">
        <f>SUM(C5:C24)</f>
        <v>510520</v>
      </c>
      <c r="D25" s="218">
        <f>SUM(D5:D24)</f>
        <v>510209</v>
      </c>
      <c r="E25" s="205">
        <f>SUM(E5:E24)</f>
        <v>6853</v>
      </c>
      <c r="F25" s="65">
        <f>SUM(F5:F24)</f>
        <v>6291</v>
      </c>
      <c r="G25" s="223">
        <f>E25*1000/C25</f>
        <v>13.423568126615999</v>
      </c>
      <c r="H25" s="224">
        <f t="shared" si="1"/>
        <v>12.330241136475445</v>
      </c>
      <c r="M25" s="213"/>
      <c r="N25" s="212"/>
      <c r="O25" s="213"/>
      <c r="P25" s="20"/>
      <c r="Q25" s="212"/>
    </row>
    <row r="26" spans="2:17" ht="14.25">
      <c r="B26" s="236" t="s">
        <v>137</v>
      </c>
      <c r="C26" s="200"/>
      <c r="M26" s="20"/>
      <c r="N26" s="20"/>
      <c r="O26" s="20"/>
      <c r="P26" s="20"/>
      <c r="Q26" s="20"/>
    </row>
  </sheetData>
  <sheetProtection/>
  <mergeCells count="4">
    <mergeCell ref="A1:K1"/>
    <mergeCell ref="J2:K3"/>
    <mergeCell ref="C2:E2"/>
    <mergeCell ref="F2:H2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Pokorný Josef Ing.</dc:creator>
  <cp:keywords/>
  <dc:description/>
  <cp:lastModifiedBy>Jakoubková Marie</cp:lastModifiedBy>
  <cp:lastPrinted>2014-11-20T14:33:12Z</cp:lastPrinted>
  <dcterms:created xsi:type="dcterms:W3CDTF">2013-02-15T07:24:03Z</dcterms:created>
  <dcterms:modified xsi:type="dcterms:W3CDTF">2014-11-20T14:33:18Z</dcterms:modified>
  <cp:category/>
  <cp:version/>
  <cp:contentType/>
  <cp:contentStatus/>
</cp:coreProperties>
</file>