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70" windowWidth="14355" windowHeight="7260" activeTab="0"/>
  </bookViews>
  <sheets>
    <sheet name="Komentář k rozpočtu" sheetId="1" r:id="rId1"/>
  </sheets>
  <definedNames/>
  <calcPr fullCalcOnLoad="1"/>
</workbook>
</file>

<file path=xl/sharedStrings.xml><?xml version="1.0" encoding="utf-8"?>
<sst xmlns="http://schemas.openxmlformats.org/spreadsheetml/2006/main" count="207" uniqueCount="141">
  <si>
    <t>Kód</t>
  </si>
  <si>
    <t>Název výdaje</t>
  </si>
  <si>
    <t>01</t>
  </si>
  <si>
    <t>01.01.01</t>
  </si>
  <si>
    <t>01.01.01.01</t>
  </si>
  <si>
    <t>01.01.02</t>
  </si>
  <si>
    <t>Další doplňkové zdroje</t>
  </si>
  <si>
    <t xml:space="preserve">Výběrová řízení </t>
  </si>
  <si>
    <t>01.03.01.01</t>
  </si>
  <si>
    <t>Služba - dodávka výběrového řízení</t>
  </si>
  <si>
    <t>02</t>
  </si>
  <si>
    <t>01.01</t>
  </si>
  <si>
    <t>01.03</t>
  </si>
  <si>
    <t>01.03.01</t>
  </si>
  <si>
    <t>Výdaje na povinnou publicitu</t>
  </si>
  <si>
    <t>02.01</t>
  </si>
  <si>
    <t>Pořízení billboardů a informačních tabulek</t>
  </si>
  <si>
    <t>02.01.01</t>
  </si>
  <si>
    <t>02.06</t>
  </si>
  <si>
    <t>Stroje a zařízení, hmotný a nehmotný dlouhodobý majetek</t>
  </si>
  <si>
    <t>02.06.01</t>
  </si>
  <si>
    <t xml:space="preserve">Nákup a technické zhodnocení strojů a zařízení - DHM </t>
  </si>
  <si>
    <t>02.06.01.01</t>
  </si>
  <si>
    <t>Nákup strojů a zařízení</t>
  </si>
  <si>
    <t>04</t>
  </si>
  <si>
    <t>MJ</t>
  </si>
  <si>
    <t>Množství</t>
  </si>
  <si>
    <t>cena bez DPH/MJ</t>
  </si>
  <si>
    <t>cena včetně DPH/MJ</t>
  </si>
  <si>
    <t>cena včetně DPH celkem</t>
  </si>
  <si>
    <t xml:space="preserve">Shromáždění podkladů a zpracování 4 tiskových zpráv a 2 článků do krajských novin </t>
  </si>
  <si>
    <t>Koordinace a kontrola dodržování publicity ve školách</t>
  </si>
  <si>
    <t>Založení kontrolního listu rozpočtu, aktualizace naplňování rozpočtu, archivace dokladů</t>
  </si>
  <si>
    <t>Archivace dokumentace</t>
  </si>
  <si>
    <t>Orientační přehled činností</t>
  </si>
  <si>
    <t>6 koordinačních schůzek projektového týmu</t>
  </si>
  <si>
    <t>ks</t>
  </si>
  <si>
    <t>Náklady na službu administrátora, který bude najat na realizaci veřejné zakázky nadlimitní na dodávku zařízení</t>
  </si>
  <si>
    <t>Billboardy</t>
  </si>
  <si>
    <t>Informační tabulky</t>
  </si>
  <si>
    <t>Orientační ceny. Dle metodické příručky k publicitě jsou billboardy pro projekt povinnou formou publicity. Budou umístěny v každé škole do ukončení instalace zařízení. Pak budou nahrazeny informační tabulkou.</t>
  </si>
  <si>
    <t>cena bez DPH celkem</t>
  </si>
  <si>
    <t>komentář</t>
  </si>
  <si>
    <t>hod</t>
  </si>
  <si>
    <t>Orientační ceny strojů. Specifikace strojů a cenová nabídka jsou uvedeny v příloze 22.</t>
  </si>
  <si>
    <t>01.01.01.03</t>
  </si>
  <si>
    <t>Zpracování konceptu smluv se zapojenými školami o spolupráci na realizaci projektu a projednání s právníkem a ekonomem, obsahová koordinace podkaldů ze škol</t>
  </si>
  <si>
    <t>vysokorychlostní kamera s příslušenstvím</t>
  </si>
  <si>
    <t>termokamera s příslušenstvím</t>
  </si>
  <si>
    <t>FT - IR spektrometr s příslušenstvím</t>
  </si>
  <si>
    <t>mikroskop s příslušenstvím</t>
  </si>
  <si>
    <t>sada pro zkoumání vlastností světla</t>
  </si>
  <si>
    <t>sada pro zkoumání vlastností mikrosvěta</t>
  </si>
  <si>
    <t>nábytková sestava</t>
  </si>
  <si>
    <t>02.05</t>
  </si>
  <si>
    <t>Zpracování materiálů pro radu a zastupitelstvo (rozpočtová opatření)</t>
  </si>
  <si>
    <t xml:space="preserve">Shromáždění podkladů a zpracování žádostí o platbu </t>
  </si>
  <si>
    <t>Příprava materiálů do rady kraje</t>
  </si>
  <si>
    <t>Pro aktivity projektu je Kraj Vysočina neplátcem DPH. Prohlášení je součástí této přílohy.</t>
  </si>
  <si>
    <t>Nezpůsobilé výdaje celkem</t>
  </si>
  <si>
    <t>03.01.</t>
  </si>
  <si>
    <t>01.03.01 Výběrová řízení - nezpůsobilá část</t>
  </si>
  <si>
    <t>03.02.</t>
  </si>
  <si>
    <t>03.03.</t>
  </si>
  <si>
    <t>01.01.02 Odvody soc. a zdrav. poj. za zaměstnance - vypočteno z 03.02</t>
  </si>
  <si>
    <t>poníženo o zařízení pro vytápění staveb o částku</t>
  </si>
  <si>
    <t>celé převedeno do NZV</t>
  </si>
  <si>
    <t>ponížen o odvod z 5600Kč (01.01.01.01)</t>
  </si>
  <si>
    <t>odečteno chybně přičtené DPH</t>
  </si>
  <si>
    <t>v projektu pouze 2 ŽoP - poníženo o 7 hodin</t>
  </si>
  <si>
    <t>ponížen o odvod z 1960 Kč (01.01.01.01)</t>
  </si>
  <si>
    <t>v projektu pouze 5 škol - poníženo o 4 hodiny</t>
  </si>
  <si>
    <t>ponížen o odvod z 1120 Kč (01.01.01.01)</t>
  </si>
  <si>
    <t>03.04.</t>
  </si>
  <si>
    <t>01.01.01.01 Odměna DPČ - projektový manažer - navýšení rozsahu činností (24hodin) + příprava VŘ na publicitu (20hodin) - nezpůsobilé</t>
  </si>
  <si>
    <t>01.01.01.03 Odměna DPČ - finanční manažer - shromáždění podkladů a zpracování ŽoP</t>
  </si>
  <si>
    <t>03.05.</t>
  </si>
  <si>
    <t>01.01.02 Odvody soc. a zdrav. poj. za zaměstnance - vypočteno z 03.04</t>
  </si>
  <si>
    <t>ponížena částka za laboratorní sklo z 30 000Kč bez DPH na 22 783,50Kč bez DPH (dle cenové nabídky)</t>
  </si>
  <si>
    <t>poníženo o částku připadající na spotřební materiál (65 216,53 Kč bez DPH) - převedena do NZV</t>
  </si>
  <si>
    <t>03.06.</t>
  </si>
  <si>
    <t>02.06.01.01 Sada pro analýzu vzorků: spotřební materiál - nezpůsobilé</t>
  </si>
  <si>
    <t>poníženo o překlep v ceně za MJ u poplatku za skládku asfaltových pásů</t>
  </si>
  <si>
    <t>03.07.</t>
  </si>
  <si>
    <t>02.05 Badatelská učebna Gymnázium Žďár nad Sázavou - provoz objednatele - nezpůsobilé</t>
  </si>
  <si>
    <t>poníženo o provoz objednatele - přesunuto do NZV</t>
  </si>
  <si>
    <t>poníženo o částku připadající na rozvaděč R2.3 (dle položkového rozpočtu) - převedeno do NZV</t>
  </si>
  <si>
    <t>03.08.</t>
  </si>
  <si>
    <t>02.05 Badateslká učebna Gymnázium Jihlava - Rozvaděč R2.3 (rozdílová částka) - nezpůsobilé</t>
  </si>
  <si>
    <t>poníženo o částku připadající na teleskopický držák, který je uveden rovněž v položce 02.06</t>
  </si>
  <si>
    <t>poníženo o částku audiovizuální techniky, která je uvedena i v položce 02.06</t>
  </si>
  <si>
    <t>poníženo o částku připadající na publicitu akce, která je rovněž uvedena v položce 02.01</t>
  </si>
  <si>
    <t>poníženo o pojištění po dobu výstavby</t>
  </si>
  <si>
    <t>rezerva rozpočtu</t>
  </si>
  <si>
    <t>ponížen o odvod z 5760Kč (01.01.01.03)</t>
  </si>
  <si>
    <t>Doplňkové způsobilé výdaje - dle žadatele</t>
  </si>
  <si>
    <t>Doplňkové způsobilé výdaje - dle ROP JV</t>
  </si>
  <si>
    <t>Lidské zdroje - dle žadatele</t>
  </si>
  <si>
    <t>Lidské zdroje - dle ROP JV</t>
  </si>
  <si>
    <t>Mzdové výdaje - hrubá mzda - dle žadatele</t>
  </si>
  <si>
    <t>Mzdové výdaje - hrubá mzda - dle ROP JV</t>
  </si>
  <si>
    <t>Odměna DPČ - projektový manažer - dle žadatele</t>
  </si>
  <si>
    <t>Odměna DPČ - projektový manažer - dle ROP JV</t>
  </si>
  <si>
    <t>Odměna DPČ - finanční manažer - dle žadatele</t>
  </si>
  <si>
    <t>Odměna DPČ - finanční manažer - dle ROP JV</t>
  </si>
  <si>
    <t>Odvody soc. a zdrav. poj. za zaměstnance - dle žadatele</t>
  </si>
  <si>
    <t>Odvody soc. a zdrav. poj. za zaměstnance - dle ROP JV</t>
  </si>
  <si>
    <t>Hlavní způsobilé výdaje - dle žadatele</t>
  </si>
  <si>
    <t>Hlavní způsobilé výdaje - dle ROP JV</t>
  </si>
  <si>
    <t>Stavební a technologické činnosti - dle žadatele</t>
  </si>
  <si>
    <t>Stavební a technologické činnosti - dle ROP JV</t>
  </si>
  <si>
    <t>Badatelská učebna Gymnázium Havlíčkův Brod - dle ROP JV</t>
  </si>
  <si>
    <t>Badatelská učebna Gymnázium Jihlava - dle ROP JV</t>
  </si>
  <si>
    <t>Badatelská učebna Gymnázium Pelhřimov - dle ROP JV</t>
  </si>
  <si>
    <t>Badatelská učebna Gymnázium Žďár nad Sázavou - dle žadatele</t>
  </si>
  <si>
    <t>Badatelská učebna Gymnázium Žďár nad Sázavou - dle ROP JV</t>
  </si>
  <si>
    <t>Nákup strojů a zařízení - dle žadatele</t>
  </si>
  <si>
    <t>Nákup strojů a zařízení - dle ROP JV</t>
  </si>
  <si>
    <t>sada pro analýzu vzorků (autokláv, vývěva, 3 termostaty, odstředivka, sterimat, germicidní lampa + příslušenství) - dle žadatele</t>
  </si>
  <si>
    <t>sada pro analýzu vzorků (autokláv, vývěva, 3 termostaty, odstředivka, sterimat, germicidní lampa + příslušenství) - dle ROP JV</t>
  </si>
  <si>
    <t>projekční technika - dle žadatele</t>
  </si>
  <si>
    <t>projekční technika - dle ROP JV</t>
  </si>
  <si>
    <t>Způsobilé výdaje - dle ROP JV</t>
  </si>
  <si>
    <t>Skromáždění podkladů a zpracování 3 monitorovacích zpráv a kontrola 3 žádostí o platbu - dle žadatele</t>
  </si>
  <si>
    <t>Zpracování zadání, vyhlášení, příjem nabídek, vyhodnocení a vyrozumění VŘ na dodávku billboardů a inf. Tabulí - dle žadatele</t>
  </si>
  <si>
    <t>monitorovací návštěvy na 6 školách - po každé etapě - dle žadatele</t>
  </si>
  <si>
    <t>Badatelská učebna Gymnázium Havlíčkův Brod - dle Benefit7</t>
  </si>
  <si>
    <t>Badatelská učebna Gymnázium Havlíčkův Brod - dle aktuálního rozpočtu</t>
  </si>
  <si>
    <t>poníženo o rozdíl mezi Benefit7 a aktuálním rozpočtem</t>
  </si>
  <si>
    <t>Badatelská učebna Gymnázium Jihlava - dle Benefit7</t>
  </si>
  <si>
    <t>Badatelská učebna Gymnázium Jihlava - dle aktuálního rozpočtu</t>
  </si>
  <si>
    <t>Badatelská učebna Gymnázium Pelhřimov - dle Benefit7</t>
  </si>
  <si>
    <t>Badatelská učebna Gymnázium Pelhřimov - dle aktuálního rozpočtu</t>
  </si>
  <si>
    <t>poníženo o rozdíl mezi Benefit7 a aktuálním rozpočtem, ve kterém již není zařízení pro vytápění staveb</t>
  </si>
  <si>
    <t>Badatelská učebna Gymnázium Žďár nad Sázavou - dle aktuálního rozpočtu</t>
  </si>
  <si>
    <t>poníženo o rozdíl mezi Benefit7 a aktuálním rozpočtem - do NZV</t>
  </si>
  <si>
    <t>03.09.</t>
  </si>
  <si>
    <t>02.05 Badateslká učebna Gymnázium Žďár nad Sázavou - rozdíl mezi Benefit7 a aktuálním rozpočtem</t>
  </si>
  <si>
    <t>Způsobilé výdaje - dle Benefit7</t>
  </si>
  <si>
    <t>počet stran: 5</t>
  </si>
  <si>
    <t>RK-22-2014-74, př. 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</si>
</sst>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0"/>
    <numFmt numFmtId="166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0" fontId="43" fillId="34" borderId="0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33" borderId="23" xfId="0" applyFill="1" applyBorder="1" applyAlignment="1">
      <alignment wrapText="1"/>
    </xf>
    <xf numFmtId="0" fontId="43" fillId="34" borderId="21" xfId="0" applyFont="1" applyFill="1" applyBorder="1" applyAlignment="1">
      <alignment/>
    </xf>
    <xf numFmtId="49" fontId="0" fillId="0" borderId="24" xfId="0" applyNumberFormat="1" applyBorder="1" applyAlignment="1">
      <alignment horizontal="left"/>
    </xf>
    <xf numFmtId="49" fontId="0" fillId="0" borderId="25" xfId="0" applyNumberFormat="1" applyBorder="1" applyAlignment="1">
      <alignment horizontal="right"/>
    </xf>
    <xf numFmtId="49" fontId="0" fillId="0" borderId="26" xfId="0" applyNumberFormat="1" applyBorder="1" applyAlignment="1">
      <alignment horizontal="right"/>
    </xf>
    <xf numFmtId="0" fontId="0" fillId="0" borderId="27" xfId="0" applyBorder="1" applyAlignment="1">
      <alignment textRotation="90" wrapText="1"/>
    </xf>
    <xf numFmtId="0" fontId="0" fillId="0" borderId="16" xfId="0" applyBorder="1" applyAlignment="1">
      <alignment textRotation="90" wrapText="1"/>
    </xf>
    <xf numFmtId="49" fontId="0" fillId="0" borderId="28" xfId="0" applyNumberFormat="1" applyBorder="1" applyAlignment="1">
      <alignment horizontal="right" vertical="center"/>
    </xf>
    <xf numFmtId="0" fontId="0" fillId="0" borderId="29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right" vertical="center"/>
    </xf>
    <xf numFmtId="0" fontId="0" fillId="0" borderId="21" xfId="0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49" fontId="0" fillId="33" borderId="32" xfId="0" applyNumberFormat="1" applyFill="1" applyBorder="1" applyAlignment="1">
      <alignment horizontal="right"/>
    </xf>
    <xf numFmtId="166" fontId="38" fillId="0" borderId="11" xfId="0" applyNumberFormat="1" applyFont="1" applyBorder="1" applyAlignment="1">
      <alignment horizontal="right" vertical="center"/>
    </xf>
    <xf numFmtId="0" fontId="38" fillId="0" borderId="11" xfId="0" applyFont="1" applyBorder="1" applyAlignment="1">
      <alignment wrapText="1"/>
    </xf>
    <xf numFmtId="1" fontId="38" fillId="0" borderId="11" xfId="0" applyNumberFormat="1" applyFont="1" applyFill="1" applyBorder="1" applyAlignment="1">
      <alignment wrapText="1"/>
    </xf>
    <xf numFmtId="0" fontId="44" fillId="34" borderId="11" xfId="0" applyFont="1" applyFill="1" applyBorder="1" applyAlignment="1">
      <alignment wrapText="1"/>
    </xf>
    <xf numFmtId="49" fontId="0" fillId="0" borderId="31" xfId="0" applyNumberFormat="1" applyBorder="1" applyAlignment="1">
      <alignment horizontal="right"/>
    </xf>
    <xf numFmtId="0" fontId="0" fillId="0" borderId="33" xfId="0" applyBorder="1" applyAlignment="1">
      <alignment wrapText="1"/>
    </xf>
    <xf numFmtId="49" fontId="0" fillId="0" borderId="11" xfId="0" applyNumberFormat="1" applyBorder="1" applyAlignment="1">
      <alignment horizontal="right"/>
    </xf>
    <xf numFmtId="0" fontId="38" fillId="11" borderId="11" xfId="0" applyFont="1" applyFill="1" applyBorder="1" applyAlignment="1">
      <alignment wrapText="1"/>
    </xf>
    <xf numFmtId="0" fontId="38" fillId="19" borderId="11" xfId="0" applyFont="1" applyFill="1" applyBorder="1" applyAlignment="1">
      <alignment wrapText="1"/>
    </xf>
    <xf numFmtId="2" fontId="38" fillId="19" borderId="11" xfId="0" applyNumberFormat="1" applyFont="1" applyFill="1" applyBorder="1" applyAlignment="1">
      <alignment wrapText="1"/>
    </xf>
    <xf numFmtId="0" fontId="38" fillId="35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2" fontId="38" fillId="35" borderId="11" xfId="0" applyNumberFormat="1" applyFont="1" applyFill="1" applyBorder="1" applyAlignment="1">
      <alignment wrapText="1"/>
    </xf>
    <xf numFmtId="49" fontId="0" fillId="0" borderId="33" xfId="0" applyNumberFormat="1" applyBorder="1" applyAlignment="1">
      <alignment horizontal="right"/>
    </xf>
    <xf numFmtId="0" fontId="38" fillId="35" borderId="29" xfId="0" applyFont="1" applyFill="1" applyBorder="1" applyAlignment="1">
      <alignment wrapText="1"/>
    </xf>
    <xf numFmtId="0" fontId="38" fillId="35" borderId="30" xfId="0" applyFont="1" applyFill="1" applyBorder="1" applyAlignment="1">
      <alignment wrapText="1"/>
    </xf>
    <xf numFmtId="166" fontId="38" fillId="0" borderId="34" xfId="0" applyNumberFormat="1" applyFont="1" applyBorder="1" applyAlignment="1">
      <alignment horizontal="right" vertical="center"/>
    </xf>
    <xf numFmtId="0" fontId="44" fillId="34" borderId="34" xfId="0" applyFont="1" applyFill="1" applyBorder="1" applyAlignment="1">
      <alignment/>
    </xf>
    <xf numFmtId="0" fontId="38" fillId="0" borderId="34" xfId="0" applyFont="1" applyBorder="1" applyAlignment="1">
      <alignment wrapText="1"/>
    </xf>
    <xf numFmtId="1" fontId="38" fillId="0" borderId="34" xfId="0" applyNumberFormat="1" applyFont="1" applyFill="1" applyBorder="1" applyAlignment="1">
      <alignment wrapText="1"/>
    </xf>
    <xf numFmtId="165" fontId="38" fillId="0" borderId="13" xfId="0" applyNumberFormat="1" applyFont="1" applyBorder="1" applyAlignment="1">
      <alignment horizontal="right" vertical="center"/>
    </xf>
    <xf numFmtId="0" fontId="44" fillId="34" borderId="22" xfId="0" applyFont="1" applyFill="1" applyBorder="1" applyAlignment="1">
      <alignment/>
    </xf>
    <xf numFmtId="0" fontId="38" fillId="0" borderId="13" xfId="0" applyFont="1" applyBorder="1" applyAlignment="1">
      <alignment wrapText="1"/>
    </xf>
    <xf numFmtId="1" fontId="38" fillId="0" borderId="13" xfId="0" applyNumberFormat="1" applyFont="1" applyFill="1" applyBorder="1" applyAlignment="1">
      <alignment wrapText="1"/>
    </xf>
    <xf numFmtId="0" fontId="38" fillId="9" borderId="21" xfId="0" applyFont="1" applyFill="1" applyBorder="1" applyAlignment="1">
      <alignment wrapText="1"/>
    </xf>
    <xf numFmtId="0" fontId="38" fillId="9" borderId="11" xfId="0" applyFont="1" applyFill="1" applyBorder="1" applyAlignment="1">
      <alignment wrapText="1"/>
    </xf>
    <xf numFmtId="0" fontId="38" fillId="9" borderId="12" xfId="0" applyFont="1" applyFill="1" applyBorder="1" applyAlignment="1">
      <alignment wrapText="1"/>
    </xf>
    <xf numFmtId="0" fontId="38" fillId="10" borderId="21" xfId="0" applyFont="1" applyFill="1" applyBorder="1" applyAlignment="1">
      <alignment wrapText="1"/>
    </xf>
    <xf numFmtId="0" fontId="38" fillId="10" borderId="11" xfId="0" applyFont="1" applyFill="1" applyBorder="1" applyAlignment="1">
      <alignment wrapText="1"/>
    </xf>
    <xf numFmtId="0" fontId="38" fillId="10" borderId="12" xfId="0" applyFont="1" applyFill="1" applyBorder="1" applyAlignment="1">
      <alignment wrapText="1"/>
    </xf>
    <xf numFmtId="0" fontId="38" fillId="9" borderId="35" xfId="0" applyFont="1" applyFill="1" applyBorder="1" applyAlignment="1">
      <alignment wrapText="1"/>
    </xf>
    <xf numFmtId="0" fontId="38" fillId="9" borderId="36" xfId="0" applyFont="1" applyFill="1" applyBorder="1" applyAlignment="1">
      <alignment wrapText="1"/>
    </xf>
    <xf numFmtId="0" fontId="38" fillId="9" borderId="37" xfId="0" applyFont="1" applyFill="1" applyBorder="1" applyAlignment="1">
      <alignment wrapText="1"/>
    </xf>
    <xf numFmtId="0" fontId="38" fillId="11" borderId="35" xfId="0" applyFont="1" applyFill="1" applyBorder="1" applyAlignment="1">
      <alignment wrapText="1"/>
    </xf>
    <xf numFmtId="0" fontId="38" fillId="11" borderId="36" xfId="0" applyFont="1" applyFill="1" applyBorder="1" applyAlignment="1">
      <alignment wrapText="1"/>
    </xf>
    <xf numFmtId="0" fontId="38" fillId="11" borderId="37" xfId="0" applyFont="1" applyFill="1" applyBorder="1" applyAlignment="1">
      <alignment wrapText="1"/>
    </xf>
    <xf numFmtId="0" fontId="38" fillId="11" borderId="38" xfId="0" applyFont="1" applyFill="1" applyBorder="1" applyAlignment="1">
      <alignment wrapText="1"/>
    </xf>
    <xf numFmtId="0" fontId="38" fillId="11" borderId="29" xfId="0" applyFont="1" applyFill="1" applyBorder="1" applyAlignment="1">
      <alignment wrapText="1"/>
    </xf>
    <xf numFmtId="49" fontId="38" fillId="11" borderId="39" xfId="0" applyNumberFormat="1" applyFont="1" applyFill="1" applyBorder="1" applyAlignment="1">
      <alignment horizontal="right"/>
    </xf>
    <xf numFmtId="49" fontId="38" fillId="11" borderId="11" xfId="0" applyNumberFormat="1" applyFont="1" applyFill="1" applyBorder="1" applyAlignment="1">
      <alignment horizontal="right"/>
    </xf>
    <xf numFmtId="0" fontId="44" fillId="19" borderId="21" xfId="0" applyFont="1" applyFill="1" applyBorder="1" applyAlignment="1">
      <alignment/>
    </xf>
    <xf numFmtId="1" fontId="38" fillId="19" borderId="11" xfId="0" applyNumberFormat="1" applyFont="1" applyFill="1" applyBorder="1" applyAlignment="1">
      <alignment wrapText="1"/>
    </xf>
    <xf numFmtId="1" fontId="38" fillId="19" borderId="12" xfId="0" applyNumberFormat="1" applyFont="1" applyFill="1" applyBorder="1" applyAlignment="1">
      <alignment wrapText="1"/>
    </xf>
    <xf numFmtId="0" fontId="0" fillId="0" borderId="38" xfId="0" applyBorder="1" applyAlignment="1">
      <alignment horizontal="right" vertical="center"/>
    </xf>
    <xf numFmtId="0" fontId="44" fillId="19" borderId="11" xfId="0" applyFont="1" applyFill="1" applyBorder="1" applyAlignment="1">
      <alignment/>
    </xf>
    <xf numFmtId="0" fontId="38" fillId="19" borderId="12" xfId="0" applyFont="1" applyFill="1" applyBorder="1" applyAlignment="1">
      <alignment wrapText="1"/>
    </xf>
    <xf numFmtId="49" fontId="38" fillId="11" borderId="38" xfId="0" applyNumberFormat="1" applyFont="1" applyFill="1" applyBorder="1" applyAlignment="1">
      <alignment horizontal="right"/>
    </xf>
    <xf numFmtId="0" fontId="38" fillId="11" borderId="40" xfId="0" applyFont="1" applyFill="1" applyBorder="1" applyAlignment="1">
      <alignment wrapText="1"/>
    </xf>
    <xf numFmtId="49" fontId="38" fillId="9" borderId="26" xfId="0" applyNumberFormat="1" applyFont="1" applyFill="1" applyBorder="1" applyAlignment="1">
      <alignment horizontal="right"/>
    </xf>
    <xf numFmtId="49" fontId="38" fillId="10" borderId="26" xfId="0" applyNumberFormat="1" applyFont="1" applyFill="1" applyBorder="1" applyAlignment="1">
      <alignment horizontal="right"/>
    </xf>
    <xf numFmtId="0" fontId="0" fillId="0" borderId="11" xfId="0" applyBorder="1" applyAlignment="1">
      <alignment horizontal="right" vertical="center"/>
    </xf>
    <xf numFmtId="0" fontId="44" fillId="19" borderId="21" xfId="0" applyFont="1" applyFill="1" applyBorder="1" applyAlignment="1">
      <alignment wrapText="1"/>
    </xf>
    <xf numFmtId="2" fontId="38" fillId="0" borderId="11" xfId="0" applyNumberFormat="1" applyFont="1" applyFill="1" applyBorder="1" applyAlignment="1">
      <alignment wrapText="1"/>
    </xf>
    <xf numFmtId="0" fontId="38" fillId="35" borderId="38" xfId="0" applyFont="1" applyFill="1" applyBorder="1" applyAlignment="1">
      <alignment wrapText="1"/>
    </xf>
    <xf numFmtId="0" fontId="38" fillId="35" borderId="11" xfId="0" applyNumberFormat="1" applyFont="1" applyFill="1" applyBorder="1" applyAlignment="1">
      <alignment wrapText="1"/>
    </xf>
    <xf numFmtId="0" fontId="38" fillId="11" borderId="30" xfId="0" applyFont="1" applyFill="1" applyBorder="1" applyAlignment="1">
      <alignment wrapText="1"/>
    </xf>
    <xf numFmtId="0" fontId="38" fillId="36" borderId="29" xfId="0" applyFont="1" applyFill="1" applyBorder="1" applyAlignment="1">
      <alignment wrapText="1"/>
    </xf>
    <xf numFmtId="0" fontId="38" fillId="36" borderId="30" xfId="0" applyFont="1" applyFill="1" applyBorder="1" applyAlignment="1">
      <alignment wrapText="1"/>
    </xf>
    <xf numFmtId="0" fontId="38" fillId="36" borderId="11" xfId="0" applyFont="1" applyFill="1" applyBorder="1" applyAlignment="1">
      <alignment wrapText="1"/>
    </xf>
    <xf numFmtId="2" fontId="38" fillId="36" borderId="11" xfId="0" applyNumberFormat="1" applyFont="1" applyFill="1" applyBorder="1" applyAlignment="1">
      <alignment wrapText="1"/>
    </xf>
    <xf numFmtId="0" fontId="38" fillId="37" borderId="29" xfId="0" applyFont="1" applyFill="1" applyBorder="1" applyAlignment="1">
      <alignment wrapText="1"/>
    </xf>
    <xf numFmtId="0" fontId="38" fillId="37" borderId="30" xfId="0" applyFont="1" applyFill="1" applyBorder="1" applyAlignment="1">
      <alignment wrapText="1"/>
    </xf>
    <xf numFmtId="0" fontId="38" fillId="37" borderId="38" xfId="0" applyFont="1" applyFill="1" applyBorder="1" applyAlignment="1">
      <alignment wrapText="1"/>
    </xf>
    <xf numFmtId="0" fontId="38" fillId="37" borderId="11" xfId="0" applyFont="1" applyFill="1" applyBorder="1" applyAlignment="1">
      <alignment wrapText="1"/>
    </xf>
    <xf numFmtId="0" fontId="38" fillId="38" borderId="29" xfId="0" applyFont="1" applyFill="1" applyBorder="1" applyAlignment="1">
      <alignment wrapText="1"/>
    </xf>
    <xf numFmtId="0" fontId="38" fillId="38" borderId="30" xfId="0" applyFont="1" applyFill="1" applyBorder="1" applyAlignment="1">
      <alignment wrapText="1"/>
    </xf>
    <xf numFmtId="49" fontId="0" fillId="0" borderId="41" xfId="0" applyNumberFormat="1" applyBorder="1" applyAlignment="1">
      <alignment horizontal="right"/>
    </xf>
    <xf numFmtId="0" fontId="38" fillId="38" borderId="38" xfId="0" applyFont="1" applyFill="1" applyBorder="1" applyAlignment="1">
      <alignment wrapText="1"/>
    </xf>
    <xf numFmtId="0" fontId="38" fillId="0" borderId="11" xfId="0" applyFont="1" applyFill="1" applyBorder="1" applyAlignment="1">
      <alignment wrapText="1"/>
    </xf>
    <xf numFmtId="0" fontId="38" fillId="38" borderId="11" xfId="0" applyFont="1" applyFill="1" applyBorder="1" applyAlignment="1">
      <alignment wrapText="1"/>
    </xf>
    <xf numFmtId="0" fontId="44" fillId="34" borderId="21" xfId="0" applyFont="1" applyFill="1" applyBorder="1" applyAlignment="1">
      <alignment wrapText="1"/>
    </xf>
    <xf numFmtId="0" fontId="38" fillId="38" borderId="36" xfId="0" applyFont="1" applyFill="1" applyBorder="1" applyAlignment="1">
      <alignment wrapText="1"/>
    </xf>
    <xf numFmtId="0" fontId="38" fillId="38" borderId="21" xfId="0" applyFont="1" applyFill="1" applyBorder="1" applyAlignment="1">
      <alignment wrapText="1"/>
    </xf>
    <xf numFmtId="0" fontId="38" fillId="36" borderId="38" xfId="0" applyFont="1" applyFill="1" applyBorder="1" applyAlignment="1">
      <alignment wrapText="1"/>
    </xf>
    <xf numFmtId="0" fontId="38" fillId="36" borderId="11" xfId="0" applyNumberFormat="1" applyFont="1" applyFill="1" applyBorder="1" applyAlignment="1">
      <alignment wrapText="1"/>
    </xf>
    <xf numFmtId="0" fontId="24" fillId="10" borderId="21" xfId="0" applyFont="1" applyFill="1" applyBorder="1" applyAlignment="1">
      <alignment wrapText="1"/>
    </xf>
    <xf numFmtId="0" fontId="24" fillId="10" borderId="11" xfId="0" applyFont="1" applyFill="1" applyBorder="1" applyAlignment="1">
      <alignment wrapText="1"/>
    </xf>
    <xf numFmtId="0" fontId="24" fillId="10" borderId="12" xfId="0" applyFont="1" applyFill="1" applyBorder="1" applyAlignment="1">
      <alignment wrapText="1"/>
    </xf>
    <xf numFmtId="0" fontId="24" fillId="9" borderId="21" xfId="0" applyFont="1" applyFill="1" applyBorder="1" applyAlignment="1">
      <alignment wrapText="1"/>
    </xf>
    <xf numFmtId="0" fontId="24" fillId="9" borderId="11" xfId="0" applyFont="1" applyFill="1" applyBorder="1" applyAlignment="1">
      <alignment wrapText="1"/>
    </xf>
    <xf numFmtId="0" fontId="24" fillId="9" borderId="12" xfId="0" applyFont="1" applyFill="1" applyBorder="1" applyAlignment="1">
      <alignment wrapText="1"/>
    </xf>
    <xf numFmtId="49" fontId="0" fillId="10" borderId="26" xfId="0" applyNumberFormat="1" applyFill="1" applyBorder="1" applyAlignment="1">
      <alignment horizontal="right"/>
    </xf>
    <xf numFmtId="0" fontId="0" fillId="10" borderId="21" xfId="0" applyFill="1" applyBorder="1" applyAlignment="1">
      <alignment wrapText="1"/>
    </xf>
    <xf numFmtId="0" fontId="0" fillId="10" borderId="11" xfId="0" applyFill="1" applyBorder="1" applyAlignment="1">
      <alignment wrapText="1"/>
    </xf>
    <xf numFmtId="0" fontId="0" fillId="10" borderId="12" xfId="0" applyFill="1" applyBorder="1" applyAlignment="1">
      <alignment wrapText="1"/>
    </xf>
    <xf numFmtId="49" fontId="24" fillId="11" borderId="39" xfId="0" applyNumberFormat="1" applyFont="1" applyFill="1" applyBorder="1" applyAlignment="1">
      <alignment horizontal="right"/>
    </xf>
    <xf numFmtId="0" fontId="24" fillId="11" borderId="35" xfId="0" applyFont="1" applyFill="1" applyBorder="1" applyAlignment="1">
      <alignment wrapText="1"/>
    </xf>
    <xf numFmtId="0" fontId="24" fillId="11" borderId="36" xfId="0" applyFont="1" applyFill="1" applyBorder="1" applyAlignment="1">
      <alignment wrapText="1"/>
    </xf>
    <xf numFmtId="49" fontId="24" fillId="9" borderId="26" xfId="0" applyNumberFormat="1" applyFont="1" applyFill="1" applyBorder="1" applyAlignment="1">
      <alignment horizontal="right"/>
    </xf>
    <xf numFmtId="49" fontId="24" fillId="10" borderId="26" xfId="0" applyNumberFormat="1" applyFont="1" applyFill="1" applyBorder="1" applyAlignment="1">
      <alignment horizontal="right"/>
    </xf>
    <xf numFmtId="0" fontId="24" fillId="11" borderId="11" xfId="0" applyFont="1" applyFill="1" applyBorder="1" applyAlignment="1">
      <alignment wrapText="1"/>
    </xf>
    <xf numFmtId="49" fontId="0" fillId="0" borderId="35" xfId="0" applyNumberFormat="1" applyBorder="1" applyAlignment="1">
      <alignment horizontal="right"/>
    </xf>
    <xf numFmtId="0" fontId="24" fillId="36" borderId="11" xfId="0" applyFont="1" applyFill="1" applyBorder="1" applyAlignment="1">
      <alignment wrapText="1"/>
    </xf>
    <xf numFmtId="0" fontId="24" fillId="38" borderId="11" xfId="0" applyFont="1" applyFill="1" applyBorder="1" applyAlignment="1">
      <alignment wrapText="1"/>
    </xf>
    <xf numFmtId="49" fontId="0" fillId="0" borderId="38" xfId="0" applyNumberFormat="1" applyBorder="1" applyAlignment="1">
      <alignment horizontal="right"/>
    </xf>
    <xf numFmtId="0" fontId="24" fillId="35" borderId="11" xfId="0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" fillId="19" borderId="21" xfId="0" applyFont="1" applyFill="1" applyBorder="1" applyAlignment="1">
      <alignment wrapText="1"/>
    </xf>
    <xf numFmtId="0" fontId="24" fillId="19" borderId="11" xfId="0" applyFont="1" applyFill="1" applyBorder="1" applyAlignment="1">
      <alignment wrapText="1"/>
    </xf>
    <xf numFmtId="0" fontId="24" fillId="19" borderId="12" xfId="0" applyFont="1" applyFill="1" applyBorder="1" applyAlignment="1">
      <alignment wrapText="1"/>
    </xf>
    <xf numFmtId="0" fontId="2" fillId="19" borderId="11" xfId="0" applyFont="1" applyFill="1" applyBorder="1" applyAlignment="1">
      <alignment/>
    </xf>
    <xf numFmtId="1" fontId="24" fillId="19" borderId="11" xfId="0" applyNumberFormat="1" applyFont="1" applyFill="1" applyBorder="1" applyAlignment="1">
      <alignment wrapText="1"/>
    </xf>
    <xf numFmtId="49" fontId="0" fillId="11" borderId="11" xfId="0" applyNumberFormat="1" applyFill="1" applyBorder="1" applyAlignment="1">
      <alignment horizontal="right"/>
    </xf>
    <xf numFmtId="0" fontId="0" fillId="11" borderId="21" xfId="0" applyFill="1" applyBorder="1" applyAlignment="1">
      <alignment wrapText="1"/>
    </xf>
    <xf numFmtId="0" fontId="0" fillId="11" borderId="11" xfId="0" applyFill="1" applyBorder="1" applyAlignment="1">
      <alignment wrapText="1"/>
    </xf>
    <xf numFmtId="49" fontId="38" fillId="11" borderId="42" xfId="0" applyNumberFormat="1" applyFont="1" applyFill="1" applyBorder="1" applyAlignment="1">
      <alignment horizontal="right"/>
    </xf>
    <xf numFmtId="0" fontId="38" fillId="11" borderId="43" xfId="0" applyFont="1" applyFill="1" applyBorder="1" applyAlignment="1">
      <alignment wrapText="1"/>
    </xf>
    <xf numFmtId="49" fontId="38" fillId="39" borderId="26" xfId="0" applyNumberFormat="1" applyFont="1" applyFill="1" applyBorder="1" applyAlignment="1">
      <alignment horizontal="right"/>
    </xf>
    <xf numFmtId="0" fontId="38" fillId="39" borderId="21" xfId="0" applyFont="1" applyFill="1" applyBorder="1" applyAlignment="1">
      <alignment wrapText="1"/>
    </xf>
    <xf numFmtId="0" fontId="38" fillId="39" borderId="11" xfId="0" applyFont="1" applyFill="1" applyBorder="1" applyAlignment="1">
      <alignment wrapText="1"/>
    </xf>
    <xf numFmtId="0" fontId="38" fillId="39" borderId="12" xfId="0" applyFont="1" applyFill="1" applyBorder="1" applyAlignment="1">
      <alignment wrapText="1"/>
    </xf>
    <xf numFmtId="49" fontId="24" fillId="39" borderId="26" xfId="0" applyNumberFormat="1" applyFont="1" applyFill="1" applyBorder="1" applyAlignment="1">
      <alignment horizontal="right"/>
    </xf>
    <xf numFmtId="0" fontId="24" fillId="39" borderId="21" xfId="0" applyFont="1" applyFill="1" applyBorder="1" applyAlignment="1">
      <alignment wrapText="1"/>
    </xf>
    <xf numFmtId="0" fontId="24" fillId="39" borderId="11" xfId="0" applyFont="1" applyFill="1" applyBorder="1" applyAlignment="1">
      <alignment wrapText="1"/>
    </xf>
    <xf numFmtId="0" fontId="24" fillId="39" borderId="12" xfId="0" applyFont="1" applyFill="1" applyBorder="1" applyAlignment="1">
      <alignment wrapText="1"/>
    </xf>
    <xf numFmtId="2" fontId="38" fillId="0" borderId="15" xfId="0" applyNumberFormat="1" applyFont="1" applyFill="1" applyBorder="1" applyAlignment="1">
      <alignment wrapText="1"/>
    </xf>
    <xf numFmtId="49" fontId="0" fillId="40" borderId="25" xfId="0" applyNumberFormat="1" applyFill="1" applyBorder="1" applyAlignment="1">
      <alignment horizontal="right"/>
    </xf>
    <xf numFmtId="0" fontId="0" fillId="40" borderId="20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24" fillId="40" borderId="14" xfId="0" applyFont="1" applyFill="1" applyBorder="1" applyAlignment="1">
      <alignment wrapText="1"/>
    </xf>
    <xf numFmtId="49" fontId="0" fillId="40" borderId="26" xfId="0" applyNumberFormat="1" applyFill="1" applyBorder="1" applyAlignment="1">
      <alignment horizontal="right"/>
    </xf>
    <xf numFmtId="0" fontId="0" fillId="40" borderId="21" xfId="0" applyFill="1" applyBorder="1" applyAlignment="1">
      <alignment wrapText="1"/>
    </xf>
    <xf numFmtId="0" fontId="0" fillId="40" borderId="11" xfId="0" applyFill="1" applyBorder="1" applyAlignment="1">
      <alignment wrapText="1"/>
    </xf>
    <xf numFmtId="0" fontId="24" fillId="40" borderId="12" xfId="0" applyFont="1" applyFill="1" applyBorder="1" applyAlignment="1">
      <alignment wrapText="1"/>
    </xf>
    <xf numFmtId="49" fontId="38" fillId="41" borderId="41" xfId="0" applyNumberFormat="1" applyFont="1" applyFill="1" applyBorder="1" applyAlignment="1">
      <alignment horizontal="right"/>
    </xf>
    <xf numFmtId="0" fontId="38" fillId="41" borderId="38" xfId="0" applyFont="1" applyFill="1" applyBorder="1" applyAlignment="1">
      <alignment wrapText="1"/>
    </xf>
    <xf numFmtId="0" fontId="38" fillId="41" borderId="29" xfId="0" applyFont="1" applyFill="1" applyBorder="1" applyAlignment="1">
      <alignment/>
    </xf>
    <xf numFmtId="0" fontId="38" fillId="41" borderId="29" xfId="0" applyFont="1" applyFill="1" applyBorder="1" applyAlignment="1">
      <alignment wrapText="1"/>
    </xf>
    <xf numFmtId="0" fontId="38" fillId="41" borderId="30" xfId="0" applyFont="1" applyFill="1" applyBorder="1" applyAlignment="1">
      <alignment wrapText="1"/>
    </xf>
    <xf numFmtId="49" fontId="0" fillId="41" borderId="11" xfId="0" applyNumberFormat="1" applyFill="1" applyBorder="1" applyAlignment="1">
      <alignment horizontal="right"/>
    </xf>
    <xf numFmtId="0" fontId="0" fillId="41" borderId="11" xfId="0" applyFill="1" applyBorder="1" applyAlignment="1">
      <alignment wrapText="1"/>
    </xf>
    <xf numFmtId="0" fontId="0" fillId="41" borderId="11" xfId="0" applyFill="1" applyBorder="1" applyAlignment="1">
      <alignment/>
    </xf>
    <xf numFmtId="49" fontId="38" fillId="42" borderId="24" xfId="0" applyNumberFormat="1" applyFont="1" applyFill="1" applyBorder="1" applyAlignment="1">
      <alignment horizontal="right"/>
    </xf>
    <xf numFmtId="0" fontId="38" fillId="42" borderId="23" xfId="0" applyFont="1" applyFill="1" applyBorder="1" applyAlignment="1">
      <alignment wrapText="1"/>
    </xf>
    <xf numFmtId="0" fontId="38" fillId="42" borderId="17" xfId="0" applyFont="1" applyFill="1" applyBorder="1" applyAlignment="1">
      <alignment wrapText="1"/>
    </xf>
    <xf numFmtId="0" fontId="38" fillId="42" borderId="18" xfId="0" applyFont="1" applyFill="1" applyBorder="1" applyAlignment="1">
      <alignment wrapText="1"/>
    </xf>
    <xf numFmtId="49" fontId="24" fillId="42" borderId="42" xfId="0" applyNumberFormat="1" applyFont="1" applyFill="1" applyBorder="1" applyAlignment="1">
      <alignment horizontal="right"/>
    </xf>
    <xf numFmtId="0" fontId="24" fillId="42" borderId="38" xfId="0" applyFont="1" applyFill="1" applyBorder="1" applyAlignment="1">
      <alignment wrapText="1"/>
    </xf>
    <xf numFmtId="0" fontId="24" fillId="42" borderId="29" xfId="0" applyFont="1" applyFill="1" applyBorder="1" applyAlignment="1">
      <alignment wrapText="1"/>
    </xf>
    <xf numFmtId="0" fontId="24" fillId="42" borderId="30" xfId="0" applyFont="1" applyFill="1" applyBorder="1" applyAlignment="1">
      <alignment wrapText="1"/>
    </xf>
    <xf numFmtId="0" fontId="38" fillId="19" borderId="12" xfId="0" applyNumberFormat="1" applyFont="1" applyFill="1" applyBorder="1" applyAlignment="1">
      <alignment wrapText="1"/>
    </xf>
    <xf numFmtId="49" fontId="0" fillId="33" borderId="42" xfId="0" applyNumberFormat="1" applyFill="1" applyBorder="1" applyAlignment="1">
      <alignment horizontal="right"/>
    </xf>
    <xf numFmtId="0" fontId="0" fillId="33" borderId="43" xfId="0" applyFill="1" applyBorder="1" applyAlignment="1">
      <alignment wrapText="1"/>
    </xf>
    <xf numFmtId="0" fontId="0" fillId="33" borderId="44" xfId="0" applyFill="1" applyBorder="1" applyAlignment="1">
      <alignment wrapText="1"/>
    </xf>
    <xf numFmtId="49" fontId="38" fillId="33" borderId="24" xfId="0" applyNumberFormat="1" applyFont="1" applyFill="1" applyBorder="1" applyAlignment="1">
      <alignment horizontal="right"/>
    </xf>
    <xf numFmtId="0" fontId="38" fillId="33" borderId="19" xfId="0" applyFont="1" applyFill="1" applyBorder="1" applyAlignment="1">
      <alignment wrapText="1"/>
    </xf>
    <xf numFmtId="0" fontId="38" fillId="33" borderId="27" xfId="0" applyFont="1" applyFill="1" applyBorder="1" applyAlignment="1">
      <alignment wrapText="1"/>
    </xf>
    <xf numFmtId="0" fontId="38" fillId="33" borderId="16" xfId="0" applyFont="1" applyFill="1" applyBorder="1" applyAlignment="1">
      <alignment wrapText="1"/>
    </xf>
    <xf numFmtId="49" fontId="0" fillId="29" borderId="31" xfId="0" applyNumberFormat="1" applyFill="1" applyBorder="1" applyAlignment="1">
      <alignment horizontal="right"/>
    </xf>
    <xf numFmtId="0" fontId="0" fillId="29" borderId="33" xfId="0" applyFill="1" applyBorder="1" applyAlignment="1">
      <alignment wrapText="1"/>
    </xf>
    <xf numFmtId="0" fontId="0" fillId="29" borderId="34" xfId="0" applyFill="1" applyBorder="1" applyAlignment="1">
      <alignment wrapText="1"/>
    </xf>
    <xf numFmtId="0" fontId="0" fillId="29" borderId="45" xfId="0" applyFill="1" applyBorder="1" applyAlignment="1">
      <alignment wrapText="1"/>
    </xf>
    <xf numFmtId="49" fontId="38" fillId="29" borderId="25" xfId="0" applyNumberFormat="1" applyFont="1" applyFill="1" applyBorder="1" applyAlignment="1">
      <alignment horizontal="right"/>
    </xf>
    <xf numFmtId="0" fontId="38" fillId="29" borderId="20" xfId="0" applyFont="1" applyFill="1" applyBorder="1" applyAlignment="1">
      <alignment wrapText="1"/>
    </xf>
    <xf numFmtId="0" fontId="38" fillId="29" borderId="10" xfId="0" applyFont="1" applyFill="1" applyBorder="1" applyAlignment="1">
      <alignment wrapText="1"/>
    </xf>
    <xf numFmtId="0" fontId="38" fillId="29" borderId="14" xfId="0" applyFont="1" applyFill="1" applyBorder="1" applyAlignment="1">
      <alignment wrapText="1"/>
    </xf>
    <xf numFmtId="2" fontId="38" fillId="36" borderId="29" xfId="0" applyNumberFormat="1" applyFont="1" applyFill="1" applyBorder="1" applyAlignment="1">
      <alignment wrapText="1"/>
    </xf>
    <xf numFmtId="2" fontId="38" fillId="36" borderId="40" xfId="0" applyNumberFormat="1" applyFont="1" applyFill="1" applyBorder="1" applyAlignment="1">
      <alignment wrapText="1"/>
    </xf>
    <xf numFmtId="0" fontId="38" fillId="38" borderId="40" xfId="0" applyFont="1" applyFill="1" applyBorder="1" applyAlignment="1">
      <alignment wrapText="1"/>
    </xf>
    <xf numFmtId="0" fontId="38" fillId="0" borderId="0" xfId="0" applyFont="1" applyAlignment="1">
      <alignment wrapText="1"/>
    </xf>
    <xf numFmtId="0" fontId="3" fillId="0" borderId="0" xfId="0" applyFont="1" applyFill="1" applyAlignment="1">
      <alignment horizontal="right"/>
    </xf>
    <xf numFmtId="49" fontId="0" fillId="0" borderId="39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H1" sqref="H1"/>
    </sheetView>
  </sheetViews>
  <sheetFormatPr defaultColWidth="9.140625" defaultRowHeight="15"/>
  <cols>
    <col min="1" max="1" width="10.421875" style="1" customWidth="1"/>
    <col min="2" max="2" width="67.421875" style="0" customWidth="1"/>
    <col min="3" max="3" width="4.28125" style="0" customWidth="1"/>
    <col min="4" max="4" width="4.57421875" style="0" customWidth="1"/>
    <col min="5" max="5" width="12.8515625" style="0" customWidth="1"/>
    <col min="6" max="6" width="15.140625" style="0" customWidth="1"/>
    <col min="7" max="7" width="13.421875" style="0" customWidth="1"/>
    <col min="8" max="8" width="20.00390625" style="0" customWidth="1"/>
    <col min="9" max="9" width="44.57421875" style="0" customWidth="1"/>
    <col min="10" max="10" width="20.57421875" style="0" customWidth="1"/>
    <col min="11" max="11" width="11.57421875" style="0" bestFit="1" customWidth="1"/>
  </cols>
  <sheetData>
    <row r="1" ht="15">
      <c r="H1" s="194" t="s">
        <v>140</v>
      </c>
    </row>
    <row r="2" ht="15.75" thickBot="1">
      <c r="H2" s="194" t="s">
        <v>139</v>
      </c>
    </row>
    <row r="3" spans="1:11" ht="52.5" customHeight="1" thickBot="1">
      <c r="A3" s="21" t="s">
        <v>0</v>
      </c>
      <c r="B3" s="15" t="s">
        <v>1</v>
      </c>
      <c r="C3" s="24" t="s">
        <v>25</v>
      </c>
      <c r="D3" s="24" t="s">
        <v>26</v>
      </c>
      <c r="E3" s="24" t="s">
        <v>27</v>
      </c>
      <c r="F3" s="24" t="s">
        <v>41</v>
      </c>
      <c r="G3" s="24" t="s">
        <v>28</v>
      </c>
      <c r="H3" s="25" t="s">
        <v>29</v>
      </c>
      <c r="I3" s="3"/>
      <c r="J3" s="3"/>
      <c r="K3" s="3"/>
    </row>
    <row r="4" spans="1:11" ht="15.75" thickBot="1">
      <c r="A4" s="178" t="s">
        <v>2</v>
      </c>
      <c r="B4" s="179" t="s">
        <v>95</v>
      </c>
      <c r="C4" s="180"/>
      <c r="D4" s="180"/>
      <c r="E4" s="180"/>
      <c r="F4" s="180"/>
      <c r="G4" s="180"/>
      <c r="H4" s="181">
        <v>120000</v>
      </c>
      <c r="I4" s="3"/>
      <c r="J4" s="3"/>
      <c r="K4" s="3"/>
    </row>
    <row r="5" spans="1:11" ht="15.75" thickBot="1">
      <c r="A5" s="175" t="s">
        <v>2</v>
      </c>
      <c r="B5" s="176" t="s">
        <v>96</v>
      </c>
      <c r="C5" s="177"/>
      <c r="D5" s="177"/>
      <c r="E5" s="177"/>
      <c r="F5" s="177"/>
      <c r="G5" s="177"/>
      <c r="H5" s="11">
        <v>100746.67</v>
      </c>
      <c r="I5" s="3"/>
      <c r="J5" s="3"/>
      <c r="K5" s="3"/>
    </row>
    <row r="6" spans="1:11" ht="15">
      <c r="A6" s="186" t="s">
        <v>11</v>
      </c>
      <c r="B6" s="187" t="s">
        <v>97</v>
      </c>
      <c r="C6" s="188"/>
      <c r="D6" s="188"/>
      <c r="E6" s="188"/>
      <c r="F6" s="188"/>
      <c r="G6" s="188"/>
      <c r="H6" s="189">
        <v>60000</v>
      </c>
      <c r="I6" s="3"/>
      <c r="J6" s="3"/>
      <c r="K6" s="3"/>
    </row>
    <row r="7" spans="1:11" ht="15">
      <c r="A7" s="182" t="s">
        <v>11</v>
      </c>
      <c r="B7" s="183" t="s">
        <v>98</v>
      </c>
      <c r="C7" s="184"/>
      <c r="D7" s="184"/>
      <c r="E7" s="184"/>
      <c r="F7" s="184"/>
      <c r="G7" s="184"/>
      <c r="H7" s="185">
        <v>40746.67</v>
      </c>
      <c r="I7" s="3"/>
      <c r="J7" s="3"/>
      <c r="K7" s="3"/>
    </row>
    <row r="8" spans="1:11" ht="15">
      <c r="A8" s="83" t="s">
        <v>3</v>
      </c>
      <c r="B8" s="61" t="s">
        <v>99</v>
      </c>
      <c r="C8" s="62"/>
      <c r="D8" s="62"/>
      <c r="E8" s="62"/>
      <c r="F8" s="62"/>
      <c r="G8" s="62"/>
      <c r="H8" s="63">
        <v>45000</v>
      </c>
      <c r="I8" s="3"/>
      <c r="J8" s="3"/>
      <c r="K8" s="3"/>
    </row>
    <row r="9" spans="1:11" ht="15">
      <c r="A9" s="115" t="s">
        <v>3</v>
      </c>
      <c r="B9" s="116" t="s">
        <v>100</v>
      </c>
      <c r="C9" s="117"/>
      <c r="D9" s="117"/>
      <c r="E9" s="117"/>
      <c r="F9" s="117"/>
      <c r="G9" s="117"/>
      <c r="H9" s="118">
        <v>30560</v>
      </c>
      <c r="I9" s="3"/>
      <c r="J9" s="3"/>
      <c r="K9" s="3"/>
    </row>
    <row r="10" spans="1:11" ht="17.25" customHeight="1">
      <c r="A10" s="83" t="s">
        <v>4</v>
      </c>
      <c r="B10" s="61" t="s">
        <v>101</v>
      </c>
      <c r="C10" s="62" t="s">
        <v>43</v>
      </c>
      <c r="D10" s="62">
        <v>111</v>
      </c>
      <c r="E10" s="62"/>
      <c r="F10" s="62"/>
      <c r="G10" s="62">
        <v>280</v>
      </c>
      <c r="H10" s="63">
        <f>D10*G10</f>
        <v>31080</v>
      </c>
      <c r="I10" s="3"/>
      <c r="J10" s="3"/>
      <c r="K10" s="3"/>
    </row>
    <row r="11" spans="1:11" ht="17.25" customHeight="1">
      <c r="A11" s="123" t="s">
        <v>4</v>
      </c>
      <c r="B11" s="109" t="s">
        <v>102</v>
      </c>
      <c r="C11" s="110" t="s">
        <v>43</v>
      </c>
      <c r="D11" s="110">
        <v>80</v>
      </c>
      <c r="E11" s="110"/>
      <c r="F11" s="110"/>
      <c r="G11" s="110">
        <v>280</v>
      </c>
      <c r="H11" s="111">
        <v>22400</v>
      </c>
      <c r="I11" s="3"/>
      <c r="J11" s="3"/>
      <c r="K11" s="3"/>
    </row>
    <row r="12" spans="1:11" ht="15">
      <c r="A12" s="195" t="s">
        <v>42</v>
      </c>
      <c r="B12" s="17" t="s">
        <v>34</v>
      </c>
      <c r="C12" s="5"/>
      <c r="D12" s="5"/>
      <c r="E12" s="5"/>
      <c r="F12" s="5"/>
      <c r="G12" s="5"/>
      <c r="H12" s="6"/>
      <c r="I12" s="3"/>
      <c r="J12" s="3"/>
      <c r="K12" s="3"/>
    </row>
    <row r="13" spans="1:11" ht="30" customHeight="1">
      <c r="A13" s="196"/>
      <c r="B13" s="61" t="s">
        <v>123</v>
      </c>
      <c r="C13" s="62"/>
      <c r="D13" s="62">
        <v>21</v>
      </c>
      <c r="E13" s="62"/>
      <c r="F13" s="62"/>
      <c r="G13" s="62"/>
      <c r="H13" s="63"/>
      <c r="I13" s="3"/>
      <c r="J13" s="3"/>
      <c r="K13" s="3"/>
    </row>
    <row r="14" spans="1:11" ht="30" customHeight="1">
      <c r="A14" s="196"/>
      <c r="B14" s="61" t="s">
        <v>69</v>
      </c>
      <c r="C14" s="62"/>
      <c r="D14" s="62">
        <v>7</v>
      </c>
      <c r="E14" s="62"/>
      <c r="F14" s="62"/>
      <c r="G14" s="62">
        <v>280</v>
      </c>
      <c r="H14" s="63">
        <v>1960</v>
      </c>
      <c r="I14" s="3"/>
      <c r="J14" s="3"/>
      <c r="K14" s="3"/>
    </row>
    <row r="15" spans="1:11" ht="45">
      <c r="A15" s="196"/>
      <c r="B15" s="30" t="s">
        <v>46</v>
      </c>
      <c r="C15" s="31"/>
      <c r="D15" s="31">
        <v>8</v>
      </c>
      <c r="E15" s="5"/>
      <c r="F15" s="5"/>
      <c r="G15" s="5"/>
      <c r="H15" s="6"/>
      <c r="I15" s="3"/>
      <c r="J15" s="3"/>
      <c r="K15" s="3"/>
    </row>
    <row r="16" spans="1:11" ht="30">
      <c r="A16" s="196"/>
      <c r="B16" s="61" t="s">
        <v>124</v>
      </c>
      <c r="C16" s="62"/>
      <c r="D16" s="62">
        <v>20</v>
      </c>
      <c r="E16" s="62"/>
      <c r="F16" s="62"/>
      <c r="G16" s="62"/>
      <c r="H16" s="63"/>
      <c r="I16" s="3"/>
      <c r="J16" s="3"/>
      <c r="K16" s="3"/>
    </row>
    <row r="17" spans="1:11" ht="15">
      <c r="A17" s="196"/>
      <c r="B17" s="61" t="s">
        <v>66</v>
      </c>
      <c r="C17" s="62"/>
      <c r="D17" s="62">
        <v>20</v>
      </c>
      <c r="E17" s="62"/>
      <c r="F17" s="62"/>
      <c r="G17" s="62">
        <v>280</v>
      </c>
      <c r="H17" s="63">
        <v>5600</v>
      </c>
      <c r="I17" s="3"/>
      <c r="J17" s="3"/>
      <c r="K17" s="3"/>
    </row>
    <row r="18" spans="1:11" ht="33" customHeight="1">
      <c r="A18" s="196"/>
      <c r="B18" s="30" t="s">
        <v>30</v>
      </c>
      <c r="C18" s="31"/>
      <c r="D18" s="31">
        <v>8</v>
      </c>
      <c r="E18" s="5"/>
      <c r="F18" s="5"/>
      <c r="G18" s="5"/>
      <c r="H18" s="6"/>
      <c r="I18" s="3"/>
      <c r="J18" s="3"/>
      <c r="K18" s="3"/>
    </row>
    <row r="19" spans="1:11" ht="15">
      <c r="A19" s="196"/>
      <c r="B19" s="30" t="s">
        <v>31</v>
      </c>
      <c r="C19" s="31"/>
      <c r="D19" s="31">
        <v>6</v>
      </c>
      <c r="E19" s="5"/>
      <c r="F19" s="5"/>
      <c r="G19" s="5"/>
      <c r="H19" s="6"/>
      <c r="I19" s="3"/>
      <c r="J19" s="3"/>
      <c r="K19" s="3"/>
    </row>
    <row r="20" spans="1:11" ht="15">
      <c r="A20" s="196"/>
      <c r="B20" s="61" t="s">
        <v>125</v>
      </c>
      <c r="C20" s="62"/>
      <c r="D20" s="62">
        <v>24</v>
      </c>
      <c r="E20" s="62"/>
      <c r="F20" s="62"/>
      <c r="G20" s="62"/>
      <c r="H20" s="63"/>
      <c r="I20" s="3"/>
      <c r="J20" s="3"/>
      <c r="K20" s="3"/>
    </row>
    <row r="21" spans="1:11" ht="15">
      <c r="A21" s="196"/>
      <c r="B21" s="61" t="s">
        <v>71</v>
      </c>
      <c r="C21" s="62"/>
      <c r="D21" s="62">
        <v>4</v>
      </c>
      <c r="E21" s="62"/>
      <c r="F21" s="62"/>
      <c r="G21" s="62">
        <v>280</v>
      </c>
      <c r="H21" s="63">
        <v>1120</v>
      </c>
      <c r="I21" s="3"/>
      <c r="J21" s="3"/>
      <c r="K21" s="3"/>
    </row>
    <row r="22" spans="1:11" ht="15">
      <c r="A22" s="196"/>
      <c r="B22" s="30" t="s">
        <v>33</v>
      </c>
      <c r="C22" s="31"/>
      <c r="D22" s="31">
        <v>4</v>
      </c>
      <c r="E22" s="5"/>
      <c r="F22" s="5"/>
      <c r="G22" s="5"/>
      <c r="H22" s="6"/>
      <c r="I22" s="3"/>
      <c r="J22" s="3"/>
      <c r="K22" s="3"/>
    </row>
    <row r="23" spans="1:11" ht="15">
      <c r="A23" s="197"/>
      <c r="B23" s="30" t="s">
        <v>35</v>
      </c>
      <c r="C23" s="31"/>
      <c r="D23" s="31">
        <v>9</v>
      </c>
      <c r="E23" s="5"/>
      <c r="F23" s="5"/>
      <c r="G23" s="5"/>
      <c r="H23" s="6"/>
      <c r="I23" s="3"/>
      <c r="J23" s="3"/>
      <c r="K23" s="3"/>
    </row>
    <row r="24" spans="1:11" ht="15">
      <c r="A24" s="29"/>
      <c r="B24" s="30" t="s">
        <v>57</v>
      </c>
      <c r="C24" s="31"/>
      <c r="D24" s="31">
        <v>11</v>
      </c>
      <c r="E24" s="5"/>
      <c r="F24" s="5"/>
      <c r="G24" s="5"/>
      <c r="H24" s="6"/>
      <c r="I24" s="3"/>
      <c r="J24" s="3"/>
      <c r="K24" s="3"/>
    </row>
    <row r="25" spans="1:11" ht="15.75" customHeight="1">
      <c r="A25" s="82" t="s">
        <v>45</v>
      </c>
      <c r="B25" s="58" t="s">
        <v>103</v>
      </c>
      <c r="C25" s="59" t="s">
        <v>43</v>
      </c>
      <c r="D25" s="59">
        <v>58</v>
      </c>
      <c r="E25" s="59"/>
      <c r="F25" s="59"/>
      <c r="G25" s="59">
        <v>240</v>
      </c>
      <c r="H25" s="60">
        <f>D25*G25</f>
        <v>13920</v>
      </c>
      <c r="I25" s="3"/>
      <c r="J25" s="3"/>
      <c r="K25" s="3"/>
    </row>
    <row r="26" spans="1:11" ht="15.75" customHeight="1">
      <c r="A26" s="122" t="s">
        <v>45</v>
      </c>
      <c r="B26" s="112" t="s">
        <v>104</v>
      </c>
      <c r="C26" s="113" t="s">
        <v>43</v>
      </c>
      <c r="D26" s="113">
        <v>34</v>
      </c>
      <c r="E26" s="113"/>
      <c r="F26" s="113"/>
      <c r="G26" s="113">
        <v>240</v>
      </c>
      <c r="H26" s="114">
        <v>8160</v>
      </c>
      <c r="I26" s="3"/>
      <c r="J26" s="3"/>
      <c r="K26" s="3"/>
    </row>
    <row r="27" spans="1:11" ht="30">
      <c r="A27" s="195" t="s">
        <v>42</v>
      </c>
      <c r="B27" s="30" t="s">
        <v>32</v>
      </c>
      <c r="C27" s="31"/>
      <c r="D27" s="31">
        <v>24</v>
      </c>
      <c r="E27" s="5"/>
      <c r="F27" s="5"/>
      <c r="G27" s="5"/>
      <c r="H27" s="6"/>
      <c r="I27" s="3"/>
      <c r="J27" s="3"/>
      <c r="K27" s="3"/>
    </row>
    <row r="28" spans="1:11" ht="15">
      <c r="A28" s="196"/>
      <c r="B28" s="30" t="s">
        <v>55</v>
      </c>
      <c r="C28" s="31"/>
      <c r="D28" s="31">
        <v>10</v>
      </c>
      <c r="E28" s="5"/>
      <c r="F28" s="5"/>
      <c r="G28" s="5"/>
      <c r="H28" s="6"/>
      <c r="I28" s="3"/>
      <c r="J28" s="3"/>
      <c r="K28" s="3"/>
    </row>
    <row r="29" spans="1:11" ht="15">
      <c r="A29" s="196"/>
      <c r="B29" s="58" t="s">
        <v>56</v>
      </c>
      <c r="C29" s="59"/>
      <c r="D29" s="59">
        <v>24</v>
      </c>
      <c r="E29" s="59"/>
      <c r="F29" s="59"/>
      <c r="G29" s="59"/>
      <c r="H29" s="60"/>
      <c r="I29" s="3"/>
      <c r="J29" s="3"/>
      <c r="K29" s="3"/>
    </row>
    <row r="30" spans="1:11" ht="15">
      <c r="A30" s="84"/>
      <c r="B30" s="64" t="s">
        <v>66</v>
      </c>
      <c r="C30" s="65"/>
      <c r="D30" s="65">
        <v>24</v>
      </c>
      <c r="E30" s="65"/>
      <c r="F30" s="65"/>
      <c r="G30" s="65">
        <v>240</v>
      </c>
      <c r="H30" s="66">
        <v>5760</v>
      </c>
      <c r="I30" s="3"/>
      <c r="J30" s="3"/>
      <c r="K30" s="3"/>
    </row>
    <row r="31" spans="1:11" ht="15">
      <c r="A31" s="72" t="s">
        <v>5</v>
      </c>
      <c r="B31" s="67" t="s">
        <v>105</v>
      </c>
      <c r="C31" s="68" t="s">
        <v>36</v>
      </c>
      <c r="D31" s="68">
        <v>1</v>
      </c>
      <c r="E31" s="68"/>
      <c r="F31" s="68"/>
      <c r="G31" s="68">
        <v>15000</v>
      </c>
      <c r="H31" s="69">
        <f>D31*G31</f>
        <v>15000</v>
      </c>
      <c r="I31" s="3"/>
      <c r="J31" s="3"/>
      <c r="K31" s="3"/>
    </row>
    <row r="32" spans="1:11" ht="15">
      <c r="A32" s="119" t="s">
        <v>5</v>
      </c>
      <c r="B32" s="120" t="s">
        <v>106</v>
      </c>
      <c r="C32" s="121" t="s">
        <v>36</v>
      </c>
      <c r="D32" s="121">
        <v>1</v>
      </c>
      <c r="E32" s="121"/>
      <c r="F32" s="121"/>
      <c r="G32" s="121">
        <v>10186.67</v>
      </c>
      <c r="H32" s="124">
        <v>10186.67</v>
      </c>
      <c r="I32" s="3"/>
      <c r="J32" s="3"/>
      <c r="K32" s="3"/>
    </row>
    <row r="33" spans="1:11" ht="15">
      <c r="A33" s="73"/>
      <c r="B33" s="41" t="s">
        <v>67</v>
      </c>
      <c r="C33" s="41" t="s">
        <v>36</v>
      </c>
      <c r="D33" s="41">
        <v>1</v>
      </c>
      <c r="E33" s="41"/>
      <c r="F33" s="41"/>
      <c r="G33" s="41">
        <v>1866.67</v>
      </c>
      <c r="H33" s="41">
        <v>1866.67</v>
      </c>
      <c r="I33" s="3"/>
      <c r="J33" s="3"/>
      <c r="K33" s="3"/>
    </row>
    <row r="34" spans="1:11" ht="15">
      <c r="A34" s="80"/>
      <c r="B34" s="70" t="s">
        <v>70</v>
      </c>
      <c r="C34" s="71" t="s">
        <v>36</v>
      </c>
      <c r="D34" s="71">
        <v>1</v>
      </c>
      <c r="E34" s="71"/>
      <c r="F34" s="71"/>
      <c r="G34" s="71">
        <v>653.33</v>
      </c>
      <c r="H34" s="81">
        <v>653.33</v>
      </c>
      <c r="I34" s="3"/>
      <c r="J34" s="3"/>
      <c r="K34" s="3"/>
    </row>
    <row r="35" spans="1:11" ht="15">
      <c r="A35" s="73"/>
      <c r="B35" s="41" t="s">
        <v>72</v>
      </c>
      <c r="C35" s="41" t="s">
        <v>36</v>
      </c>
      <c r="D35" s="41">
        <v>1</v>
      </c>
      <c r="E35" s="41"/>
      <c r="F35" s="41"/>
      <c r="G35" s="41">
        <v>373.33</v>
      </c>
      <c r="H35" s="41">
        <v>373.33</v>
      </c>
      <c r="I35" s="3"/>
      <c r="J35" s="3"/>
      <c r="K35" s="3"/>
    </row>
    <row r="36" spans="1:11" ht="15">
      <c r="A36" s="80"/>
      <c r="B36" s="70" t="s">
        <v>94</v>
      </c>
      <c r="C36" s="71" t="s">
        <v>36</v>
      </c>
      <c r="D36" s="71">
        <v>1</v>
      </c>
      <c r="E36" s="71"/>
      <c r="F36" s="71"/>
      <c r="G36" s="71">
        <v>1920</v>
      </c>
      <c r="H36" s="81">
        <v>1920</v>
      </c>
      <c r="I36" s="3"/>
      <c r="J36" s="3"/>
      <c r="K36" s="3"/>
    </row>
    <row r="37" spans="1:11" ht="15.75" thickBot="1">
      <c r="A37" s="33" t="s">
        <v>12</v>
      </c>
      <c r="B37" s="19" t="s">
        <v>6</v>
      </c>
      <c r="C37" s="12"/>
      <c r="D37" s="12"/>
      <c r="E37" s="12"/>
      <c r="F37" s="12">
        <v>60000</v>
      </c>
      <c r="G37" s="12"/>
      <c r="H37" s="13">
        <v>60000</v>
      </c>
      <c r="I37" s="3"/>
      <c r="J37" s="3"/>
      <c r="K37" s="3"/>
    </row>
    <row r="38" spans="1:11" ht="15">
      <c r="A38" s="22" t="s">
        <v>13</v>
      </c>
      <c r="B38" s="16" t="s">
        <v>7</v>
      </c>
      <c r="C38" s="4"/>
      <c r="D38" s="4"/>
      <c r="E38" s="4"/>
      <c r="F38" s="4"/>
      <c r="G38" s="4"/>
      <c r="H38" s="9">
        <v>60000</v>
      </c>
      <c r="I38" s="3"/>
      <c r="J38" s="3"/>
      <c r="K38" s="3"/>
    </row>
    <row r="39" spans="1:11" ht="15">
      <c r="A39" s="23" t="s">
        <v>8</v>
      </c>
      <c r="B39" s="17" t="s">
        <v>9</v>
      </c>
      <c r="C39" s="5" t="s">
        <v>36</v>
      </c>
      <c r="D39" s="5">
        <v>1</v>
      </c>
      <c r="E39" s="5">
        <v>49600</v>
      </c>
      <c r="F39" s="5">
        <v>60000</v>
      </c>
      <c r="G39" s="5">
        <v>60000</v>
      </c>
      <c r="H39" s="7">
        <f>D39*G39</f>
        <v>60000</v>
      </c>
      <c r="I39" s="3"/>
      <c r="J39" s="3"/>
      <c r="K39" s="3"/>
    </row>
    <row r="40" spans="1:11" ht="30.75" thickBot="1">
      <c r="A40" s="26" t="s">
        <v>42</v>
      </c>
      <c r="B40" s="18" t="s">
        <v>37</v>
      </c>
      <c r="C40" s="8"/>
      <c r="D40" s="8"/>
      <c r="E40" s="8"/>
      <c r="F40" s="8"/>
      <c r="G40" s="8"/>
      <c r="H40" s="10"/>
      <c r="I40" s="3"/>
      <c r="J40" s="3"/>
      <c r="K40" s="3"/>
    </row>
    <row r="41" spans="1:11" ht="15.75" thickBot="1">
      <c r="A41" s="166" t="s">
        <v>10</v>
      </c>
      <c r="B41" s="167" t="s">
        <v>107</v>
      </c>
      <c r="C41" s="168"/>
      <c r="D41" s="168"/>
      <c r="E41" s="168"/>
      <c r="F41" s="168">
        <f>F43+F80</f>
        <v>17603000</v>
      </c>
      <c r="G41" s="168"/>
      <c r="H41" s="169">
        <v>21366450</v>
      </c>
      <c r="I41" s="3"/>
      <c r="J41" s="3"/>
      <c r="K41" s="3"/>
    </row>
    <row r="42" spans="1:11" ht="15.75" thickBot="1">
      <c r="A42" s="170" t="s">
        <v>10</v>
      </c>
      <c r="B42" s="171" t="s">
        <v>108</v>
      </c>
      <c r="C42" s="172"/>
      <c r="D42" s="172"/>
      <c r="E42" s="172"/>
      <c r="F42" s="172">
        <v>34684595.07</v>
      </c>
      <c r="G42" s="172"/>
      <c r="H42" s="173">
        <v>41968360.04</v>
      </c>
      <c r="I42" s="3"/>
      <c r="J42" s="3"/>
      <c r="K42" s="3"/>
    </row>
    <row r="43" spans="1:11" ht="15">
      <c r="A43" s="22" t="s">
        <v>15</v>
      </c>
      <c r="B43" s="16" t="s">
        <v>14</v>
      </c>
      <c r="C43" s="4"/>
      <c r="D43" s="4"/>
      <c r="E43" s="4"/>
      <c r="F43" s="4">
        <f>F44</f>
        <v>80000</v>
      </c>
      <c r="G43" s="4"/>
      <c r="H43" s="9">
        <f>H44</f>
        <v>96800</v>
      </c>
      <c r="I43" s="3"/>
      <c r="J43" s="3"/>
      <c r="K43" s="3"/>
    </row>
    <row r="44" spans="1:11" ht="15">
      <c r="A44" s="23" t="s">
        <v>17</v>
      </c>
      <c r="B44" s="17" t="s">
        <v>16</v>
      </c>
      <c r="C44" s="5"/>
      <c r="D44" s="5"/>
      <c r="E44" s="5"/>
      <c r="F44" s="5">
        <f>F46+F47</f>
        <v>80000</v>
      </c>
      <c r="G44" s="5"/>
      <c r="H44" s="7">
        <f>H46+H47</f>
        <v>96800</v>
      </c>
      <c r="I44" s="3"/>
      <c r="J44" s="3"/>
      <c r="K44" s="3"/>
    </row>
    <row r="45" spans="1:11" ht="48" customHeight="1">
      <c r="A45" s="195" t="s">
        <v>42</v>
      </c>
      <c r="B45" s="17" t="s">
        <v>40</v>
      </c>
      <c r="C45" s="5"/>
      <c r="D45" s="5"/>
      <c r="E45" s="5"/>
      <c r="F45" s="5"/>
      <c r="G45" s="5"/>
      <c r="H45" s="6"/>
      <c r="I45" s="3"/>
      <c r="J45" s="3"/>
      <c r="K45" s="3"/>
    </row>
    <row r="46" spans="1:11" ht="14.25" customHeight="1">
      <c r="A46" s="196"/>
      <c r="B46" s="17" t="s">
        <v>38</v>
      </c>
      <c r="C46" s="5" t="s">
        <v>36</v>
      </c>
      <c r="D46" s="5">
        <v>5</v>
      </c>
      <c r="E46" s="5">
        <v>12000</v>
      </c>
      <c r="F46" s="5">
        <f>E46*D46</f>
        <v>60000</v>
      </c>
      <c r="G46" s="5">
        <f>E46*1.21</f>
        <v>14520</v>
      </c>
      <c r="H46" s="6">
        <f>G46*D46</f>
        <v>72600</v>
      </c>
      <c r="I46" s="3"/>
      <c r="J46" s="3"/>
      <c r="K46" s="3"/>
    </row>
    <row r="47" spans="1:11" ht="15" customHeight="1" thickBot="1">
      <c r="A47" s="198"/>
      <c r="B47" s="18" t="s">
        <v>39</v>
      </c>
      <c r="C47" s="8" t="s">
        <v>36</v>
      </c>
      <c r="D47" s="8">
        <v>5</v>
      </c>
      <c r="E47" s="8">
        <v>4000</v>
      </c>
      <c r="F47" s="8">
        <f>D47*E47</f>
        <v>20000</v>
      </c>
      <c r="G47" s="8">
        <f>E47*1.21</f>
        <v>4840</v>
      </c>
      <c r="H47" s="10">
        <f>G47*D47</f>
        <v>24200</v>
      </c>
      <c r="I47" s="3"/>
      <c r="J47" s="3"/>
      <c r="K47" s="3"/>
    </row>
    <row r="48" spans="1:11" ht="15" customHeight="1">
      <c r="A48" s="139" t="s">
        <v>54</v>
      </c>
      <c r="B48" s="140" t="s">
        <v>109</v>
      </c>
      <c r="C48" s="71"/>
      <c r="D48" s="71"/>
      <c r="E48" s="71"/>
      <c r="F48" s="71">
        <f>F50+F57+F64+F71</f>
        <v>18860000</v>
      </c>
      <c r="G48" s="71"/>
      <c r="H48" s="89">
        <f>H50+H57+H64+H71</f>
        <v>22820600</v>
      </c>
      <c r="I48" s="3"/>
      <c r="J48" s="3"/>
      <c r="K48" s="3"/>
    </row>
    <row r="49" spans="1:11" ht="15" customHeight="1">
      <c r="A49" s="136" t="s">
        <v>54</v>
      </c>
      <c r="B49" s="137" t="s">
        <v>110</v>
      </c>
      <c r="C49" s="138"/>
      <c r="D49" s="138"/>
      <c r="E49" s="138"/>
      <c r="F49" s="138">
        <v>17443760.22</v>
      </c>
      <c r="G49" s="138"/>
      <c r="H49" s="138">
        <v>21106949.87</v>
      </c>
      <c r="I49" s="3"/>
      <c r="J49" s="3"/>
      <c r="K49" s="3"/>
    </row>
    <row r="50" spans="1:11" ht="15" customHeight="1">
      <c r="A50" s="100"/>
      <c r="B50" s="107" t="s">
        <v>126</v>
      </c>
      <c r="C50" s="90" t="s">
        <v>36</v>
      </c>
      <c r="D50" s="90">
        <v>1</v>
      </c>
      <c r="E50" s="90">
        <v>4960000</v>
      </c>
      <c r="F50" s="90">
        <f>E50*D50</f>
        <v>4960000</v>
      </c>
      <c r="G50" s="90">
        <f>E50*1.21</f>
        <v>6001600</v>
      </c>
      <c r="H50" s="91">
        <f>G50*D50</f>
        <v>6001600</v>
      </c>
      <c r="I50" s="3"/>
      <c r="J50" s="3"/>
      <c r="K50" s="3"/>
    </row>
    <row r="51" spans="1:11" ht="15" customHeight="1">
      <c r="A51" s="128"/>
      <c r="B51" s="92" t="s">
        <v>127</v>
      </c>
      <c r="C51" s="92" t="s">
        <v>36</v>
      </c>
      <c r="D51" s="92">
        <v>1</v>
      </c>
      <c r="E51" s="92">
        <v>4794252</v>
      </c>
      <c r="F51" s="92">
        <v>4794252</v>
      </c>
      <c r="G51" s="92">
        <v>5801045</v>
      </c>
      <c r="H51" s="92">
        <v>5801045</v>
      </c>
      <c r="I51" s="3"/>
      <c r="J51" s="3"/>
      <c r="K51" s="3"/>
    </row>
    <row r="52" spans="1:11" ht="15" customHeight="1">
      <c r="A52" s="125"/>
      <c r="B52" s="126" t="s">
        <v>111</v>
      </c>
      <c r="C52" s="126" t="s">
        <v>36</v>
      </c>
      <c r="D52" s="126">
        <v>1</v>
      </c>
      <c r="E52" s="126">
        <v>4173156.07</v>
      </c>
      <c r="F52" s="126">
        <v>4173156.07</v>
      </c>
      <c r="G52" s="126">
        <v>5049518.92</v>
      </c>
      <c r="H52" s="126">
        <v>5049518.92</v>
      </c>
      <c r="I52" s="3"/>
      <c r="J52" s="3"/>
      <c r="K52" s="3"/>
    </row>
    <row r="53" spans="1:11" ht="15" customHeight="1">
      <c r="A53" s="47"/>
      <c r="B53" s="92" t="s">
        <v>92</v>
      </c>
      <c r="C53" s="92"/>
      <c r="D53" s="92"/>
      <c r="E53" s="92">
        <v>2000</v>
      </c>
      <c r="F53" s="92">
        <v>2000</v>
      </c>
      <c r="G53" s="108">
        <v>2420</v>
      </c>
      <c r="H53" s="108">
        <v>2420</v>
      </c>
      <c r="I53" s="3"/>
      <c r="J53" s="3"/>
      <c r="K53" s="3"/>
    </row>
    <row r="54" spans="1:11" ht="15" customHeight="1">
      <c r="A54" s="47"/>
      <c r="B54" s="92" t="s">
        <v>93</v>
      </c>
      <c r="C54" s="92"/>
      <c r="D54" s="92"/>
      <c r="E54" s="92">
        <v>228298</v>
      </c>
      <c r="F54" s="92">
        <v>228298</v>
      </c>
      <c r="G54" s="108">
        <v>276240.58</v>
      </c>
      <c r="H54" s="108">
        <v>276240.58</v>
      </c>
      <c r="I54" s="3"/>
      <c r="J54" s="3"/>
      <c r="K54" s="3"/>
    </row>
    <row r="55" spans="1:11" ht="15" customHeight="1">
      <c r="A55" s="47"/>
      <c r="B55" s="92" t="s">
        <v>90</v>
      </c>
      <c r="C55" s="92"/>
      <c r="D55" s="92"/>
      <c r="E55" s="92">
        <v>225050</v>
      </c>
      <c r="F55" s="92">
        <v>225050</v>
      </c>
      <c r="G55" s="93">
        <v>272310.5</v>
      </c>
      <c r="H55" s="93">
        <v>272310.5</v>
      </c>
      <c r="I55" s="3"/>
      <c r="J55" s="3"/>
      <c r="K55" s="3"/>
    </row>
    <row r="56" spans="1:11" ht="15" customHeight="1">
      <c r="A56" s="47"/>
      <c r="B56" s="107" t="s">
        <v>128</v>
      </c>
      <c r="C56" s="90"/>
      <c r="D56" s="90"/>
      <c r="E56" s="90">
        <v>165747.93</v>
      </c>
      <c r="F56" s="90">
        <v>165747.93</v>
      </c>
      <c r="G56" s="190">
        <v>200555</v>
      </c>
      <c r="H56" s="191">
        <v>200555</v>
      </c>
      <c r="I56" s="3"/>
      <c r="J56" s="3"/>
      <c r="K56" s="3"/>
    </row>
    <row r="57" spans="1:11" ht="15" customHeight="1">
      <c r="A57" s="38"/>
      <c r="B57" s="101" t="s">
        <v>129</v>
      </c>
      <c r="C57" s="98" t="s">
        <v>36</v>
      </c>
      <c r="D57" s="98">
        <v>1</v>
      </c>
      <c r="E57" s="98">
        <v>6450000</v>
      </c>
      <c r="F57" s="98">
        <f>E57*D57</f>
        <v>6450000</v>
      </c>
      <c r="G57" s="98">
        <f>E57*1.21</f>
        <v>7804500</v>
      </c>
      <c r="H57" s="99">
        <f>G57*D57</f>
        <v>7804500</v>
      </c>
      <c r="I57" s="3"/>
      <c r="J57" s="3"/>
      <c r="K57" s="3"/>
    </row>
    <row r="58" spans="1:11" ht="15" customHeight="1">
      <c r="A58" s="100"/>
      <c r="B58" s="103" t="s">
        <v>130</v>
      </c>
      <c r="C58" s="103" t="s">
        <v>36</v>
      </c>
      <c r="D58" s="103">
        <v>1</v>
      </c>
      <c r="E58" s="103">
        <v>6414426.81</v>
      </c>
      <c r="F58" s="103">
        <v>6414426.81</v>
      </c>
      <c r="G58" s="103">
        <v>7761456.44</v>
      </c>
      <c r="H58" s="103">
        <v>7761456.44</v>
      </c>
      <c r="I58" s="3"/>
      <c r="J58" s="3"/>
      <c r="K58" s="3"/>
    </row>
    <row r="59" spans="1:11" ht="15" customHeight="1">
      <c r="A59" s="100"/>
      <c r="B59" s="127" t="s">
        <v>112</v>
      </c>
      <c r="C59" s="127" t="s">
        <v>36</v>
      </c>
      <c r="D59" s="127">
        <v>1</v>
      </c>
      <c r="E59" s="127">
        <v>6346949.62</v>
      </c>
      <c r="F59" s="127">
        <v>6346949.62</v>
      </c>
      <c r="G59" s="127">
        <v>7679809.04</v>
      </c>
      <c r="H59" s="127">
        <v>7679809.04</v>
      </c>
      <c r="I59" s="3"/>
      <c r="J59" s="3"/>
      <c r="K59" s="3"/>
    </row>
    <row r="60" spans="1:11" ht="31.5" customHeight="1">
      <c r="A60" s="100"/>
      <c r="B60" s="103" t="s">
        <v>91</v>
      </c>
      <c r="C60" s="103"/>
      <c r="D60" s="103"/>
      <c r="E60" s="103">
        <v>5000</v>
      </c>
      <c r="F60" s="103">
        <v>5000</v>
      </c>
      <c r="G60" s="103">
        <v>6050</v>
      </c>
      <c r="H60" s="103">
        <v>6050</v>
      </c>
      <c r="I60" s="3"/>
      <c r="J60" s="3"/>
      <c r="K60" s="3"/>
    </row>
    <row r="61" spans="1:11" ht="31.5" customHeight="1">
      <c r="A61" s="100"/>
      <c r="B61" s="105" t="s">
        <v>86</v>
      </c>
      <c r="C61" s="105"/>
      <c r="D61" s="105"/>
      <c r="E61" s="105">
        <v>7904</v>
      </c>
      <c r="F61" s="105">
        <v>7904</v>
      </c>
      <c r="G61" s="105">
        <v>9563.84</v>
      </c>
      <c r="H61" s="105">
        <v>9563.84</v>
      </c>
      <c r="I61" s="3"/>
      <c r="J61" s="3"/>
      <c r="K61" s="3"/>
    </row>
    <row r="62" spans="1:11" ht="31.5" customHeight="1">
      <c r="A62" s="40"/>
      <c r="B62" s="106" t="s">
        <v>89</v>
      </c>
      <c r="C62" s="103" t="s">
        <v>36</v>
      </c>
      <c r="D62" s="103">
        <v>2</v>
      </c>
      <c r="E62" s="103">
        <v>9500</v>
      </c>
      <c r="F62" s="103">
        <v>19000</v>
      </c>
      <c r="G62" s="103">
        <v>11495</v>
      </c>
      <c r="H62" s="103">
        <v>22990</v>
      </c>
      <c r="I62" s="3"/>
      <c r="J62" s="3"/>
      <c r="K62" s="3"/>
    </row>
    <row r="63" spans="1:11" ht="31.5" customHeight="1">
      <c r="A63" s="128"/>
      <c r="B63" s="101" t="s">
        <v>128</v>
      </c>
      <c r="C63" s="98"/>
      <c r="D63" s="98"/>
      <c r="E63" s="98">
        <v>35573.19</v>
      </c>
      <c r="F63" s="98">
        <v>35573.19</v>
      </c>
      <c r="G63" s="98">
        <v>43043.56</v>
      </c>
      <c r="H63" s="192">
        <v>43043.56</v>
      </c>
      <c r="I63" s="3"/>
      <c r="J63" s="3"/>
      <c r="K63" s="3"/>
    </row>
    <row r="64" spans="1:11" ht="15" customHeight="1">
      <c r="A64" s="100"/>
      <c r="B64" s="87" t="s">
        <v>131</v>
      </c>
      <c r="C64" s="48" t="s">
        <v>36</v>
      </c>
      <c r="D64" s="48">
        <v>1</v>
      </c>
      <c r="E64" s="48">
        <v>2070000</v>
      </c>
      <c r="F64" s="48">
        <f>E64*D64</f>
        <v>2070000</v>
      </c>
      <c r="G64" s="48">
        <v>2504700</v>
      </c>
      <c r="H64" s="49">
        <f>G64*D64</f>
        <v>2504700</v>
      </c>
      <c r="I64" s="3"/>
      <c r="J64" s="3"/>
      <c r="K64" s="3"/>
    </row>
    <row r="65" spans="1:11" ht="15" customHeight="1">
      <c r="A65" s="128"/>
      <c r="B65" s="44" t="s">
        <v>132</v>
      </c>
      <c r="C65" s="44" t="s">
        <v>36</v>
      </c>
      <c r="D65" s="44">
        <v>1</v>
      </c>
      <c r="E65" s="44">
        <v>1870869.79</v>
      </c>
      <c r="F65" s="44">
        <v>1870869.79</v>
      </c>
      <c r="G65" s="44">
        <v>2263752.45</v>
      </c>
      <c r="H65" s="44">
        <v>2263752.45</v>
      </c>
      <c r="I65" s="3"/>
      <c r="J65" s="3"/>
      <c r="K65" s="3"/>
    </row>
    <row r="66" spans="1:11" ht="15" customHeight="1">
      <c r="A66" s="128"/>
      <c r="B66" s="129" t="s">
        <v>113</v>
      </c>
      <c r="C66" s="129" t="s">
        <v>36</v>
      </c>
      <c r="D66" s="129">
        <v>1</v>
      </c>
      <c r="E66" s="129">
        <v>1655521.94</v>
      </c>
      <c r="F66" s="129">
        <v>1655521.94</v>
      </c>
      <c r="G66" s="129">
        <v>2003181.55</v>
      </c>
      <c r="H66" s="129">
        <v>2003181.55</v>
      </c>
      <c r="I66" s="3"/>
      <c r="J66" s="3"/>
      <c r="K66" s="3"/>
    </row>
    <row r="67" spans="1:11" ht="15" customHeight="1">
      <c r="A67" s="40"/>
      <c r="B67" s="44" t="s">
        <v>65</v>
      </c>
      <c r="C67" s="45"/>
      <c r="D67" s="45"/>
      <c r="E67" s="46">
        <v>196282.36</v>
      </c>
      <c r="F67" s="44">
        <v>196282.36</v>
      </c>
      <c r="G67" s="44">
        <v>237501.66</v>
      </c>
      <c r="H67" s="44">
        <v>237501.66</v>
      </c>
      <c r="I67" s="193"/>
      <c r="J67" s="3"/>
      <c r="K67" s="3"/>
    </row>
    <row r="68" spans="1:11" ht="31.5" customHeight="1">
      <c r="A68" s="47"/>
      <c r="B68" s="44" t="s">
        <v>133</v>
      </c>
      <c r="C68" s="45"/>
      <c r="D68" s="45"/>
      <c r="E68" s="46">
        <v>2847.85</v>
      </c>
      <c r="F68" s="44">
        <v>2847.85</v>
      </c>
      <c r="G68" s="46">
        <v>3445.9</v>
      </c>
      <c r="H68" s="46">
        <v>3445.9</v>
      </c>
      <c r="I68" s="3"/>
      <c r="J68" s="3"/>
      <c r="K68" s="3"/>
    </row>
    <row r="69" spans="1:11" ht="30" customHeight="1">
      <c r="A69" s="47"/>
      <c r="B69" s="44" t="s">
        <v>91</v>
      </c>
      <c r="C69" s="45"/>
      <c r="D69" s="45"/>
      <c r="E69" s="88">
        <v>12500</v>
      </c>
      <c r="F69" s="44">
        <v>12500</v>
      </c>
      <c r="G69" s="88">
        <v>15125</v>
      </c>
      <c r="H69" s="88">
        <v>15125</v>
      </c>
      <c r="I69" s="3"/>
      <c r="J69" s="3"/>
      <c r="K69" s="3"/>
    </row>
    <row r="70" spans="1:11" ht="15" customHeight="1">
      <c r="A70" s="47"/>
      <c r="B70" s="44" t="s">
        <v>90</v>
      </c>
      <c r="C70" s="45"/>
      <c r="D70" s="45"/>
      <c r="E70" s="88">
        <v>200000</v>
      </c>
      <c r="F70" s="44">
        <v>200000</v>
      </c>
      <c r="G70" s="88">
        <v>242000</v>
      </c>
      <c r="H70" s="88">
        <v>242000</v>
      </c>
      <c r="I70" s="3"/>
      <c r="J70" s="3"/>
      <c r="K70" s="3"/>
    </row>
    <row r="71" spans="1:11" ht="15" customHeight="1">
      <c r="A71" s="38"/>
      <c r="B71" s="96" t="s">
        <v>114</v>
      </c>
      <c r="C71" s="94" t="s">
        <v>36</v>
      </c>
      <c r="D71" s="94">
        <v>1</v>
      </c>
      <c r="E71" s="94">
        <v>5380000</v>
      </c>
      <c r="F71" s="94">
        <f>E71*D71</f>
        <v>5380000</v>
      </c>
      <c r="G71" s="94">
        <f>E71*1.21</f>
        <v>6509800</v>
      </c>
      <c r="H71" s="95">
        <f>G71*D71</f>
        <v>6509800</v>
      </c>
      <c r="I71" s="3"/>
      <c r="J71" s="3"/>
      <c r="K71" s="3"/>
    </row>
    <row r="72" spans="1:11" ht="15" customHeight="1">
      <c r="A72" s="38"/>
      <c r="B72" s="97" t="s">
        <v>134</v>
      </c>
      <c r="C72" s="97" t="s">
        <v>36</v>
      </c>
      <c r="D72" s="97">
        <v>1</v>
      </c>
      <c r="E72" s="97">
        <v>5534600.95</v>
      </c>
      <c r="F72" s="97">
        <v>5534600.95</v>
      </c>
      <c r="G72" s="97">
        <v>6696867.15</v>
      </c>
      <c r="H72" s="97">
        <v>6696867.15</v>
      </c>
      <c r="I72" s="3"/>
      <c r="J72" s="3"/>
      <c r="K72" s="3"/>
    </row>
    <row r="73" spans="1:11" ht="15" customHeight="1">
      <c r="A73" s="38"/>
      <c r="B73" s="130" t="s">
        <v>115</v>
      </c>
      <c r="C73" s="130" t="s">
        <v>36</v>
      </c>
      <c r="D73" s="130">
        <v>1</v>
      </c>
      <c r="E73" s="130">
        <v>5268132.53</v>
      </c>
      <c r="F73" s="130">
        <v>5268132.53</v>
      </c>
      <c r="G73" s="130">
        <v>6374440.36</v>
      </c>
      <c r="H73" s="130">
        <v>6374440.36</v>
      </c>
      <c r="I73" s="3"/>
      <c r="J73" s="3"/>
      <c r="K73" s="3"/>
    </row>
    <row r="74" spans="1:11" ht="15" customHeight="1">
      <c r="A74" s="38"/>
      <c r="B74" s="97" t="s">
        <v>85</v>
      </c>
      <c r="C74" s="97"/>
      <c r="D74" s="97"/>
      <c r="E74" s="97">
        <v>40599.52</v>
      </c>
      <c r="F74" s="97">
        <v>40599.52</v>
      </c>
      <c r="G74" s="97">
        <v>49125.42</v>
      </c>
      <c r="H74" s="97">
        <v>49125.42</v>
      </c>
      <c r="I74" s="3"/>
      <c r="J74" s="3"/>
      <c r="K74" s="3"/>
    </row>
    <row r="75" spans="1:11" ht="15" customHeight="1">
      <c r="A75" s="38"/>
      <c r="B75" s="97" t="s">
        <v>82</v>
      </c>
      <c r="C75" s="97"/>
      <c r="D75" s="97"/>
      <c r="E75" s="97">
        <v>71267.95</v>
      </c>
      <c r="F75" s="97">
        <v>71267.95</v>
      </c>
      <c r="G75" s="97">
        <v>86234.22</v>
      </c>
      <c r="H75" s="97">
        <v>86234.22</v>
      </c>
      <c r="I75" s="3"/>
      <c r="J75" s="3"/>
      <c r="K75" s="3"/>
    </row>
    <row r="76" spans="1:11" ht="15" customHeight="1">
      <c r="A76" s="38"/>
      <c r="B76" s="97" t="s">
        <v>135</v>
      </c>
      <c r="C76" s="97"/>
      <c r="D76" s="97"/>
      <c r="E76" s="97">
        <v>154600.95</v>
      </c>
      <c r="F76" s="97">
        <v>154600.95</v>
      </c>
      <c r="G76" s="97">
        <v>187067.15</v>
      </c>
      <c r="H76" s="97">
        <v>187067.15</v>
      </c>
      <c r="I76" s="3"/>
      <c r="J76" s="3"/>
      <c r="K76" s="3"/>
    </row>
    <row r="77" spans="1:11" ht="15" customHeight="1" thickBot="1">
      <c r="A77" s="23" t="s">
        <v>22</v>
      </c>
      <c r="B77" s="39" t="s">
        <v>23</v>
      </c>
      <c r="C77" s="27"/>
      <c r="D77" s="27"/>
      <c r="E77" s="27"/>
      <c r="F77" s="27"/>
      <c r="G77" s="27"/>
      <c r="H77" s="28"/>
      <c r="I77" s="3"/>
      <c r="J77" s="3"/>
      <c r="K77" s="3"/>
    </row>
    <row r="78" spans="1:11" ht="15">
      <c r="A78" s="150" t="s">
        <v>18</v>
      </c>
      <c r="B78" s="151" t="s">
        <v>19</v>
      </c>
      <c r="C78" s="152"/>
      <c r="D78" s="152"/>
      <c r="E78" s="152"/>
      <c r="F78" s="152"/>
      <c r="G78" s="152"/>
      <c r="H78" s="153">
        <f>H79</f>
        <v>20764610.17</v>
      </c>
      <c r="I78" s="3"/>
      <c r="J78" s="3"/>
      <c r="K78" s="3"/>
    </row>
    <row r="79" spans="1:11" ht="15">
      <c r="A79" s="154" t="s">
        <v>20</v>
      </c>
      <c r="B79" s="155" t="s">
        <v>21</v>
      </c>
      <c r="C79" s="156"/>
      <c r="D79" s="156"/>
      <c r="E79" s="156"/>
      <c r="F79" s="156"/>
      <c r="G79" s="156"/>
      <c r="H79" s="157">
        <v>20764610.17</v>
      </c>
      <c r="I79" s="3"/>
      <c r="J79" s="3"/>
      <c r="K79" s="3"/>
    </row>
    <row r="80" spans="1:11" ht="15">
      <c r="A80" s="141" t="s">
        <v>22</v>
      </c>
      <c r="B80" s="142" t="s">
        <v>116</v>
      </c>
      <c r="C80" s="143"/>
      <c r="D80" s="143"/>
      <c r="E80" s="143"/>
      <c r="F80" s="143">
        <f>F83+F84+F85+F86+F90+F91+F92+F93+F94</f>
        <v>17523000</v>
      </c>
      <c r="G80" s="143"/>
      <c r="H80" s="144">
        <f>H83+H84+H85+H86+H90+H91+H92+H93+H94</f>
        <v>21269650</v>
      </c>
      <c r="I80" s="3"/>
      <c r="J80" s="3"/>
      <c r="K80" s="3"/>
    </row>
    <row r="81" spans="1:11" ht="15">
      <c r="A81" s="145" t="s">
        <v>22</v>
      </c>
      <c r="B81" s="146" t="s">
        <v>117</v>
      </c>
      <c r="C81" s="147"/>
      <c r="D81" s="147"/>
      <c r="E81" s="147"/>
      <c r="F81" s="147">
        <v>17160834.85</v>
      </c>
      <c r="G81" s="147"/>
      <c r="H81" s="148">
        <v>20764610.17</v>
      </c>
      <c r="I81" s="3"/>
      <c r="J81" s="3"/>
      <c r="K81" s="3"/>
    </row>
    <row r="82" spans="1:11" ht="30">
      <c r="A82" s="195" t="s">
        <v>42</v>
      </c>
      <c r="B82" s="17" t="s">
        <v>44</v>
      </c>
      <c r="C82" s="5"/>
      <c r="D82" s="5"/>
      <c r="E82" s="5"/>
      <c r="F82" s="5"/>
      <c r="G82" s="5"/>
      <c r="H82" s="6"/>
      <c r="I82" s="3"/>
      <c r="J82" s="3"/>
      <c r="K82" s="3"/>
    </row>
    <row r="83" spans="1:11" ht="15">
      <c r="A83" s="196"/>
      <c r="B83" s="20" t="s">
        <v>47</v>
      </c>
      <c r="C83" s="5" t="s">
        <v>36</v>
      </c>
      <c r="D83" s="5">
        <v>5</v>
      </c>
      <c r="E83" s="5">
        <v>560000</v>
      </c>
      <c r="F83" s="5">
        <f aca="true" t="shared" si="0" ref="F83:F90">E83*D83</f>
        <v>2800000</v>
      </c>
      <c r="G83" s="5">
        <f aca="true" t="shared" si="1" ref="G83:G94">E83*1.21</f>
        <v>677600</v>
      </c>
      <c r="H83" s="6">
        <f aca="true" t="shared" si="2" ref="H83:H93">D83*G83</f>
        <v>3388000</v>
      </c>
      <c r="I83" s="3"/>
      <c r="J83" s="3"/>
      <c r="K83" s="3"/>
    </row>
    <row r="84" spans="1:11" ht="15.75" customHeight="1">
      <c r="A84" s="196"/>
      <c r="B84" s="20" t="s">
        <v>48</v>
      </c>
      <c r="C84" s="5" t="s">
        <v>36</v>
      </c>
      <c r="D84" s="5">
        <v>4</v>
      </c>
      <c r="E84" s="5">
        <v>162000</v>
      </c>
      <c r="F84" s="5">
        <f t="shared" si="0"/>
        <v>648000</v>
      </c>
      <c r="G84" s="5">
        <f t="shared" si="1"/>
        <v>196020</v>
      </c>
      <c r="H84" s="6">
        <f t="shared" si="2"/>
        <v>784080</v>
      </c>
      <c r="I84" s="3"/>
      <c r="J84" s="3"/>
      <c r="K84" s="3"/>
    </row>
    <row r="85" spans="1:11" ht="15">
      <c r="A85" s="196"/>
      <c r="B85" s="20" t="s">
        <v>49</v>
      </c>
      <c r="C85" s="5" t="s">
        <v>36</v>
      </c>
      <c r="D85" s="5">
        <v>5</v>
      </c>
      <c r="E85" s="5">
        <v>500000</v>
      </c>
      <c r="F85" s="5">
        <f t="shared" si="0"/>
        <v>2500000</v>
      </c>
      <c r="G85" s="5">
        <f t="shared" si="1"/>
        <v>605000</v>
      </c>
      <c r="H85" s="6">
        <f t="shared" si="2"/>
        <v>3025000</v>
      </c>
      <c r="I85" s="3"/>
      <c r="J85" s="3"/>
      <c r="K85" s="3"/>
    </row>
    <row r="86" spans="1:11" ht="31.5" customHeight="1">
      <c r="A86" s="196"/>
      <c r="B86" s="85" t="s">
        <v>118</v>
      </c>
      <c r="C86" s="42" t="s">
        <v>36</v>
      </c>
      <c r="D86" s="42">
        <v>5</v>
      </c>
      <c r="E86" s="42">
        <v>410000</v>
      </c>
      <c r="F86" s="42">
        <f t="shared" si="0"/>
        <v>2050000</v>
      </c>
      <c r="G86" s="42">
        <f t="shared" si="1"/>
        <v>496100</v>
      </c>
      <c r="H86" s="79">
        <f t="shared" si="2"/>
        <v>2480500</v>
      </c>
      <c r="I86" s="3"/>
      <c r="J86" s="3"/>
      <c r="K86" s="3"/>
    </row>
    <row r="87" spans="1:11" ht="31.5" customHeight="1">
      <c r="A87" s="196"/>
      <c r="B87" s="131" t="s">
        <v>119</v>
      </c>
      <c r="C87" s="132" t="s">
        <v>36</v>
      </c>
      <c r="D87" s="132">
        <v>5</v>
      </c>
      <c r="E87" s="132">
        <v>337566.97</v>
      </c>
      <c r="F87" s="132">
        <f t="shared" si="0"/>
        <v>1687834.8499999999</v>
      </c>
      <c r="G87" s="132">
        <v>408456.03</v>
      </c>
      <c r="H87" s="133">
        <v>2042280.17</v>
      </c>
      <c r="I87" s="3"/>
      <c r="J87" s="3"/>
      <c r="K87" s="3"/>
    </row>
    <row r="88" spans="1:11" ht="31.5" customHeight="1">
      <c r="A88" s="196"/>
      <c r="B88" s="85" t="s">
        <v>78</v>
      </c>
      <c r="C88" s="42" t="s">
        <v>36</v>
      </c>
      <c r="D88" s="42">
        <v>5</v>
      </c>
      <c r="E88" s="43">
        <v>7216.5</v>
      </c>
      <c r="F88" s="42">
        <f t="shared" si="0"/>
        <v>36082.5</v>
      </c>
      <c r="G88" s="42">
        <v>8731.97</v>
      </c>
      <c r="H88" s="79">
        <f t="shared" si="2"/>
        <v>43659.85</v>
      </c>
      <c r="I88" s="3"/>
      <c r="J88" s="3"/>
      <c r="K88" s="3"/>
    </row>
    <row r="89" spans="1:11" ht="31.5" customHeight="1">
      <c r="A89" s="196"/>
      <c r="B89" s="85" t="s">
        <v>79</v>
      </c>
      <c r="C89" s="42" t="s">
        <v>36</v>
      </c>
      <c r="D89" s="42">
        <v>5</v>
      </c>
      <c r="E89" s="43">
        <v>65216.53</v>
      </c>
      <c r="F89" s="42">
        <f t="shared" si="0"/>
        <v>326082.65</v>
      </c>
      <c r="G89" s="42">
        <v>78912</v>
      </c>
      <c r="H89" s="174">
        <v>394560</v>
      </c>
      <c r="I89" s="3"/>
      <c r="J89" s="3"/>
      <c r="K89" s="3"/>
    </row>
    <row r="90" spans="1:11" ht="15.75" customHeight="1">
      <c r="A90" s="196"/>
      <c r="B90" s="20" t="s">
        <v>50</v>
      </c>
      <c r="C90" s="5" t="s">
        <v>36</v>
      </c>
      <c r="D90" s="5">
        <v>5</v>
      </c>
      <c r="E90" s="5">
        <v>800000</v>
      </c>
      <c r="F90" s="5">
        <f t="shared" si="0"/>
        <v>4000000</v>
      </c>
      <c r="G90" s="5">
        <f t="shared" si="1"/>
        <v>968000</v>
      </c>
      <c r="H90" s="6">
        <f t="shared" si="2"/>
        <v>4840000</v>
      </c>
      <c r="I90" s="3"/>
      <c r="J90" s="3"/>
      <c r="K90" s="3"/>
    </row>
    <row r="91" spans="1:11" ht="15.75" customHeight="1">
      <c r="A91" s="196"/>
      <c r="B91" s="20" t="s">
        <v>51</v>
      </c>
      <c r="C91" s="5" t="s">
        <v>36</v>
      </c>
      <c r="D91" s="5">
        <v>5</v>
      </c>
      <c r="E91" s="5">
        <v>355000</v>
      </c>
      <c r="F91" s="5">
        <f>E91*D91</f>
        <v>1775000</v>
      </c>
      <c r="G91" s="5">
        <f>E91*1.21</f>
        <v>429550</v>
      </c>
      <c r="H91" s="6">
        <f t="shared" si="2"/>
        <v>2147750</v>
      </c>
      <c r="I91" s="3"/>
      <c r="J91" s="3"/>
      <c r="K91" s="3"/>
    </row>
    <row r="92" spans="1:11" ht="15.75" customHeight="1">
      <c r="A92" s="196"/>
      <c r="B92" s="20" t="s">
        <v>52</v>
      </c>
      <c r="C92" s="5" t="s">
        <v>36</v>
      </c>
      <c r="D92" s="5">
        <v>5</v>
      </c>
      <c r="E92" s="5">
        <v>305000</v>
      </c>
      <c r="F92" s="5">
        <f>E92*D92</f>
        <v>1525000</v>
      </c>
      <c r="G92" s="5">
        <f>E92*1.21</f>
        <v>369050</v>
      </c>
      <c r="H92" s="6">
        <f t="shared" si="2"/>
        <v>1845250</v>
      </c>
      <c r="I92" s="3"/>
      <c r="J92" s="3"/>
      <c r="K92" s="3"/>
    </row>
    <row r="93" spans="1:11" ht="15.75" customHeight="1">
      <c r="A93" s="196"/>
      <c r="B93" s="20" t="s">
        <v>53</v>
      </c>
      <c r="C93" s="5" t="s">
        <v>36</v>
      </c>
      <c r="D93" s="5">
        <v>5</v>
      </c>
      <c r="E93" s="5">
        <v>320000</v>
      </c>
      <c r="F93" s="5">
        <f>E93*D93</f>
        <v>1600000</v>
      </c>
      <c r="G93" s="5">
        <f>E93*1.21</f>
        <v>387200</v>
      </c>
      <c r="H93" s="6">
        <f t="shared" si="2"/>
        <v>1936000</v>
      </c>
      <c r="I93" s="3"/>
      <c r="J93" s="3"/>
      <c r="K93" s="3"/>
    </row>
    <row r="94" spans="1:11" ht="15.75" customHeight="1">
      <c r="A94" s="196"/>
      <c r="B94" s="74" t="s">
        <v>120</v>
      </c>
      <c r="C94" s="42" t="s">
        <v>36</v>
      </c>
      <c r="D94" s="42">
        <v>5</v>
      </c>
      <c r="E94" s="75">
        <v>125000</v>
      </c>
      <c r="F94" s="75">
        <v>625000</v>
      </c>
      <c r="G94" s="75">
        <f t="shared" si="1"/>
        <v>151250</v>
      </c>
      <c r="H94" s="76">
        <v>823070</v>
      </c>
      <c r="I94" s="3"/>
      <c r="J94" s="3"/>
      <c r="K94" s="3"/>
    </row>
    <row r="95" spans="1:11" ht="15.75" customHeight="1">
      <c r="A95" s="77"/>
      <c r="B95" s="134" t="s">
        <v>121</v>
      </c>
      <c r="C95" s="132" t="s">
        <v>36</v>
      </c>
      <c r="D95" s="132">
        <v>5</v>
      </c>
      <c r="E95" s="135"/>
      <c r="F95" s="135"/>
      <c r="G95" s="135">
        <v>151250</v>
      </c>
      <c r="H95" s="135">
        <v>756250</v>
      </c>
      <c r="I95" s="3"/>
      <c r="J95" s="3"/>
      <c r="K95" s="3"/>
    </row>
    <row r="96" spans="1:11" ht="15.75" customHeight="1">
      <c r="A96" s="77"/>
      <c r="B96" s="78" t="s">
        <v>68</v>
      </c>
      <c r="C96" s="42" t="s">
        <v>36</v>
      </c>
      <c r="D96" s="42">
        <v>5</v>
      </c>
      <c r="E96" s="75"/>
      <c r="F96" s="75"/>
      <c r="G96" s="75">
        <v>66820</v>
      </c>
      <c r="H96" s="75">
        <v>66820</v>
      </c>
      <c r="I96" s="3"/>
      <c r="J96" s="3"/>
      <c r="K96" s="3"/>
    </row>
    <row r="97" spans="1:11" ht="15.75" customHeight="1" thickBot="1">
      <c r="A97" s="54">
        <v>3</v>
      </c>
      <c r="B97" s="55" t="s">
        <v>59</v>
      </c>
      <c r="C97" s="56"/>
      <c r="D97" s="56"/>
      <c r="E97" s="57"/>
      <c r="F97" s="57"/>
      <c r="G97" s="57"/>
      <c r="H97" s="149">
        <v>725423.08</v>
      </c>
      <c r="I97" s="3"/>
      <c r="J97" s="3"/>
      <c r="K97" s="3"/>
    </row>
    <row r="98" spans="1:11" ht="15.75" customHeight="1">
      <c r="A98" s="50" t="s">
        <v>60</v>
      </c>
      <c r="B98" s="51" t="s">
        <v>61</v>
      </c>
      <c r="C98" s="52" t="s">
        <v>36</v>
      </c>
      <c r="D98" s="52">
        <v>1</v>
      </c>
      <c r="E98" s="53">
        <v>50414</v>
      </c>
      <c r="F98" s="53">
        <v>50414</v>
      </c>
      <c r="G98" s="53">
        <v>61000</v>
      </c>
      <c r="H98" s="53">
        <v>61000</v>
      </c>
      <c r="I98" s="3"/>
      <c r="J98" s="3"/>
      <c r="K98" s="3"/>
    </row>
    <row r="99" spans="1:11" ht="31.5" customHeight="1">
      <c r="A99" s="34" t="s">
        <v>62</v>
      </c>
      <c r="B99" s="37" t="s">
        <v>74</v>
      </c>
      <c r="C99" s="35" t="s">
        <v>43</v>
      </c>
      <c r="D99" s="35">
        <v>44</v>
      </c>
      <c r="E99" s="36"/>
      <c r="F99" s="36"/>
      <c r="G99" s="36">
        <v>280</v>
      </c>
      <c r="H99" s="36">
        <v>12320</v>
      </c>
      <c r="I99" s="3"/>
      <c r="J99" s="3"/>
      <c r="K99" s="3"/>
    </row>
    <row r="100" spans="1:11" ht="31.5" customHeight="1">
      <c r="A100" s="34" t="s">
        <v>63</v>
      </c>
      <c r="B100" s="37" t="s">
        <v>64</v>
      </c>
      <c r="C100" s="35" t="s">
        <v>36</v>
      </c>
      <c r="D100" s="35">
        <v>1</v>
      </c>
      <c r="E100" s="36"/>
      <c r="F100" s="36"/>
      <c r="G100" s="86">
        <v>4106.67</v>
      </c>
      <c r="H100" s="86">
        <v>4106.67</v>
      </c>
      <c r="I100" s="3"/>
      <c r="J100" s="3"/>
      <c r="K100" s="3"/>
    </row>
    <row r="101" spans="1:11" ht="31.5" customHeight="1">
      <c r="A101" s="34" t="s">
        <v>73</v>
      </c>
      <c r="B101" s="37" t="s">
        <v>75</v>
      </c>
      <c r="C101" s="35" t="s">
        <v>43</v>
      </c>
      <c r="D101" s="35">
        <v>24</v>
      </c>
      <c r="E101" s="36"/>
      <c r="F101" s="36"/>
      <c r="G101" s="36">
        <v>240</v>
      </c>
      <c r="H101" s="36">
        <v>5760</v>
      </c>
      <c r="I101" s="3"/>
      <c r="J101" s="3"/>
      <c r="K101" s="3"/>
    </row>
    <row r="102" spans="1:11" ht="31.5" customHeight="1">
      <c r="A102" s="34" t="s">
        <v>76</v>
      </c>
      <c r="B102" s="37" t="s">
        <v>77</v>
      </c>
      <c r="C102" s="35" t="s">
        <v>36</v>
      </c>
      <c r="D102" s="35">
        <v>1</v>
      </c>
      <c r="E102" s="36"/>
      <c r="F102" s="36"/>
      <c r="G102" s="36">
        <v>1920</v>
      </c>
      <c r="H102" s="36">
        <v>1920</v>
      </c>
      <c r="I102" s="3"/>
      <c r="J102" s="3"/>
      <c r="K102" s="3"/>
    </row>
    <row r="103" spans="1:11" ht="31.5" customHeight="1">
      <c r="A103" s="34" t="s">
        <v>80</v>
      </c>
      <c r="B103" s="37" t="s">
        <v>81</v>
      </c>
      <c r="C103" s="35" t="s">
        <v>36</v>
      </c>
      <c r="D103" s="35">
        <v>5</v>
      </c>
      <c r="E103" s="86">
        <v>65216.53</v>
      </c>
      <c r="F103" s="86">
        <v>326082.65</v>
      </c>
      <c r="G103" s="36">
        <v>78912</v>
      </c>
      <c r="H103" s="36">
        <v>394560</v>
      </c>
      <c r="I103" s="3"/>
      <c r="J103" s="3"/>
      <c r="K103" s="3"/>
    </row>
    <row r="104" spans="1:11" ht="31.5" customHeight="1">
      <c r="A104" s="34" t="s">
        <v>83</v>
      </c>
      <c r="B104" s="104" t="s">
        <v>84</v>
      </c>
      <c r="C104" s="35" t="s">
        <v>36</v>
      </c>
      <c r="D104" s="35">
        <v>1</v>
      </c>
      <c r="E104" s="102">
        <v>40599.52</v>
      </c>
      <c r="F104" s="102">
        <v>40599.52</v>
      </c>
      <c r="G104" s="102">
        <v>49125.42</v>
      </c>
      <c r="H104" s="102">
        <v>49125.42</v>
      </c>
      <c r="I104" s="3"/>
      <c r="J104" s="3"/>
      <c r="K104" s="3"/>
    </row>
    <row r="105" spans="1:11" ht="31.5" customHeight="1">
      <c r="A105" s="34" t="s">
        <v>87</v>
      </c>
      <c r="B105" s="104" t="s">
        <v>88</v>
      </c>
      <c r="C105" s="35" t="s">
        <v>36</v>
      </c>
      <c r="D105" s="35">
        <v>1</v>
      </c>
      <c r="E105" s="102">
        <v>7904</v>
      </c>
      <c r="F105" s="102">
        <v>7904</v>
      </c>
      <c r="G105" s="102">
        <v>9563.84</v>
      </c>
      <c r="H105" s="102">
        <v>9563.84</v>
      </c>
      <c r="I105" s="3"/>
      <c r="J105" s="3"/>
      <c r="K105" s="3"/>
    </row>
    <row r="106" spans="1:11" ht="31.5" customHeight="1">
      <c r="A106" s="34" t="s">
        <v>136</v>
      </c>
      <c r="B106" s="37" t="s">
        <v>137</v>
      </c>
      <c r="C106" s="35" t="s">
        <v>36</v>
      </c>
      <c r="D106" s="35">
        <v>1</v>
      </c>
      <c r="E106" s="102">
        <v>154600.95</v>
      </c>
      <c r="F106" s="102">
        <v>154600.95</v>
      </c>
      <c r="G106" s="102">
        <v>187067.15</v>
      </c>
      <c r="H106" s="102">
        <v>187067.15</v>
      </c>
      <c r="I106" s="3"/>
      <c r="J106" s="3"/>
      <c r="K106" s="3"/>
    </row>
    <row r="107" spans="1:8" ht="15.75" customHeight="1">
      <c r="A107" s="158" t="s">
        <v>24</v>
      </c>
      <c r="B107" s="159" t="s">
        <v>138</v>
      </c>
      <c r="C107" s="160"/>
      <c r="D107" s="160"/>
      <c r="E107" s="160"/>
      <c r="F107" s="161"/>
      <c r="G107" s="161"/>
      <c r="H107" s="162">
        <f>H6+H39+H43+H48+H80</f>
        <v>44307050</v>
      </c>
    </row>
    <row r="108" spans="1:8" ht="15.75" customHeight="1">
      <c r="A108" s="163" t="s">
        <v>24</v>
      </c>
      <c r="B108" s="164" t="s">
        <v>122</v>
      </c>
      <c r="C108" s="165"/>
      <c r="D108" s="165"/>
      <c r="E108" s="165"/>
      <c r="F108" s="164"/>
      <c r="G108" s="164"/>
      <c r="H108" s="164">
        <v>42069106.71</v>
      </c>
    </row>
    <row r="109" ht="15.75" customHeight="1">
      <c r="A109" s="2"/>
    </row>
    <row r="110" spans="1:8" ht="15.75" customHeight="1">
      <c r="A110" s="14" t="s">
        <v>58</v>
      </c>
      <c r="H110" s="32"/>
    </row>
    <row r="111" ht="15.75" customHeight="1">
      <c r="A111" s="14"/>
    </row>
    <row r="112" ht="15.75" customHeight="1">
      <c r="A112" s="2"/>
    </row>
    <row r="113" ht="15.75" customHeight="1">
      <c r="A113" s="2"/>
    </row>
    <row r="114" ht="15.75" customHeight="1">
      <c r="A114" s="2"/>
    </row>
    <row r="115" ht="15.75" customHeight="1">
      <c r="A115" s="2"/>
    </row>
    <row r="116" ht="15.75" customHeight="1">
      <c r="A116" s="2"/>
    </row>
    <row r="117" ht="15.75" customHeight="1">
      <c r="A117" s="2"/>
    </row>
    <row r="118" ht="15.75" customHeight="1">
      <c r="A118" s="2"/>
    </row>
    <row r="119" ht="15.75" customHeight="1">
      <c r="A119" s="2"/>
    </row>
    <row r="120" ht="15.75" customHeight="1">
      <c r="A120" s="2"/>
    </row>
    <row r="121" ht="15.75" customHeight="1">
      <c r="A121" s="2"/>
    </row>
    <row r="122" ht="15.75" customHeight="1">
      <c r="A122" s="2"/>
    </row>
    <row r="123" ht="15.75" customHeight="1">
      <c r="A123" s="2"/>
    </row>
    <row r="124" ht="15.75" customHeight="1">
      <c r="A124" s="2"/>
    </row>
    <row r="125" ht="15.75" customHeight="1">
      <c r="A125" s="2"/>
    </row>
    <row r="126" ht="15.75" customHeight="1">
      <c r="A126" s="2"/>
    </row>
    <row r="127" ht="15.75" customHeight="1">
      <c r="A127" s="2"/>
    </row>
    <row r="128" ht="15.75" customHeight="1"/>
  </sheetData>
  <sheetProtection/>
  <mergeCells count="4">
    <mergeCell ref="A12:A23"/>
    <mergeCell ref="A27:A29"/>
    <mergeCell ref="A45:A47"/>
    <mergeCell ref="A82:A94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8" r:id="rId1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ubr</dc:creator>
  <cp:keywords/>
  <dc:description/>
  <cp:lastModifiedBy>Pospíchalová Petra</cp:lastModifiedBy>
  <cp:lastPrinted>2014-06-26T05:38:00Z</cp:lastPrinted>
  <dcterms:created xsi:type="dcterms:W3CDTF">2012-06-19T12:52:59Z</dcterms:created>
  <dcterms:modified xsi:type="dcterms:W3CDTF">2014-06-26T10:00:25Z</dcterms:modified>
  <cp:category/>
  <cp:version/>
  <cp:contentType/>
  <cp:contentStatus/>
</cp:coreProperties>
</file>