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10" windowHeight="8580" tabRatio="622" activeTab="0"/>
  </bookViews>
  <sheets>
    <sheet name="        RK-22-2014-66, př. 1  " sheetId="1" r:id="rId1"/>
  </sheets>
  <definedNames>
    <definedName name="_xlnm.Print_Area" localSheetId="0">'        RK-22-2014-66, př. 1  '!$A$1:$P$28</definedName>
  </definedNames>
  <calcPr fullCalcOnLoad="1"/>
</workbook>
</file>

<file path=xl/sharedStrings.xml><?xml version="1.0" encoding="utf-8"?>
<sst xmlns="http://schemas.openxmlformats.org/spreadsheetml/2006/main" count="56" uniqueCount="41">
  <si>
    <t>Organizace</t>
  </si>
  <si>
    <t>Použití</t>
  </si>
  <si>
    <t xml:space="preserve"> </t>
  </si>
  <si>
    <t>údržba a opravy majetku, který PO používá k činnosti</t>
  </si>
  <si>
    <t>v tis. Kč</t>
  </si>
  <si>
    <t>celkem vč. odvodu</t>
  </si>
  <si>
    <t>Pořízení movitého majetku</t>
  </si>
  <si>
    <t>Technické zhodnocení nem. maj., údržba a opravy maj., který PO používá k činnosti</t>
  </si>
  <si>
    <t>pořízení movitého majetku</t>
  </si>
  <si>
    <t>ponechání již v RK schváleného a platného požadavku</t>
  </si>
  <si>
    <t>xxxxxxxx</t>
  </si>
  <si>
    <t>změna výše čerpání, změna požadavku (nebude realizováno)</t>
  </si>
  <si>
    <t>nový požadavek k zařazení nemovitého, movitého majetku nebo nový objem použití</t>
  </si>
  <si>
    <t>Poznámka:</t>
  </si>
  <si>
    <t>název akce</t>
  </si>
  <si>
    <t>technické zhodnocení nemovitého majetku</t>
  </si>
  <si>
    <t>Tvorba celkem</t>
  </si>
  <si>
    <t>Investiční fond po úpravě</t>
  </si>
  <si>
    <t>Odsouhlasené čerpání investičního fondu</t>
  </si>
  <si>
    <t xml:space="preserve"> Organizace</t>
  </si>
  <si>
    <t>počet stran: 1</t>
  </si>
  <si>
    <t>Celkem  v tis. Kč</t>
  </si>
  <si>
    <t>Návrh na úpravu čerpání investičního fondu v roce 2014</t>
  </si>
  <si>
    <t>Zůstatek k 1. 1. 2014</t>
  </si>
  <si>
    <t>Zůstatek k 31.12.2014</t>
  </si>
  <si>
    <t>Upravený zůstatek k 31.12.2014</t>
  </si>
  <si>
    <t>Střední zdravotnická škola a Vyšší odborná škola zdravotnická Havlíčkův Brod</t>
  </si>
  <si>
    <t>Základní škola a Praktická škola U Trojice 2104, Havlíčkův Brod</t>
  </si>
  <si>
    <t>-</t>
  </si>
  <si>
    <t>oprava nevyhovující stávající internetové sítě</t>
  </si>
  <si>
    <t>server 137 tis. Kč (zbývající část ve výši 91tis. Kč bude čerpána z Fondu Vysočiny- schváleno usnesením 0274/04/2014/ZK), stravovací systém 60 tis. Kč</t>
  </si>
  <si>
    <t>Základní škola a Praktická škola Chotěboř</t>
  </si>
  <si>
    <t xml:space="preserve"> -</t>
  </si>
  <si>
    <t>kondenzační kotel s ohřevem vody</t>
  </si>
  <si>
    <t>Střední průmyslová škola stavební akademika Stanislava Bechyně, Havlíčkův Brod, Jihlavská 628</t>
  </si>
  <si>
    <t>oprava podlahy v tělocvičně 160 tis. Kč</t>
  </si>
  <si>
    <r>
      <t xml:space="preserve">výměna osobního automobilu 400 tis. Kč, diskové pole - úložiště dat </t>
    </r>
    <r>
      <rPr>
        <strike/>
        <sz val="8"/>
        <rFont val="Arial"/>
        <family val="2"/>
      </rPr>
      <t>500</t>
    </r>
    <r>
      <rPr>
        <sz val="8"/>
        <rFont val="Arial"/>
        <family val="2"/>
      </rPr>
      <t xml:space="preserve"> tis </t>
    </r>
    <r>
      <rPr>
        <b/>
        <sz val="8"/>
        <rFont val="Arial"/>
        <family val="2"/>
      </rPr>
      <t>585 tis. Kč</t>
    </r>
    <r>
      <rPr>
        <sz val="8"/>
        <rFont val="Arial"/>
        <family val="2"/>
      </rPr>
      <t xml:space="preserve">, server - aplikace databáze, virtualizace, cluster </t>
    </r>
    <r>
      <rPr>
        <strike/>
        <sz val="8"/>
        <rFont val="Arial"/>
        <family val="2"/>
      </rPr>
      <t>440 tis.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470 tis. Kč</t>
    </r>
  </si>
  <si>
    <t>Střední odborné učiliště technické, Chotěboř, Žižkova 1501</t>
  </si>
  <si>
    <t>výměna okapů a instalace sněhových zábran 85 tis. Kč, rekonstrukce vchodu do šaten 70 tis. Kč</t>
  </si>
  <si>
    <r>
      <t xml:space="preserve">CNC soustružnické centrum </t>
    </r>
    <r>
      <rPr>
        <sz val="8"/>
        <rFont val="Arial"/>
        <family val="2"/>
      </rPr>
      <t>- výuka a produktivní práce žáků ve strojírenských oborech 1 900 tis. Kč, CNC router - výuka a produktivní práce žáků v dřevařských oborech 200 tis. Kč,</t>
    </r>
    <r>
      <rPr>
        <b/>
        <sz val="8"/>
        <rFont val="Arial"/>
        <family val="2"/>
      </rPr>
      <t>stavebnice 3D CNC frézovací stroj 2 ks á 45 tis. Kč, tj. 90 tis. Kč (v rámci projektu PTO - Výzva pro budoucnost č. CZ.1.07/1.1.00/44.0003)</t>
    </r>
  </si>
  <si>
    <t xml:space="preserve">        RK-22-2014-66, př. 1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</si>
</sst>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\ &quot;Kč&quot;"/>
    <numFmt numFmtId="185" formatCode="#,##0\ &quot;Kč&quot;"/>
    <numFmt numFmtId="186" formatCode="[$-405]d\.\ mmmm\ yyyy"/>
    <numFmt numFmtId="187" formatCode="000\ 00"/>
    <numFmt numFmtId="188" formatCode="0.0"/>
    <numFmt numFmtId="189" formatCode="0.0%"/>
    <numFmt numFmtId="190" formatCode="_-* #,##0.0\ &quot;Kč&quot;_-;\-* #,##0.0\ &quot;Kč&quot;_-;_-* &quot;-&quot;??\ &quot;Kč&quot;_-;_-@_-"/>
    <numFmt numFmtId="191" formatCode="_-* #,##0\ &quot;Kč&quot;_-;\-* #,##0\ &quot;Kč&quot;_-;_-* &quot;-&quot;??\ &quot;Kč&quot;_-;_-@_-"/>
    <numFmt numFmtId="192" formatCode="_-* #,##0.000\ &quot;Kč&quot;_-;\-* #,##0.000\ &quot;Kč&quot;_-;_-* &quot;-&quot;??\ &quot;Kč&quot;_-;_-@_-"/>
  </numFmts>
  <fonts count="55">
    <font>
      <sz val="10"/>
      <name val="Arial CE"/>
      <family val="0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trike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0" fontId="15" fillId="0" borderId="0" xfId="0" applyFont="1" applyAlignment="1">
      <alignment horizontal="right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3" fontId="12" fillId="33" borderId="12" xfId="0" applyNumberFormat="1" applyFont="1" applyFill="1" applyBorder="1" applyAlignment="1">
      <alignment vertical="center"/>
    </xf>
    <xf numFmtId="3" fontId="12" fillId="33" borderId="13" xfId="0" applyNumberFormat="1" applyFont="1" applyFill="1" applyBorder="1" applyAlignment="1">
      <alignment vertical="center"/>
    </xf>
    <xf numFmtId="3" fontId="12" fillId="33" borderId="14" xfId="0" applyNumberFormat="1" applyFont="1" applyFill="1" applyBorder="1" applyAlignment="1">
      <alignment vertical="center"/>
    </xf>
    <xf numFmtId="3" fontId="12" fillId="33" borderId="15" xfId="0" applyNumberFormat="1" applyFont="1" applyFill="1" applyBorder="1" applyAlignment="1">
      <alignment vertical="center"/>
    </xf>
    <xf numFmtId="3" fontId="12" fillId="33" borderId="16" xfId="0" applyNumberFormat="1" applyFont="1" applyFill="1" applyBorder="1" applyAlignment="1">
      <alignment vertical="center"/>
    </xf>
    <xf numFmtId="0" fontId="0" fillId="0" borderId="17" xfId="0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3" fontId="12" fillId="33" borderId="19" xfId="0" applyNumberFormat="1" applyFont="1" applyFill="1" applyBorder="1" applyAlignment="1">
      <alignment vertical="center"/>
    </xf>
    <xf numFmtId="0" fontId="0" fillId="0" borderId="20" xfId="0" applyFont="1" applyBorder="1" applyAlignment="1">
      <alignment horizontal="right" vertical="center" wrapText="1"/>
    </xf>
    <xf numFmtId="0" fontId="0" fillId="0" borderId="21" xfId="0" applyFont="1" applyBorder="1" applyAlignment="1">
      <alignment horizontal="right" vertical="center" wrapText="1"/>
    </xf>
    <xf numFmtId="3" fontId="0" fillId="0" borderId="17" xfId="0" applyNumberFormat="1" applyFont="1" applyBorder="1" applyAlignment="1">
      <alignment horizontal="right" vertical="center" wrapText="1"/>
    </xf>
    <xf numFmtId="3" fontId="12" fillId="33" borderId="22" xfId="0" applyNumberFormat="1" applyFont="1" applyFill="1" applyBorder="1" applyAlignment="1">
      <alignment vertical="center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5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3" fontId="12" fillId="33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3" fontId="0" fillId="0" borderId="17" xfId="0" applyNumberFormat="1" applyBorder="1" applyAlignment="1">
      <alignment horizontal="right" vertical="center" wrapText="1"/>
    </xf>
    <xf numFmtId="3" fontId="12" fillId="33" borderId="23" xfId="0" applyNumberFormat="1" applyFont="1" applyFill="1" applyBorder="1" applyAlignment="1">
      <alignment vertical="center"/>
    </xf>
    <xf numFmtId="3" fontId="12" fillId="33" borderId="24" xfId="0" applyNumberFormat="1" applyFont="1" applyFill="1" applyBorder="1" applyAlignment="1">
      <alignment vertical="center"/>
    </xf>
    <xf numFmtId="3" fontId="12" fillId="33" borderId="25" xfId="0" applyNumberFormat="1" applyFont="1" applyFill="1" applyBorder="1" applyAlignment="1">
      <alignment vertical="center"/>
    </xf>
    <xf numFmtId="3" fontId="12" fillId="33" borderId="26" xfId="0" applyNumberFormat="1" applyFont="1" applyFill="1" applyBorder="1" applyAlignment="1">
      <alignment vertical="center"/>
    </xf>
    <xf numFmtId="3" fontId="12" fillId="33" borderId="27" xfId="0" applyNumberFormat="1" applyFont="1" applyFill="1" applyBorder="1" applyAlignment="1">
      <alignment vertical="center"/>
    </xf>
    <xf numFmtId="0" fontId="12" fillId="0" borderId="23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wrapText="1"/>
    </xf>
    <xf numFmtId="0" fontId="15" fillId="0" borderId="22" xfId="0" applyFont="1" applyBorder="1" applyAlignment="1">
      <alignment horizontal="left" wrapText="1"/>
    </xf>
    <xf numFmtId="0" fontId="12" fillId="0" borderId="13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center" wrapText="1"/>
    </xf>
    <xf numFmtId="0" fontId="0" fillId="0" borderId="35" xfId="0" applyBorder="1" applyAlignment="1">
      <alignment vertical="center" wrapText="1"/>
    </xf>
    <xf numFmtId="0" fontId="12" fillId="0" borderId="35" xfId="0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wrapText="1"/>
    </xf>
    <xf numFmtId="0" fontId="11" fillId="0" borderId="4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19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8" fillId="0" borderId="2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0" fillId="0" borderId="19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35" xfId="0" applyFont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C1">
      <selection activeCell="A16" sqref="A16:P16"/>
    </sheetView>
  </sheetViews>
  <sheetFormatPr defaultColWidth="9.00390625" defaultRowHeight="12.75"/>
  <cols>
    <col min="1" max="1" width="11.125" style="0" bestFit="1" customWidth="1"/>
    <col min="2" max="2" width="47.625" style="0" customWidth="1"/>
    <col min="3" max="16" width="8.75390625" style="0" customWidth="1"/>
  </cols>
  <sheetData>
    <row r="1" spans="14:16" ht="15">
      <c r="N1" s="51" t="s">
        <v>40</v>
      </c>
      <c r="O1" s="52"/>
      <c r="P1" s="52"/>
    </row>
    <row r="2" spans="2:16" s="1" customFormat="1" ht="15">
      <c r="B2" s="12"/>
      <c r="C2" s="12"/>
      <c r="D2" s="12"/>
      <c r="E2" s="12"/>
      <c r="F2" s="12"/>
      <c r="G2" s="12"/>
      <c r="H2" s="12"/>
      <c r="I2" s="12"/>
      <c r="N2" s="53" t="s">
        <v>20</v>
      </c>
      <c r="O2" s="54"/>
      <c r="P2" s="54"/>
    </row>
    <row r="3" spans="1:16" ht="20.2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3:16" ht="10.5" customHeight="1" thickBot="1">
      <c r="C4" s="11"/>
      <c r="D4" s="11"/>
      <c r="E4" s="11"/>
      <c r="F4" s="11"/>
      <c r="G4" s="11"/>
      <c r="H4" s="11"/>
      <c r="I4" s="11"/>
      <c r="P4" s="10" t="s">
        <v>4</v>
      </c>
    </row>
    <row r="5" spans="1:16" ht="39" customHeight="1" thickBot="1">
      <c r="A5" s="56" t="s">
        <v>19</v>
      </c>
      <c r="B5" s="57"/>
      <c r="C5" s="62" t="s">
        <v>18</v>
      </c>
      <c r="D5" s="63"/>
      <c r="E5" s="63"/>
      <c r="F5" s="63"/>
      <c r="G5" s="63"/>
      <c r="H5" s="63"/>
      <c r="I5" s="64"/>
      <c r="J5" s="74" t="s">
        <v>17</v>
      </c>
      <c r="K5" s="75"/>
      <c r="L5" s="75"/>
      <c r="M5" s="75"/>
      <c r="N5" s="75"/>
      <c r="O5" s="75"/>
      <c r="P5" s="76"/>
    </row>
    <row r="6" spans="1:16" ht="12.75">
      <c r="A6" s="58"/>
      <c r="B6" s="59"/>
      <c r="C6" s="77" t="s">
        <v>23</v>
      </c>
      <c r="D6" s="80" t="s">
        <v>16</v>
      </c>
      <c r="E6" s="81" t="s">
        <v>1</v>
      </c>
      <c r="F6" s="81"/>
      <c r="G6" s="81"/>
      <c r="H6" s="81"/>
      <c r="I6" s="85" t="s">
        <v>24</v>
      </c>
      <c r="J6" s="77" t="s">
        <v>23</v>
      </c>
      <c r="K6" s="80" t="s">
        <v>16</v>
      </c>
      <c r="L6" s="81" t="s">
        <v>1</v>
      </c>
      <c r="M6" s="81"/>
      <c r="N6" s="81"/>
      <c r="O6" s="81"/>
      <c r="P6" s="69" t="s">
        <v>25</v>
      </c>
    </row>
    <row r="7" spans="1:16" ht="23.25" customHeight="1">
      <c r="A7" s="58"/>
      <c r="B7" s="59"/>
      <c r="C7" s="78"/>
      <c r="D7" s="72"/>
      <c r="E7" s="72" t="s">
        <v>8</v>
      </c>
      <c r="F7" s="72" t="s">
        <v>15</v>
      </c>
      <c r="G7" s="72" t="s">
        <v>3</v>
      </c>
      <c r="H7" s="72" t="s">
        <v>5</v>
      </c>
      <c r="I7" s="86"/>
      <c r="J7" s="78"/>
      <c r="K7" s="72"/>
      <c r="L7" s="72" t="s">
        <v>8</v>
      </c>
      <c r="M7" s="72" t="s">
        <v>15</v>
      </c>
      <c r="N7" s="72" t="s">
        <v>3</v>
      </c>
      <c r="O7" s="72" t="s">
        <v>5</v>
      </c>
      <c r="P7" s="70"/>
    </row>
    <row r="8" spans="1:16" ht="47.25" customHeight="1">
      <c r="A8" s="60"/>
      <c r="B8" s="61"/>
      <c r="C8" s="79"/>
      <c r="D8" s="73"/>
      <c r="E8" s="73"/>
      <c r="F8" s="73"/>
      <c r="G8" s="73"/>
      <c r="H8" s="73"/>
      <c r="I8" s="87"/>
      <c r="J8" s="79"/>
      <c r="K8" s="73"/>
      <c r="L8" s="73"/>
      <c r="M8" s="73"/>
      <c r="N8" s="73"/>
      <c r="O8" s="73"/>
      <c r="P8" s="71"/>
    </row>
    <row r="9" spans="1:16" ht="30.75" customHeight="1">
      <c r="A9" s="49" t="s">
        <v>27</v>
      </c>
      <c r="B9" s="68"/>
      <c r="C9" s="16">
        <v>203</v>
      </c>
      <c r="D9" s="18">
        <v>372</v>
      </c>
      <c r="E9" s="18">
        <v>0</v>
      </c>
      <c r="F9" s="18">
        <v>0</v>
      </c>
      <c r="G9" s="17">
        <v>0</v>
      </c>
      <c r="H9" s="18">
        <v>274</v>
      </c>
      <c r="I9" s="17">
        <f>C9+D9-H9</f>
        <v>301</v>
      </c>
      <c r="J9" s="16">
        <v>203</v>
      </c>
      <c r="K9" s="18">
        <v>372</v>
      </c>
      <c r="L9" s="18">
        <v>0</v>
      </c>
      <c r="M9" s="18">
        <v>0</v>
      </c>
      <c r="N9" s="18">
        <v>84</v>
      </c>
      <c r="O9" s="18">
        <f>274+N9</f>
        <v>358</v>
      </c>
      <c r="P9" s="19">
        <f>J9+K9-O9</f>
        <v>217</v>
      </c>
    </row>
    <row r="10" spans="1:16" ht="30.75" customHeight="1">
      <c r="A10" s="65" t="s">
        <v>31</v>
      </c>
      <c r="B10" s="67"/>
      <c r="C10" s="16">
        <v>173</v>
      </c>
      <c r="D10" s="18">
        <v>414</v>
      </c>
      <c r="E10" s="18">
        <v>60</v>
      </c>
      <c r="F10" s="18">
        <v>0</v>
      </c>
      <c r="G10" s="17">
        <v>0</v>
      </c>
      <c r="H10" s="18">
        <v>424</v>
      </c>
      <c r="I10" s="17">
        <f>C10+D10-H10</f>
        <v>163</v>
      </c>
      <c r="J10" s="16">
        <v>173</v>
      </c>
      <c r="K10" s="18">
        <v>414</v>
      </c>
      <c r="L10" s="18">
        <v>70</v>
      </c>
      <c r="M10" s="18">
        <v>0</v>
      </c>
      <c r="N10" s="18">
        <v>0</v>
      </c>
      <c r="O10" s="18">
        <f>364+L10</f>
        <v>434</v>
      </c>
      <c r="P10" s="19">
        <f>J10+K10-O10</f>
        <v>153</v>
      </c>
    </row>
    <row r="11" spans="1:16" ht="30.75" customHeight="1">
      <c r="A11" s="65" t="s">
        <v>34</v>
      </c>
      <c r="B11" s="66"/>
      <c r="C11" s="16">
        <v>1239</v>
      </c>
      <c r="D11" s="18">
        <v>1467</v>
      </c>
      <c r="E11" s="18">
        <v>1340</v>
      </c>
      <c r="F11" s="18">
        <v>0</v>
      </c>
      <c r="G11" s="17">
        <v>160</v>
      </c>
      <c r="H11" s="18">
        <v>2040</v>
      </c>
      <c r="I11" s="22">
        <v>666</v>
      </c>
      <c r="J11" s="16">
        <v>1239</v>
      </c>
      <c r="K11" s="18">
        <v>1467</v>
      </c>
      <c r="L11" s="18">
        <v>1455</v>
      </c>
      <c r="M11" s="18">
        <v>0</v>
      </c>
      <c r="N11" s="18">
        <v>160</v>
      </c>
      <c r="O11" s="18">
        <f>540+N11+M11+L11</f>
        <v>2155</v>
      </c>
      <c r="P11" s="19">
        <f>J11+K11-O11</f>
        <v>551</v>
      </c>
    </row>
    <row r="12" spans="1:17" ht="35.25" customHeight="1">
      <c r="A12" s="49" t="s">
        <v>26</v>
      </c>
      <c r="B12" s="50"/>
      <c r="C12" s="16">
        <v>280</v>
      </c>
      <c r="D12" s="18">
        <v>386</v>
      </c>
      <c r="E12" s="18">
        <v>0</v>
      </c>
      <c r="F12" s="18">
        <v>0</v>
      </c>
      <c r="G12" s="18">
        <v>0</v>
      </c>
      <c r="H12" s="18">
        <v>293</v>
      </c>
      <c r="I12" s="26">
        <v>373</v>
      </c>
      <c r="J12" s="27">
        <v>280</v>
      </c>
      <c r="K12" s="28">
        <v>386</v>
      </c>
      <c r="L12" s="28">
        <v>197</v>
      </c>
      <c r="M12" s="28">
        <v>0</v>
      </c>
      <c r="N12" s="28">
        <v>0</v>
      </c>
      <c r="O12" s="28">
        <f>293+L12</f>
        <v>490</v>
      </c>
      <c r="P12" s="19">
        <f>J12+K12-O12</f>
        <v>176</v>
      </c>
      <c r="Q12" s="6"/>
    </row>
    <row r="13" spans="1:17" ht="35.25" customHeight="1" thickBot="1">
      <c r="A13" s="39" t="s">
        <v>37</v>
      </c>
      <c r="B13" s="40"/>
      <c r="C13" s="34">
        <v>1344</v>
      </c>
      <c r="D13" s="35">
        <v>1779</v>
      </c>
      <c r="E13" s="36">
        <v>2100</v>
      </c>
      <c r="F13" s="36">
        <v>0</v>
      </c>
      <c r="G13" s="36">
        <v>155</v>
      </c>
      <c r="H13" s="37">
        <v>2501</v>
      </c>
      <c r="I13" s="38">
        <f>C13+D13-H13</f>
        <v>622</v>
      </c>
      <c r="J13" s="13">
        <v>1344</v>
      </c>
      <c r="K13" s="14">
        <f>1779+90</f>
        <v>1869</v>
      </c>
      <c r="L13" s="14">
        <f>2100+90</f>
        <v>2190</v>
      </c>
      <c r="M13" s="14">
        <v>0</v>
      </c>
      <c r="N13" s="14">
        <v>155</v>
      </c>
      <c r="O13" s="14">
        <f>2501+90</f>
        <v>2591</v>
      </c>
      <c r="P13" s="15">
        <f>J13+K13-O13</f>
        <v>622</v>
      </c>
      <c r="Q13" s="6"/>
    </row>
    <row r="14" spans="1:17" ht="35.25" customHeight="1">
      <c r="A14" s="29"/>
      <c r="B14" s="9"/>
      <c r="C14" s="30"/>
      <c r="D14" s="30"/>
      <c r="E14" s="30"/>
      <c r="F14" s="30"/>
      <c r="G14" s="30"/>
      <c r="H14" s="30"/>
      <c r="I14" s="30"/>
      <c r="J14" s="31"/>
      <c r="K14" s="31"/>
      <c r="L14" s="31"/>
      <c r="M14" s="31"/>
      <c r="N14" s="31"/>
      <c r="O14" s="31"/>
      <c r="P14" s="30"/>
      <c r="Q14" s="6"/>
    </row>
    <row r="15" spans="1:18" ht="9.75" customHeight="1">
      <c r="A15" s="8"/>
      <c r="B15" s="7"/>
      <c r="C15" s="96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R15" s="6"/>
    </row>
    <row r="16" spans="1:16" ht="18">
      <c r="A16" s="111" t="s">
        <v>22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</row>
    <row r="17" spans="1:16" ht="15" customHeight="1" thickBo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</row>
    <row r="18" spans="1:16" ht="30.75" customHeight="1">
      <c r="A18" s="117" t="s">
        <v>0</v>
      </c>
      <c r="B18" s="118"/>
      <c r="C18" s="114" t="s">
        <v>7</v>
      </c>
      <c r="D18" s="115"/>
      <c r="E18" s="115"/>
      <c r="F18" s="115"/>
      <c r="G18" s="116"/>
      <c r="H18" s="88" t="s">
        <v>21</v>
      </c>
      <c r="I18" s="90" t="s">
        <v>6</v>
      </c>
      <c r="J18" s="91"/>
      <c r="K18" s="91"/>
      <c r="L18" s="91"/>
      <c r="M18" s="91"/>
      <c r="N18" s="91"/>
      <c r="O18" s="92"/>
      <c r="P18" s="88" t="s">
        <v>21</v>
      </c>
    </row>
    <row r="19" spans="1:16" ht="20.25" customHeight="1">
      <c r="A19" s="119"/>
      <c r="B19" s="120"/>
      <c r="C19" s="82" t="s">
        <v>14</v>
      </c>
      <c r="D19" s="83"/>
      <c r="E19" s="83"/>
      <c r="F19" s="83"/>
      <c r="G19" s="84"/>
      <c r="H19" s="89"/>
      <c r="I19" s="93"/>
      <c r="J19" s="94"/>
      <c r="K19" s="94"/>
      <c r="L19" s="94"/>
      <c r="M19" s="94"/>
      <c r="N19" s="94"/>
      <c r="O19" s="95"/>
      <c r="P19" s="89"/>
    </row>
    <row r="20" spans="1:16" ht="34.5" customHeight="1">
      <c r="A20" s="49" t="s">
        <v>27</v>
      </c>
      <c r="B20" s="68"/>
      <c r="C20" s="98" t="s">
        <v>29</v>
      </c>
      <c r="D20" s="99"/>
      <c r="E20" s="99"/>
      <c r="F20" s="99"/>
      <c r="G20" s="101"/>
      <c r="H20" s="23">
        <v>84</v>
      </c>
      <c r="I20" s="102" t="s">
        <v>28</v>
      </c>
      <c r="J20" s="103"/>
      <c r="K20" s="103"/>
      <c r="L20" s="103"/>
      <c r="M20" s="103"/>
      <c r="N20" s="103"/>
      <c r="O20" s="104"/>
      <c r="P20" s="20">
        <v>0</v>
      </c>
    </row>
    <row r="21" spans="1:16" ht="34.5" customHeight="1">
      <c r="A21" s="65" t="s">
        <v>31</v>
      </c>
      <c r="B21" s="67"/>
      <c r="C21" s="121" t="s">
        <v>32</v>
      </c>
      <c r="D21" s="122"/>
      <c r="E21" s="122"/>
      <c r="F21" s="122"/>
      <c r="G21" s="123"/>
      <c r="H21" s="21">
        <v>0</v>
      </c>
      <c r="I21" s="124" t="s">
        <v>33</v>
      </c>
      <c r="J21" s="125"/>
      <c r="K21" s="125"/>
      <c r="L21" s="125"/>
      <c r="M21" s="125"/>
      <c r="N21" s="125"/>
      <c r="O21" s="126"/>
      <c r="P21" s="24">
        <v>70</v>
      </c>
    </row>
    <row r="22" spans="1:16" ht="34.5" customHeight="1">
      <c r="A22" s="65" t="s">
        <v>34</v>
      </c>
      <c r="B22" s="66"/>
      <c r="C22" s="105" t="s">
        <v>35</v>
      </c>
      <c r="D22" s="106"/>
      <c r="E22" s="106"/>
      <c r="F22" s="106"/>
      <c r="G22" s="107"/>
      <c r="H22" s="23">
        <v>160</v>
      </c>
      <c r="I22" s="108" t="s">
        <v>36</v>
      </c>
      <c r="J22" s="109"/>
      <c r="K22" s="109"/>
      <c r="L22" s="109"/>
      <c r="M22" s="109"/>
      <c r="N22" s="109"/>
      <c r="O22" s="110"/>
      <c r="P22" s="25">
        <f>400+585+470</f>
        <v>1455</v>
      </c>
    </row>
    <row r="23" spans="1:16" ht="53.25" customHeight="1">
      <c r="A23" s="49" t="s">
        <v>26</v>
      </c>
      <c r="B23" s="50"/>
      <c r="C23" s="43"/>
      <c r="D23" s="47"/>
      <c r="E23" s="47"/>
      <c r="F23" s="47"/>
      <c r="G23" s="48"/>
      <c r="H23" s="32">
        <v>0</v>
      </c>
      <c r="I23" s="98" t="s">
        <v>30</v>
      </c>
      <c r="J23" s="99"/>
      <c r="K23" s="99"/>
      <c r="L23" s="99"/>
      <c r="M23" s="99"/>
      <c r="N23" s="99"/>
      <c r="O23" s="100"/>
      <c r="P23" s="33">
        <f>137+60</f>
        <v>197</v>
      </c>
    </row>
    <row r="24" spans="1:16" ht="53.25" customHeight="1" thickBot="1">
      <c r="A24" s="41" t="s">
        <v>37</v>
      </c>
      <c r="B24" s="42"/>
      <c r="C24" s="43" t="s">
        <v>38</v>
      </c>
      <c r="D24" s="44"/>
      <c r="E24" s="44"/>
      <c r="F24" s="44"/>
      <c r="G24" s="45"/>
      <c r="H24" s="32">
        <v>155</v>
      </c>
      <c r="I24" s="46" t="s">
        <v>39</v>
      </c>
      <c r="J24" s="47"/>
      <c r="K24" s="47"/>
      <c r="L24" s="47"/>
      <c r="M24" s="47"/>
      <c r="N24" s="47"/>
      <c r="O24" s="48"/>
      <c r="P24" s="33">
        <f>2100+90</f>
        <v>2190</v>
      </c>
    </row>
    <row r="25" spans="1:16" ht="12.75">
      <c r="A25" s="5" t="s">
        <v>13</v>
      </c>
      <c r="B25" s="5" t="s">
        <v>10</v>
      </c>
      <c r="C25" s="5" t="s">
        <v>12</v>
      </c>
      <c r="D25" s="2"/>
      <c r="E25" s="2"/>
      <c r="F25" s="2"/>
      <c r="G25" s="2"/>
      <c r="H25" s="2"/>
      <c r="I25" s="2"/>
      <c r="J25" s="2"/>
      <c r="K25" s="3"/>
      <c r="L25" s="2"/>
      <c r="M25" s="2"/>
      <c r="N25" s="2"/>
      <c r="O25" s="2"/>
      <c r="P25" s="2"/>
    </row>
    <row r="26" spans="1:16" ht="12.75">
      <c r="A26" s="2"/>
      <c r="B26" s="4" t="s">
        <v>10</v>
      </c>
      <c r="C26" s="2" t="s">
        <v>11</v>
      </c>
      <c r="D26" s="2"/>
      <c r="E26" s="2"/>
      <c r="F26" s="2"/>
      <c r="G26" s="2"/>
      <c r="H26" s="2"/>
      <c r="I26" s="2"/>
      <c r="J26" s="2"/>
      <c r="K26" s="3"/>
      <c r="L26" s="2" t="s">
        <v>2</v>
      </c>
      <c r="M26" s="2"/>
      <c r="N26" s="2"/>
      <c r="O26" s="2"/>
      <c r="P26" s="2"/>
    </row>
    <row r="27" spans="1:16" ht="12.75">
      <c r="A27" s="2"/>
      <c r="B27" s="2" t="s">
        <v>10</v>
      </c>
      <c r="C27" s="2" t="s">
        <v>9</v>
      </c>
      <c r="D27" s="2"/>
      <c r="E27" s="2"/>
      <c r="F27" s="2"/>
      <c r="G27" s="2"/>
      <c r="H27" s="2"/>
      <c r="I27" s="2"/>
      <c r="J27" s="2"/>
      <c r="K27" s="3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</sheetData>
  <sheetProtection/>
  <mergeCells count="51">
    <mergeCell ref="A21:B21"/>
    <mergeCell ref="I22:O22"/>
    <mergeCell ref="H7:H8"/>
    <mergeCell ref="A23:B23"/>
    <mergeCell ref="A16:P16"/>
    <mergeCell ref="A17:P17"/>
    <mergeCell ref="C18:G18"/>
    <mergeCell ref="A18:B19"/>
    <mergeCell ref="P18:P19"/>
    <mergeCell ref="C21:G21"/>
    <mergeCell ref="I21:O21"/>
    <mergeCell ref="C15:P15"/>
    <mergeCell ref="G7:G8"/>
    <mergeCell ref="O7:O8"/>
    <mergeCell ref="A20:B20"/>
    <mergeCell ref="C23:G23"/>
    <mergeCell ref="I23:O23"/>
    <mergeCell ref="C20:G20"/>
    <mergeCell ref="I20:O20"/>
    <mergeCell ref="A22:B22"/>
    <mergeCell ref="C22:G22"/>
    <mergeCell ref="L6:O6"/>
    <mergeCell ref="M7:M8"/>
    <mergeCell ref="L7:L8"/>
    <mergeCell ref="C19:G19"/>
    <mergeCell ref="I6:I8"/>
    <mergeCell ref="H18:H19"/>
    <mergeCell ref="N7:N8"/>
    <mergeCell ref="J6:J8"/>
    <mergeCell ref="I18:O19"/>
    <mergeCell ref="E7:E8"/>
    <mergeCell ref="A11:B11"/>
    <mergeCell ref="A10:B10"/>
    <mergeCell ref="A9:B9"/>
    <mergeCell ref="P6:P8"/>
    <mergeCell ref="F7:F8"/>
    <mergeCell ref="J5:P5"/>
    <mergeCell ref="C6:C8"/>
    <mergeCell ref="K6:K8"/>
    <mergeCell ref="D6:D8"/>
    <mergeCell ref="E6:H6"/>
    <mergeCell ref="A13:B13"/>
    <mergeCell ref="A24:B24"/>
    <mergeCell ref="C24:G24"/>
    <mergeCell ref="I24:O24"/>
    <mergeCell ref="A12:B12"/>
    <mergeCell ref="N1:P1"/>
    <mergeCell ref="N2:P2"/>
    <mergeCell ref="A3:P3"/>
    <mergeCell ref="A5:B8"/>
    <mergeCell ref="C5:I5"/>
  </mergeCells>
  <printOptions horizontalCentered="1" verticalCentered="1"/>
  <pageMargins left="0.37" right="0.31" top="0.3937007874015748" bottom="0.3937007874015748" header="0.5118110236220472" footer="0.5118110236220472"/>
  <pageSetup fitToHeight="2" horizontalDpi="600" verticalDpi="6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Pospíchalová Petra</cp:lastModifiedBy>
  <cp:lastPrinted>2014-06-26T07:58:06Z</cp:lastPrinted>
  <dcterms:created xsi:type="dcterms:W3CDTF">2002-01-30T15:48:46Z</dcterms:created>
  <dcterms:modified xsi:type="dcterms:W3CDTF">2014-06-26T09:53:33Z</dcterms:modified>
  <cp:category/>
  <cp:version/>
  <cp:contentType/>
  <cp:contentStatus/>
</cp:coreProperties>
</file>