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576" windowHeight="10800" activeTab="0"/>
  </bookViews>
  <sheets>
    <sheet name="RK-39-2013-41, př. 1" sheetId="1" r:id="rId1"/>
  </sheets>
  <definedNames/>
  <calcPr fullCalcOnLoad="1"/>
</workbook>
</file>

<file path=xl/sharedStrings.xml><?xml version="1.0" encoding="utf-8"?>
<sst xmlns="http://schemas.openxmlformats.org/spreadsheetml/2006/main" count="120" uniqueCount="76">
  <si>
    <t>I. Návrh na úpravu příjmové části rozpočtu kraje</t>
  </si>
  <si>
    <t>/v Kč/</t>
  </si>
  <si>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</si>
  <si>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</si>
  <si>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</si>
  <si>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</si>
  <si>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</si>
  <si>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</si>
  <si>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</si>
  <si>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</si>
  <si>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4=2+3</t>
  </si>
  <si>
    <t>2212 - Silnice</t>
  </si>
  <si>
    <t>x</t>
  </si>
  <si>
    <t>pol. 2310 - příjmy z prodeje krátkodobého a drobného dl. majetku celkem</t>
  </si>
  <si>
    <t>z toho: KSÚS Vysočiny</t>
  </si>
  <si>
    <t>pol. 3113 - příjmy z prodeje dl. movitého majetku celkem</t>
  </si>
  <si>
    <t>z toho: Muzeum Vysočiny Havlíčkův Brod</t>
  </si>
  <si>
    <t xml:space="preserve">z toho: Diagnostický ústav sociální péče Černovice </t>
  </si>
  <si>
    <t xml:space="preserve">           Domov důchodců Humpolec</t>
  </si>
  <si>
    <t xml:space="preserve">           Domov pro seniory Velké Meziříčí</t>
  </si>
  <si>
    <t xml:space="preserve">3522 - Ostatní nemocnice </t>
  </si>
  <si>
    <t xml:space="preserve">z toho: Nemocnice Jihlava </t>
  </si>
  <si>
    <t>3533 - Zdravotnická záchranná služba</t>
  </si>
  <si>
    <t>3529 - Ostatní ústavní péče</t>
  </si>
  <si>
    <t>z toho: Dětský domov Kamenice nad Lipou</t>
  </si>
  <si>
    <t>3121 - Gymnázia</t>
  </si>
  <si>
    <t>3122 - Střední odborné školy</t>
  </si>
  <si>
    <t>3123 - Střední odborná učiliště a učiliště</t>
  </si>
  <si>
    <t xml:space="preserve">Střední odborné učiliště technické, Chotěboř, Žižkova 1501 </t>
  </si>
  <si>
    <t>3125 - Školní hospodářství, školní statky</t>
  </si>
  <si>
    <t>Zvýšení příjmů kraje celkem</t>
  </si>
  <si>
    <t>Gymnázium Velké Meziříčí</t>
  </si>
  <si>
    <t>Gymnázium, Střední odborná škola a Vyšší odborná škola Ledeč nad Sázavou</t>
  </si>
  <si>
    <t>Střední průmyslová škola Jihlava</t>
  </si>
  <si>
    <t>Česká zemědělská akademie v Humpolci, střední škola</t>
  </si>
  <si>
    <t>Střední škola stavební Třebíč</t>
  </si>
  <si>
    <t>Střední průmyslová škola Třebíč</t>
  </si>
  <si>
    <t>Vyšší odborná škola a Střední škola veterinární, zemědělská a zdravotnická Třebíč</t>
  </si>
  <si>
    <t>Hotelová škola Světlá a Obchodní akademie Velké Meziříčí</t>
  </si>
  <si>
    <t xml:space="preserve">Vyšší odborná škola a Střední průmyslová škola, Žďár nad Sázavou, Studentská 1 </t>
  </si>
  <si>
    <t>Vyšší odborná škola a Střední odborná škola zemědělsko-technická Bystřice nad Pernštejnem</t>
  </si>
  <si>
    <t xml:space="preserve">Obchodní akademie a Hotelová škola Havlíčkův Brod                        </t>
  </si>
  <si>
    <t xml:space="preserve">Akademie - Vyšší odborná škola, Gymnázium a Střední odborná škola uměleckoprůmyslová  Světlá nad Sázavou                 </t>
  </si>
  <si>
    <t xml:space="preserve">Střední odborná škola a Střední odborné učiliště Třešť                                                   </t>
  </si>
  <si>
    <t xml:space="preserve">Střední škola obchodu a služeb Jihlava                                                        </t>
  </si>
  <si>
    <t xml:space="preserve">Střední škola technická Jihlava             </t>
  </si>
  <si>
    <t xml:space="preserve">Střední průmyslová škola a Střední odborné učiliště Pelhřimov                                            </t>
  </si>
  <si>
    <t xml:space="preserve">Střední škola řemesel a služeb Moravské Budějovice              </t>
  </si>
  <si>
    <t xml:space="preserve">Střední odborná škola Nové Město na Moravě                                       </t>
  </si>
  <si>
    <t xml:space="preserve">Střední škola technická Žďár nad Sázavou                   </t>
  </si>
  <si>
    <t>Odborné učiliště a Praktická škola, Černovice, Mariánské náměstí 72</t>
  </si>
  <si>
    <t>Pedagogicko-psychologická poradna, Havlíčkův Brod, Nad Tratí 335</t>
  </si>
  <si>
    <t>4357 - Domovy pro osoby se zdr.postižením</t>
  </si>
  <si>
    <t>4350 - Domovy pro seniory</t>
  </si>
  <si>
    <t xml:space="preserve">z toho: Domov důchodců Proseč u Pošné </t>
  </si>
  <si>
    <t>z toho: ZZS Kraje Vysočina</t>
  </si>
  <si>
    <t xml:space="preserve">           Domov pro seniory Mitrov</t>
  </si>
  <si>
    <t xml:space="preserve">           Domov pro seniory Velké Meziříčí </t>
  </si>
  <si>
    <t xml:space="preserve">           Nemocnice Třebíč</t>
  </si>
  <si>
    <t>3114 - Speciální základní školy</t>
  </si>
  <si>
    <t>Základní škola a Mateřská škola při zdravotnických zařízeních Kraje Vysočina</t>
  </si>
  <si>
    <t>Gymnázium a SOŠ Moravské Budějovice, Tyršova 365</t>
  </si>
  <si>
    <t>Střední uměleckoprůmyslová škola Jihlava - Helenín, Hálkova 42</t>
  </si>
  <si>
    <t xml:space="preserve">Střední škola automobilní Jihlava                                            </t>
  </si>
  <si>
    <t xml:space="preserve">Střední škola stavební Jihlava                                            </t>
  </si>
  <si>
    <t>Střední škola řemesel Třebíč</t>
  </si>
  <si>
    <t>Střední škola řemesel a služeb Velké Meziříčí</t>
  </si>
  <si>
    <t>Školní statek, Humpolec, Dusilov 384</t>
  </si>
  <si>
    <t>3146 - Zařízení výchovného poradenství a prev. výchovné péče</t>
  </si>
  <si>
    <t>3124 - Střední školy pro žáky se zdr. postižením</t>
  </si>
  <si>
    <t>Obchodní akademie Dr. Bráfa a Jazyková škola s právem státní jazykové zkoušky Třebíč</t>
  </si>
  <si>
    <t>Vyšší odborná škola a Střední odborná škola zemědělsko-technická Bystřice n. Pern.</t>
  </si>
  <si>
    <t>Střední průmyslová škola stavební akademika Stanislava Bechyně, Havlíčkův Brod</t>
  </si>
  <si>
    <t>Návrh na úpravu rozpočtu Kraje Vysočina na rok 2013</t>
  </si>
  <si>
    <t>počet stran: 2</t>
  </si>
  <si>
    <t>RK-39-2013-41,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</si>
</sst>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sz val="9"/>
      <name val="Arial CE"/>
      <family val="0"/>
    </font>
    <font>
      <sz val="10"/>
      <color indexed="8"/>
      <name val="Arial CE"/>
      <family val="0"/>
    </font>
    <font>
      <b/>
      <sz val="9"/>
      <color indexed="8"/>
      <name val="Arial CE"/>
      <family val="0"/>
    </font>
    <font>
      <sz val="10"/>
      <name val="Arial"/>
      <family val="2"/>
    </font>
    <font>
      <b/>
      <sz val="9"/>
      <name val="Arial CE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2"/>
    </font>
    <font>
      <sz val="10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4" fontId="7" fillId="33" borderId="22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26" xfId="0" applyNumberFormat="1" applyFont="1" applyBorder="1" applyAlignment="1">
      <alignment horizontal="righ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0" fontId="3" fillId="33" borderId="28" xfId="0" applyFont="1" applyFill="1" applyBorder="1" applyAlignment="1">
      <alignment horizontal="lef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4" fontId="7" fillId="33" borderId="25" xfId="0" applyNumberFormat="1" applyFont="1" applyFill="1" applyBorder="1" applyAlignment="1">
      <alignment horizontal="right" vertical="center" wrapText="1"/>
    </xf>
    <xf numFmtId="0" fontId="3" fillId="35" borderId="0" xfId="0" applyFont="1" applyFill="1" applyBorder="1" applyAlignment="1">
      <alignment horizontal="center"/>
    </xf>
    <xf numFmtId="4" fontId="7" fillId="35" borderId="29" xfId="0" applyNumberFormat="1" applyFont="1" applyFill="1" applyBorder="1" applyAlignment="1">
      <alignment horizontal="right"/>
    </xf>
    <xf numFmtId="4" fontId="7" fillId="35" borderId="30" xfId="0" applyNumberFormat="1" applyFont="1" applyFill="1" applyBorder="1" applyAlignment="1">
      <alignment horizontal="right"/>
    </xf>
    <xf numFmtId="0" fontId="6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0" fontId="9" fillId="0" borderId="32" xfId="0" applyFont="1" applyFill="1" applyBorder="1" applyAlignment="1">
      <alignment wrapText="1"/>
    </xf>
    <xf numFmtId="4" fontId="10" fillId="36" borderId="29" xfId="0" applyNumberFormat="1" applyFont="1" applyFill="1" applyBorder="1" applyAlignment="1">
      <alignment/>
    </xf>
    <xf numFmtId="4" fontId="2" fillId="0" borderId="30" xfId="0" applyNumberFormat="1" applyFont="1" applyBorder="1" applyAlignment="1">
      <alignment/>
    </xf>
    <xf numFmtId="4" fontId="51" fillId="36" borderId="29" xfId="0" applyNumberFormat="1" applyFont="1" applyFill="1" applyBorder="1" applyAlignment="1">
      <alignment/>
    </xf>
    <xf numFmtId="4" fontId="51" fillId="0" borderId="30" xfId="0" applyNumberFormat="1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4" fontId="7" fillId="35" borderId="29" xfId="0" applyNumberFormat="1" applyFont="1" applyFill="1" applyBorder="1" applyAlignment="1">
      <alignment/>
    </xf>
    <xf numFmtId="4" fontId="7" fillId="35" borderId="30" xfId="0" applyNumberFormat="1" applyFont="1" applyFill="1" applyBorder="1" applyAlignment="1">
      <alignment/>
    </xf>
    <xf numFmtId="4" fontId="7" fillId="0" borderId="23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0" fontId="2" fillId="0" borderId="31" xfId="0" applyFont="1" applyBorder="1" applyAlignment="1">
      <alignment horizontal="left" vertical="center" wrapText="1"/>
    </xf>
    <xf numFmtId="4" fontId="2" fillId="0" borderId="35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0" fontId="9" fillId="0" borderId="32" xfId="0" applyFont="1" applyFill="1" applyBorder="1" applyAlignment="1">
      <alignment wrapText="1"/>
    </xf>
    <xf numFmtId="164" fontId="2" fillId="0" borderId="31" xfId="0" applyNumberFormat="1" applyFont="1" applyBorder="1" applyAlignment="1">
      <alignment horizontal="left" vertical="center" wrapText="1"/>
    </xf>
    <xf numFmtId="4" fontId="7" fillId="0" borderId="35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/>
    </xf>
    <xf numFmtId="0" fontId="2" fillId="0" borderId="32" xfId="0" applyFont="1" applyBorder="1" applyAlignment="1">
      <alignment/>
    </xf>
    <xf numFmtId="4" fontId="2" fillId="0" borderId="30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5" fillId="0" borderId="32" xfId="0" applyFont="1" applyFill="1" applyBorder="1" applyAlignment="1">
      <alignment/>
    </xf>
    <xf numFmtId="4" fontId="7" fillId="0" borderId="29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35" borderId="35" xfId="0" applyNumberFormat="1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4" fontId="7" fillId="0" borderId="30" xfId="0" applyNumberFormat="1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1" fillId="37" borderId="33" xfId="0" applyFont="1" applyFill="1" applyBorder="1" applyAlignment="1">
      <alignment horizontal="center"/>
    </xf>
    <xf numFmtId="4" fontId="51" fillId="37" borderId="29" xfId="0" applyNumberFormat="1" applyFont="1" applyFill="1" applyBorder="1" applyAlignment="1">
      <alignment/>
    </xf>
    <xf numFmtId="4" fontId="51" fillId="37" borderId="30" xfId="0" applyNumberFormat="1" applyFont="1" applyFill="1" applyBorder="1" applyAlignment="1">
      <alignment/>
    </xf>
    <xf numFmtId="4" fontId="52" fillId="0" borderId="30" xfId="0" applyNumberFormat="1" applyFont="1" applyBorder="1" applyAlignment="1">
      <alignment/>
    </xf>
    <xf numFmtId="0" fontId="9" fillId="0" borderId="33" xfId="0" applyFont="1" applyFill="1" applyBorder="1" applyAlignment="1">
      <alignment/>
    </xf>
    <xf numFmtId="4" fontId="0" fillId="0" borderId="36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9" fillId="0" borderId="29" xfId="0" applyFont="1" applyFill="1" applyBorder="1" applyAlignment="1" applyProtection="1">
      <alignment/>
      <protection locked="0"/>
    </xf>
    <xf numFmtId="0" fontId="9" fillId="0" borderId="29" xfId="0" applyFont="1" applyFill="1" applyBorder="1" applyAlignment="1">
      <alignment wrapText="1"/>
    </xf>
    <xf numFmtId="49" fontId="9" fillId="36" borderId="29" xfId="0" applyNumberFormat="1" applyFont="1" applyFill="1" applyBorder="1" applyAlignment="1" applyProtection="1">
      <alignment/>
      <protection locked="0"/>
    </xf>
    <xf numFmtId="0" fontId="9" fillId="0" borderId="29" xfId="0" applyFont="1" applyFill="1" applyBorder="1" applyAlignment="1">
      <alignment/>
    </xf>
    <xf numFmtId="0" fontId="3" fillId="35" borderId="29" xfId="0" applyFont="1" applyFill="1" applyBorder="1" applyAlignment="1">
      <alignment horizontal="left"/>
    </xf>
    <xf numFmtId="0" fontId="6" fillId="0" borderId="37" xfId="0" applyFont="1" applyBorder="1" applyAlignment="1">
      <alignment horizontal="center"/>
    </xf>
    <xf numFmtId="4" fontId="7" fillId="33" borderId="38" xfId="0" applyNumberFormat="1" applyFont="1" applyFill="1" applyBorder="1" applyAlignment="1">
      <alignment horizontal="right" vertical="center" wrapText="1"/>
    </xf>
    <xf numFmtId="4" fontId="7" fillId="0" borderId="34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8" fillId="0" borderId="34" xfId="0" applyNumberFormat="1" applyFont="1" applyBorder="1" applyAlignment="1">
      <alignment horizontal="right" vertical="center" wrapText="1"/>
    </xf>
    <xf numFmtId="4" fontId="7" fillId="33" borderId="30" xfId="0" applyNumberFormat="1" applyFont="1" applyFill="1" applyBorder="1" applyAlignment="1">
      <alignment horizontal="right" vertical="center" wrapText="1"/>
    </xf>
    <xf numFmtId="4" fontId="8" fillId="0" borderId="39" xfId="0" applyNumberFormat="1" applyFont="1" applyBorder="1" applyAlignment="1">
      <alignment horizontal="right" vertical="center" wrapText="1"/>
    </xf>
    <xf numFmtId="4" fontId="7" fillId="0" borderId="39" xfId="0" applyNumberFormat="1" applyFont="1" applyBorder="1" applyAlignment="1">
      <alignment horizontal="right" vertical="center" wrapText="1"/>
    </xf>
    <xf numFmtId="4" fontId="7" fillId="33" borderId="39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/>
    </xf>
    <xf numFmtId="4" fontId="7" fillId="33" borderId="2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2" fillId="0" borderId="31" xfId="0" applyNumberFormat="1" applyFont="1" applyBorder="1" applyAlignment="1">
      <alignment horizontal="right" vertical="center" wrapText="1"/>
    </xf>
    <xf numFmtId="4" fontId="7" fillId="33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12" fillId="0" borderId="29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7" fillId="33" borderId="23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51" fillId="0" borderId="30" xfId="0" applyNumberFormat="1" applyFont="1" applyBorder="1" applyAlignment="1">
      <alignment horizontal="right" vertical="center" wrapText="1"/>
    </xf>
    <xf numFmtId="0" fontId="3" fillId="35" borderId="29" xfId="0" applyFont="1" applyFill="1" applyBorder="1" applyAlignment="1">
      <alignment horizontal="center"/>
    </xf>
    <xf numFmtId="4" fontId="7" fillId="35" borderId="35" xfId="0" applyNumberFormat="1" applyFont="1" applyFill="1" applyBorder="1" applyAlignment="1">
      <alignment horizontal="right"/>
    </xf>
    <xf numFmtId="4" fontId="7" fillId="35" borderId="33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/>
    </xf>
    <xf numFmtId="0" fontId="9" fillId="36" borderId="29" xfId="0" applyFont="1" applyFill="1" applyBorder="1" applyAlignment="1" applyProtection="1">
      <alignment/>
      <protection locked="0"/>
    </xf>
    <xf numFmtId="4" fontId="2" fillId="0" borderId="24" xfId="0" applyNumberFormat="1" applyFont="1" applyBorder="1" applyAlignment="1">
      <alignment horizontal="right"/>
    </xf>
    <xf numFmtId="4" fontId="12" fillId="0" borderId="35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left" vertical="center" wrapText="1"/>
    </xf>
    <xf numFmtId="4" fontId="2" fillId="0" borderId="41" xfId="0" applyNumberFormat="1" applyFont="1" applyBorder="1" applyAlignment="1">
      <alignment horizontal="right" vertical="center" wrapText="1"/>
    </xf>
    <xf numFmtId="4" fontId="2" fillId="0" borderId="33" xfId="0" applyNumberFormat="1" applyFont="1" applyBorder="1" applyAlignment="1">
      <alignment horizontal="right"/>
    </xf>
    <xf numFmtId="4" fontId="51" fillId="0" borderId="24" xfId="0" applyNumberFormat="1" applyFont="1" applyBorder="1" applyAlignment="1">
      <alignment horizontal="right"/>
    </xf>
    <xf numFmtId="4" fontId="51" fillId="36" borderId="32" xfId="0" applyNumberFormat="1" applyFont="1" applyFill="1" applyBorder="1" applyAlignment="1">
      <alignment/>
    </xf>
    <xf numFmtId="4" fontId="10" fillId="36" borderId="32" xfId="0" applyNumberFormat="1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7" fillId="35" borderId="32" xfId="0" applyNumberFormat="1" applyFont="1" applyFill="1" applyBorder="1" applyAlignment="1">
      <alignment/>
    </xf>
    <xf numFmtId="4" fontId="7" fillId="0" borderId="32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32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/>
    </xf>
    <xf numFmtId="0" fontId="9" fillId="0" borderId="29" xfId="0" applyFont="1" applyFill="1" applyBorder="1" applyAlignment="1">
      <alignment wrapText="1"/>
    </xf>
    <xf numFmtId="4" fontId="52" fillId="0" borderId="30" xfId="0" applyNumberFormat="1" applyFont="1" applyBorder="1" applyAlignment="1">
      <alignment/>
    </xf>
    <xf numFmtId="49" fontId="9" fillId="0" borderId="29" xfId="0" applyNumberFormat="1" applyFont="1" applyFill="1" applyBorder="1" applyAlignment="1" applyProtection="1">
      <alignment/>
      <protection locked="0"/>
    </xf>
    <xf numFmtId="49" fontId="9" fillId="36" borderId="42" xfId="0" applyNumberFormat="1" applyFont="1" applyFill="1" applyBorder="1" applyAlignment="1" applyProtection="1">
      <alignment/>
      <protection locked="0"/>
    </xf>
    <xf numFmtId="4" fontId="7" fillId="0" borderId="32" xfId="0" applyNumberFormat="1" applyFont="1" applyBorder="1" applyAlignment="1">
      <alignment horizontal="right"/>
    </xf>
    <xf numFmtId="49" fontId="9" fillId="0" borderId="29" xfId="0" applyNumberFormat="1" applyFont="1" applyFill="1" applyBorder="1" applyAlignment="1" applyProtection="1">
      <alignment wrapText="1"/>
      <protection locked="0"/>
    </xf>
    <xf numFmtId="4" fontId="53" fillId="0" borderId="35" xfId="0" applyNumberFormat="1" applyFont="1" applyFill="1" applyBorder="1" applyAlignment="1">
      <alignment/>
    </xf>
    <xf numFmtId="4" fontId="53" fillId="0" borderId="32" xfId="0" applyNumberFormat="1" applyFont="1" applyFill="1" applyBorder="1" applyAlignment="1">
      <alignment/>
    </xf>
    <xf numFmtId="4" fontId="53" fillId="0" borderId="29" xfId="0" applyNumberFormat="1" applyFont="1" applyFill="1" applyBorder="1" applyAlignment="1">
      <alignment/>
    </xf>
    <xf numFmtId="4" fontId="52" fillId="0" borderId="30" xfId="0" applyNumberFormat="1" applyFont="1" applyFill="1" applyBorder="1" applyAlignment="1">
      <alignment/>
    </xf>
    <xf numFmtId="4" fontId="53" fillId="0" borderId="35" xfId="0" applyNumberFormat="1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4" fontId="51" fillId="0" borderId="35" xfId="0" applyNumberFormat="1" applyFont="1" applyBorder="1" applyAlignment="1">
      <alignment/>
    </xf>
    <xf numFmtId="4" fontId="51" fillId="0" borderId="32" xfId="0" applyNumberFormat="1" applyFont="1" applyBorder="1" applyAlignment="1">
      <alignment/>
    </xf>
    <xf numFmtId="4" fontId="51" fillId="0" borderId="29" xfId="0" applyNumberFormat="1" applyFont="1" applyBorder="1" applyAlignment="1">
      <alignment/>
    </xf>
    <xf numFmtId="0" fontId="9" fillId="0" borderId="33" xfId="0" applyFont="1" applyFill="1" applyBorder="1" applyAlignment="1">
      <alignment wrapText="1"/>
    </xf>
    <xf numFmtId="4" fontId="2" fillId="0" borderId="42" xfId="0" applyNumberFormat="1" applyFont="1" applyBorder="1" applyAlignment="1">
      <alignment/>
    </xf>
    <xf numFmtId="0" fontId="9" fillId="0" borderId="33" xfId="0" applyFont="1" applyFill="1" applyBorder="1" applyAlignment="1">
      <alignment wrapText="1"/>
    </xf>
    <xf numFmtId="4" fontId="51" fillId="37" borderId="35" xfId="0" applyNumberFormat="1" applyFont="1" applyFill="1" applyBorder="1" applyAlignment="1">
      <alignment/>
    </xf>
    <xf numFmtId="4" fontId="51" fillId="37" borderId="32" xfId="0" applyNumberFormat="1" applyFont="1" applyFill="1" applyBorder="1" applyAlignment="1">
      <alignment/>
    </xf>
    <xf numFmtId="0" fontId="13" fillId="35" borderId="32" xfId="0" applyFont="1" applyFill="1" applyBorder="1" applyAlignment="1">
      <alignment horizontal="center"/>
    </xf>
    <xf numFmtId="4" fontId="51" fillId="35" borderId="35" xfId="0" applyNumberFormat="1" applyFont="1" applyFill="1" applyBorder="1" applyAlignment="1">
      <alignment/>
    </xf>
    <xf numFmtId="4" fontId="51" fillId="35" borderId="32" xfId="0" applyNumberFormat="1" applyFont="1" applyFill="1" applyBorder="1" applyAlignment="1">
      <alignment/>
    </xf>
    <xf numFmtId="4" fontId="51" fillId="35" borderId="29" xfId="0" applyNumberFormat="1" applyFont="1" applyFill="1" applyBorder="1" applyAlignment="1">
      <alignment/>
    </xf>
    <xf numFmtId="4" fontId="51" fillId="35" borderId="30" xfId="0" applyNumberFormat="1" applyFont="1" applyFill="1" applyBorder="1" applyAlignment="1">
      <alignment/>
    </xf>
    <xf numFmtId="4" fontId="51" fillId="0" borderId="42" xfId="0" applyNumberFormat="1" applyFont="1" applyBorder="1" applyAlignment="1">
      <alignment/>
    </xf>
    <xf numFmtId="0" fontId="9" fillId="0" borderId="29" xfId="0" applyFont="1" applyFill="1" applyBorder="1" applyAlignment="1">
      <alignment horizontal="left"/>
    </xf>
    <xf numFmtId="4" fontId="12" fillId="0" borderId="27" xfId="0" applyNumberFormat="1" applyFont="1" applyFill="1" applyBorder="1" applyAlignment="1">
      <alignment/>
    </xf>
    <xf numFmtId="4" fontId="7" fillId="35" borderId="27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12" fillId="0" borderId="22" xfId="0" applyNumberFormat="1" applyFont="1" applyFill="1" applyBorder="1" applyAlignment="1">
      <alignment/>
    </xf>
    <xf numFmtId="0" fontId="3" fillId="35" borderId="11" xfId="0" applyFont="1" applyFill="1" applyBorder="1" applyAlignment="1">
      <alignment horizontal="left" vertical="center"/>
    </xf>
    <xf numFmtId="0" fontId="3" fillId="35" borderId="43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35" borderId="42" xfId="0" applyFont="1" applyFill="1" applyBorder="1" applyAlignment="1">
      <alignment horizontal="left"/>
    </xf>
    <xf numFmtId="0" fontId="3" fillId="35" borderId="42" xfId="0" applyFont="1" applyFill="1" applyBorder="1" applyAlignment="1">
      <alignment horizontal="left"/>
    </xf>
    <xf numFmtId="0" fontId="14" fillId="37" borderId="42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/>
    </xf>
    <xf numFmtId="0" fontId="2" fillId="0" borderId="25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33" borderId="4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left" vertical="center"/>
    </xf>
    <xf numFmtId="0" fontId="3" fillId="35" borderId="44" xfId="0" applyFont="1" applyFill="1" applyBorder="1" applyAlignment="1">
      <alignment horizontal="left" vertical="center"/>
    </xf>
    <xf numFmtId="4" fontId="7" fillId="35" borderId="45" xfId="0" applyNumberFormat="1" applyFont="1" applyFill="1" applyBorder="1" applyAlignment="1">
      <alignment horizontal="right" vertical="center"/>
    </xf>
    <xf numFmtId="4" fontId="7" fillId="35" borderId="46" xfId="0" applyNumberFormat="1" applyFont="1" applyFill="1" applyBorder="1" applyAlignment="1">
      <alignment horizontal="right" vertical="center"/>
    </xf>
    <xf numFmtId="2" fontId="51" fillId="35" borderId="28" xfId="0" applyNumberFormat="1" applyFont="1" applyFill="1" applyBorder="1" applyAlignment="1">
      <alignment horizontal="right" vertical="center"/>
    </xf>
    <xf numFmtId="2" fontId="51" fillId="35" borderId="44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zoomScalePageLayoutView="0" workbookViewId="0" topLeftCell="B1">
      <selection activeCell="D5" sqref="D5"/>
    </sheetView>
  </sheetViews>
  <sheetFormatPr defaultColWidth="9.140625" defaultRowHeight="15"/>
  <cols>
    <col min="1" max="1" width="37.28125" style="1" customWidth="1"/>
    <col min="2" max="2" width="67.8515625" style="1" customWidth="1"/>
    <col min="3" max="3" width="10.7109375" style="1" customWidth="1"/>
    <col min="4" max="4" width="11.421875" style="1" customWidth="1"/>
    <col min="5" max="5" width="11.57421875" style="1" customWidth="1"/>
    <col min="6" max="6" width="12.7109375" style="5" customWidth="1"/>
    <col min="7" max="7" width="8.8515625" style="0" customWidth="1"/>
    <col min="8" max="8" width="11.421875" style="0" bestFit="1" customWidth="1"/>
    <col min="9" max="17" width="8.8515625" style="0" customWidth="1"/>
    <col min="18" max="16384" width="9.140625" style="1" customWidth="1"/>
  </cols>
  <sheetData>
    <row r="1" spans="5:6" ht="12.75" customHeight="1">
      <c r="E1" s="208" t="s">
        <v>75</v>
      </c>
      <c r="F1" s="209"/>
    </row>
    <row r="2" ht="12.75" customHeight="1">
      <c r="E2" s="4" t="s">
        <v>74</v>
      </c>
    </row>
    <row r="3" spans="1:17" s="6" customFormat="1" ht="12.75" customHeight="1">
      <c r="A3" s="210" t="s">
        <v>73</v>
      </c>
      <c r="B3" s="210"/>
      <c r="C3" s="210"/>
      <c r="D3" s="210"/>
      <c r="E3" s="210"/>
      <c r="F3" s="210"/>
      <c r="G3"/>
      <c r="H3"/>
      <c r="I3"/>
      <c r="J3"/>
      <c r="K3"/>
      <c r="L3"/>
      <c r="M3"/>
      <c r="N3"/>
      <c r="O3"/>
      <c r="P3"/>
      <c r="Q3"/>
    </row>
    <row r="4" ht="12.75" customHeight="1"/>
    <row r="5" spans="1:6" ht="12.75" customHeight="1">
      <c r="A5" s="7" t="s">
        <v>0</v>
      </c>
      <c r="B5" s="2"/>
      <c r="C5" s="3"/>
      <c r="D5" s="3"/>
      <c r="E5" s="3"/>
      <c r="F5" s="8"/>
    </row>
    <row r="6" spans="1:6" ht="11.25" customHeight="1" thickBot="1">
      <c r="A6" s="9"/>
      <c r="B6" s="9"/>
      <c r="C6" s="9"/>
      <c r="D6" s="9"/>
      <c r="E6" s="9"/>
      <c r="F6" s="10" t="s">
        <v>1</v>
      </c>
    </row>
    <row r="7" spans="1:6" ht="12.75" customHeight="1">
      <c r="A7" s="211" t="s">
        <v>2</v>
      </c>
      <c r="B7" s="11" t="s">
        <v>3</v>
      </c>
      <c r="C7" s="213" t="s">
        <v>4</v>
      </c>
      <c r="D7" s="214"/>
      <c r="E7" s="215" t="s">
        <v>5</v>
      </c>
      <c r="F7" s="206" t="s">
        <v>6</v>
      </c>
    </row>
    <row r="8" spans="1:6" ht="12.75" customHeight="1" thickBot="1">
      <c r="A8" s="212"/>
      <c r="B8" s="12" t="s">
        <v>7</v>
      </c>
      <c r="C8" s="13" t="s">
        <v>8</v>
      </c>
      <c r="D8" s="14" t="s">
        <v>9</v>
      </c>
      <c r="E8" s="216"/>
      <c r="F8" s="207"/>
    </row>
    <row r="9" spans="1:17" s="18" customFormat="1" ht="9.75" customHeight="1">
      <c r="A9" s="15"/>
      <c r="B9" s="15"/>
      <c r="C9" s="16">
        <v>1</v>
      </c>
      <c r="D9" s="17">
        <v>2</v>
      </c>
      <c r="E9" s="113">
        <v>3</v>
      </c>
      <c r="F9" s="102" t="s">
        <v>10</v>
      </c>
      <c r="G9"/>
      <c r="H9"/>
      <c r="I9"/>
      <c r="J9"/>
      <c r="K9"/>
      <c r="L9"/>
      <c r="M9"/>
      <c r="N9"/>
      <c r="O9"/>
      <c r="P9"/>
      <c r="Q9"/>
    </row>
    <row r="10" spans="1:17" s="18" customFormat="1" ht="12.75" customHeight="1">
      <c r="A10" s="19" t="s">
        <v>11</v>
      </c>
      <c r="B10" s="20" t="s">
        <v>12</v>
      </c>
      <c r="C10" s="21">
        <f>SUM(C13+C11)</f>
        <v>0</v>
      </c>
      <c r="D10" s="22">
        <f>SUM(D13+D11)</f>
        <v>513201.76</v>
      </c>
      <c r="E10" s="114">
        <f>SUM(E13+E11)</f>
        <v>1454328.5099999998</v>
      </c>
      <c r="F10" s="103">
        <f>SUM(E10+D10)</f>
        <v>1967530.2699999998</v>
      </c>
      <c r="G10"/>
      <c r="H10" s="205"/>
      <c r="I10"/>
      <c r="J10"/>
      <c r="K10"/>
      <c r="L10"/>
      <c r="M10"/>
      <c r="N10"/>
      <c r="O10"/>
      <c r="P10"/>
      <c r="Q10"/>
    </row>
    <row r="11" spans="1:17" s="18" customFormat="1" ht="12.75" customHeight="1">
      <c r="A11" s="24"/>
      <c r="B11" s="25" t="s">
        <v>13</v>
      </c>
      <c r="C11" s="26">
        <f>SUM(C12:C12)</f>
        <v>0</v>
      </c>
      <c r="D11" s="27">
        <f>SUM(D12:D12)</f>
        <v>446569.26</v>
      </c>
      <c r="E11" s="115">
        <f>SUM(E12)</f>
        <v>347823.36</v>
      </c>
      <c r="F11" s="104">
        <f>SUM(E11+D11)</f>
        <v>794392.62</v>
      </c>
      <c r="G11"/>
      <c r="H11"/>
      <c r="I11"/>
      <c r="J11"/>
      <c r="K11"/>
      <c r="L11"/>
      <c r="M11"/>
      <c r="N11"/>
      <c r="O11"/>
      <c r="P11"/>
      <c r="Q11"/>
    </row>
    <row r="12" spans="1:17" s="18" customFormat="1" ht="12.75" customHeight="1">
      <c r="A12" s="24"/>
      <c r="B12" s="28" t="s">
        <v>14</v>
      </c>
      <c r="C12" s="31">
        <v>0</v>
      </c>
      <c r="D12" s="129">
        <v>446569.26</v>
      </c>
      <c r="E12" s="116">
        <v>347823.36</v>
      </c>
      <c r="F12" s="105">
        <f>SUM(D12:E12)</f>
        <v>794392.62</v>
      </c>
      <c r="G12"/>
      <c r="H12"/>
      <c r="I12"/>
      <c r="J12"/>
      <c r="K12"/>
      <c r="L12"/>
      <c r="M12"/>
      <c r="N12"/>
      <c r="O12"/>
      <c r="P12"/>
      <c r="Q12"/>
    </row>
    <row r="13" spans="1:17" s="18" customFormat="1" ht="12.75" customHeight="1">
      <c r="A13" s="24"/>
      <c r="B13" s="25" t="s">
        <v>15</v>
      </c>
      <c r="C13" s="30">
        <f>SUM(C14:C14)</f>
        <v>0</v>
      </c>
      <c r="D13" s="27">
        <f>SUM(D14:D14)</f>
        <v>66632.5</v>
      </c>
      <c r="E13" s="115">
        <f>SUM(E14:E14)</f>
        <v>1106505.15</v>
      </c>
      <c r="F13" s="133">
        <f>SUM(E13+D13)</f>
        <v>1173137.65</v>
      </c>
      <c r="G13"/>
      <c r="H13"/>
      <c r="I13"/>
      <c r="J13"/>
      <c r="K13"/>
      <c r="L13"/>
      <c r="M13"/>
      <c r="N13"/>
      <c r="O13"/>
      <c r="P13"/>
      <c r="Q13"/>
    </row>
    <row r="14" spans="1:17" s="18" customFormat="1" ht="12.75" customHeight="1">
      <c r="A14" s="24"/>
      <c r="B14" s="28" t="s">
        <v>14</v>
      </c>
      <c r="C14" s="31">
        <v>0</v>
      </c>
      <c r="D14" s="29">
        <v>66632.5</v>
      </c>
      <c r="E14" s="117">
        <v>1106505.15</v>
      </c>
      <c r="F14" s="105">
        <f>SUM(D14:E14)</f>
        <v>1173137.65</v>
      </c>
      <c r="G14"/>
      <c r="H14"/>
      <c r="I14"/>
      <c r="J14"/>
      <c r="K14"/>
      <c r="L14"/>
      <c r="M14"/>
      <c r="N14"/>
      <c r="O14"/>
      <c r="P14"/>
      <c r="Q14"/>
    </row>
    <row r="15" spans="1:17" ht="12.75" customHeight="1" hidden="1">
      <c r="A15" s="24"/>
      <c r="B15" s="34" t="s">
        <v>15</v>
      </c>
      <c r="C15" s="30">
        <f>SUM(C16:C16)</f>
        <v>0</v>
      </c>
      <c r="D15" s="27">
        <f>SUM(D16:D16)</f>
        <v>0</v>
      </c>
      <c r="E15" s="118">
        <f>SUM(E16:E16)</f>
        <v>0</v>
      </c>
      <c r="F15" s="106">
        <f>SUM(E15+D15)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 customHeight="1" hidden="1">
      <c r="A16" s="24"/>
      <c r="B16" s="33" t="s">
        <v>16</v>
      </c>
      <c r="C16" s="31">
        <v>0</v>
      </c>
      <c r="D16" s="29">
        <v>0</v>
      </c>
      <c r="E16" s="117">
        <v>0</v>
      </c>
      <c r="F16" s="105">
        <f>SUM(C16+E16)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9.75" customHeight="1">
      <c r="A17" s="24"/>
      <c r="B17" s="24"/>
      <c r="C17" s="35"/>
      <c r="D17" s="36"/>
      <c r="E17" s="119"/>
      <c r="F17" s="10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 customHeight="1">
      <c r="A18" s="124" t="s">
        <v>52</v>
      </c>
      <c r="B18" s="37" t="s">
        <v>12</v>
      </c>
      <c r="C18" s="127">
        <f>SUM(C19+C22)</f>
        <v>0</v>
      </c>
      <c r="D18" s="22">
        <f>SUM(D19+D22)</f>
        <v>4442.5</v>
      </c>
      <c r="E18" s="114">
        <f>SUM(E19+E22)</f>
        <v>62.5</v>
      </c>
      <c r="F18" s="108">
        <f>SUM(D18:E18)</f>
        <v>4505</v>
      </c>
      <c r="G18" s="1"/>
      <c r="H18" s="95"/>
      <c r="I18" s="1"/>
      <c r="J18" s="1"/>
      <c r="K18" s="1"/>
      <c r="L18" s="1"/>
      <c r="M18" s="1"/>
      <c r="N18" s="1"/>
      <c r="O18" s="1"/>
      <c r="P18" s="1"/>
      <c r="Q18" s="1"/>
    </row>
    <row r="19" spans="1:17" ht="12.75" customHeight="1">
      <c r="A19" s="24"/>
      <c r="B19" s="38" t="s">
        <v>13</v>
      </c>
      <c r="C19" s="30">
        <f>SUM(C20:C20)</f>
        <v>0</v>
      </c>
      <c r="D19" s="40">
        <f>SUM(D20:D20)</f>
        <v>3074.5</v>
      </c>
      <c r="E19" s="125">
        <f>SUM(E20:E20)</f>
        <v>62.5</v>
      </c>
      <c r="F19" s="104">
        <f>SUM(D19:E19)</f>
        <v>3137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 customHeight="1">
      <c r="A20" s="24"/>
      <c r="B20" s="32" t="s">
        <v>17</v>
      </c>
      <c r="C20" s="31">
        <v>0</v>
      </c>
      <c r="D20" s="130">
        <v>3074.5</v>
      </c>
      <c r="E20" s="116">
        <v>62.5</v>
      </c>
      <c r="F20" s="105">
        <f>SUM(D20:E20)</f>
        <v>3137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9.75" customHeight="1">
      <c r="A21" s="24"/>
      <c r="B21" s="32"/>
      <c r="C21" s="31"/>
      <c r="D21" s="29"/>
      <c r="E21" s="116"/>
      <c r="F21" s="10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 customHeight="1">
      <c r="A22" s="24"/>
      <c r="B22" s="25" t="s">
        <v>15</v>
      </c>
      <c r="C22" s="126">
        <f>C23</f>
        <v>0</v>
      </c>
      <c r="D22" s="131">
        <f>D23</f>
        <v>1368</v>
      </c>
      <c r="E22" s="128">
        <f>E23</f>
        <v>0</v>
      </c>
      <c r="F22" s="110">
        <f>SUM(D22:E22)</f>
        <v>1368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 customHeight="1">
      <c r="A23" s="24"/>
      <c r="B23" s="32" t="s">
        <v>17</v>
      </c>
      <c r="C23" s="31">
        <v>0</v>
      </c>
      <c r="D23" s="130">
        <v>1368</v>
      </c>
      <c r="E23" s="116">
        <v>0</v>
      </c>
      <c r="F23" s="105">
        <f>SUM(D23:E23)</f>
        <v>1368</v>
      </c>
      <c r="G23" s="1"/>
      <c r="H23" s="95"/>
      <c r="I23" s="1"/>
      <c r="J23" s="1"/>
      <c r="K23" s="1"/>
      <c r="L23" s="1"/>
      <c r="M23" s="1"/>
      <c r="N23" s="1"/>
      <c r="O23" s="1"/>
      <c r="P23" s="1"/>
      <c r="Q23" s="1"/>
    </row>
    <row r="24" spans="1:17" ht="7.5" customHeight="1">
      <c r="A24" s="24"/>
      <c r="B24" s="32"/>
      <c r="C24" s="31"/>
      <c r="D24" s="29"/>
      <c r="E24" s="116"/>
      <c r="F24" s="10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 customHeight="1">
      <c r="A25" s="124" t="s">
        <v>53</v>
      </c>
      <c r="B25" s="37" t="s">
        <v>12</v>
      </c>
      <c r="C25" s="127">
        <f>SUM(C26+C31)</f>
        <v>0</v>
      </c>
      <c r="D25" s="22">
        <f>SUM(D26+D31)</f>
        <v>3420</v>
      </c>
      <c r="E25" s="114">
        <f>SUM(E26+E31)</f>
        <v>16134.7</v>
      </c>
      <c r="F25" s="108">
        <f>SUM(D25:E25)</f>
        <v>19554.7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 customHeight="1">
      <c r="A26" s="24"/>
      <c r="B26" s="38" t="s">
        <v>13</v>
      </c>
      <c r="C26" s="126">
        <f>SUM(C27:C29)</f>
        <v>0</v>
      </c>
      <c r="D26" s="131">
        <f>SUM(D27:D29)</f>
        <v>2246</v>
      </c>
      <c r="E26" s="128">
        <f>SUM(E27:E29)</f>
        <v>10019</v>
      </c>
      <c r="F26" s="110">
        <f>SUM(D26:E26)</f>
        <v>12265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 customHeight="1">
      <c r="A27" s="24"/>
      <c r="B27" s="39" t="s">
        <v>18</v>
      </c>
      <c r="C27" s="31">
        <v>0</v>
      </c>
      <c r="D27" s="130">
        <v>2070</v>
      </c>
      <c r="E27" s="116">
        <v>0</v>
      </c>
      <c r="F27" s="105">
        <f>SUM(D27:E27)</f>
        <v>2070</v>
      </c>
      <c r="G27" s="1"/>
      <c r="H27" s="95"/>
      <c r="I27" s="1"/>
      <c r="J27" s="1"/>
      <c r="K27" s="1"/>
      <c r="L27" s="1"/>
      <c r="M27" s="1"/>
      <c r="N27" s="1"/>
      <c r="O27" s="1"/>
      <c r="P27" s="1"/>
      <c r="Q27" s="1"/>
    </row>
    <row r="28" spans="1:17" ht="12.75" customHeight="1">
      <c r="A28" s="24"/>
      <c r="B28" s="32" t="s">
        <v>56</v>
      </c>
      <c r="C28" s="31">
        <v>0</v>
      </c>
      <c r="D28" s="130">
        <v>0</v>
      </c>
      <c r="E28" s="116">
        <v>9905</v>
      </c>
      <c r="F28" s="105">
        <f>SUM(D28:E28)</f>
        <v>9905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 customHeight="1">
      <c r="A29" s="24"/>
      <c r="B29" s="32" t="s">
        <v>19</v>
      </c>
      <c r="C29" s="31">
        <v>0</v>
      </c>
      <c r="D29" s="130">
        <v>176</v>
      </c>
      <c r="E29" s="116">
        <v>114</v>
      </c>
      <c r="F29" s="105">
        <f>SUM(D29:E29)</f>
        <v>290</v>
      </c>
      <c r="G29" s="1"/>
      <c r="H29" s="95"/>
      <c r="I29" s="1"/>
      <c r="J29" s="1"/>
      <c r="K29" s="1"/>
      <c r="L29" s="1"/>
      <c r="M29" s="1"/>
      <c r="N29" s="1"/>
      <c r="O29" s="1"/>
      <c r="P29" s="1"/>
      <c r="Q29" s="1"/>
    </row>
    <row r="30" spans="1:17" ht="7.5" customHeight="1">
      <c r="A30" s="24"/>
      <c r="B30" s="28"/>
      <c r="C30" s="31"/>
      <c r="D30" s="29"/>
      <c r="E30" s="117"/>
      <c r="F30" s="10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>
      <c r="A31" s="24"/>
      <c r="B31" s="25" t="s">
        <v>15</v>
      </c>
      <c r="C31" s="30">
        <f>SUM(C33:C35)</f>
        <v>0</v>
      </c>
      <c r="D31" s="40">
        <f>SUM(D32:D33)</f>
        <v>1174</v>
      </c>
      <c r="E31" s="118">
        <f>SUM(E33:E34)</f>
        <v>6115.7</v>
      </c>
      <c r="F31" s="110">
        <f>SUM(D31:E31)</f>
        <v>7289.7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 customHeight="1">
      <c r="A32" s="24"/>
      <c r="B32" s="32" t="s">
        <v>54</v>
      </c>
      <c r="C32" s="31">
        <v>0</v>
      </c>
      <c r="D32" s="130">
        <v>1174</v>
      </c>
      <c r="E32" s="122">
        <v>0</v>
      </c>
      <c r="F32" s="105">
        <f>SUM(D32:E32)</f>
        <v>1174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 customHeight="1">
      <c r="A33" s="24"/>
      <c r="B33" s="32" t="s">
        <v>57</v>
      </c>
      <c r="C33" s="31">
        <v>0</v>
      </c>
      <c r="D33" s="130">
        <v>0</v>
      </c>
      <c r="E33" s="116">
        <v>6115.7</v>
      </c>
      <c r="F33" s="105">
        <f>SUM(D33:E33)</f>
        <v>6115.7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7.5" customHeight="1">
      <c r="A34" s="24"/>
      <c r="B34" s="32"/>
      <c r="C34" s="31"/>
      <c r="D34" s="29"/>
      <c r="E34" s="117"/>
      <c r="F34" s="10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 customHeight="1">
      <c r="A35" s="19" t="s">
        <v>20</v>
      </c>
      <c r="B35" s="41" t="s">
        <v>12</v>
      </c>
      <c r="C35" s="127">
        <f>SUM(C36+C39)</f>
        <v>0</v>
      </c>
      <c r="D35" s="22">
        <f>SUM(D37:D37)</f>
        <v>1579</v>
      </c>
      <c r="E35" s="114">
        <f>SUM(E36+E39)</f>
        <v>6999.93</v>
      </c>
      <c r="F35" s="108">
        <f>SUM(D35:E35)</f>
        <v>8578.93</v>
      </c>
      <c r="G35" s="1"/>
      <c r="H35" s="95"/>
      <c r="I35" s="1"/>
      <c r="J35" s="1"/>
      <c r="K35" s="1"/>
      <c r="L35" s="1"/>
      <c r="M35" s="1"/>
      <c r="N35" s="1"/>
      <c r="O35" s="1"/>
      <c r="P35" s="1"/>
      <c r="Q35" s="1"/>
    </row>
    <row r="36" spans="1:17" ht="12.75" customHeight="1">
      <c r="A36" s="24"/>
      <c r="B36" s="38" t="s">
        <v>13</v>
      </c>
      <c r="C36" s="30">
        <f>SUM(C37:C38)</f>
        <v>0</v>
      </c>
      <c r="D36" s="27">
        <f>SUM(D37:D38)</f>
        <v>1579</v>
      </c>
      <c r="E36" s="118">
        <f>SUM(E37:E38)</f>
        <v>6999.93</v>
      </c>
      <c r="F36" s="104">
        <f>SUM(D36:E36)</f>
        <v>8578.93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 customHeight="1">
      <c r="A37" s="24"/>
      <c r="B37" s="32" t="s">
        <v>21</v>
      </c>
      <c r="C37" s="31">
        <v>0</v>
      </c>
      <c r="D37" s="130">
        <v>1579</v>
      </c>
      <c r="E37" s="116">
        <v>5952</v>
      </c>
      <c r="F37" s="105">
        <f>SUM(D37:E37)</f>
        <v>7531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 customHeight="1">
      <c r="A38" s="24"/>
      <c r="B38" s="32" t="s">
        <v>58</v>
      </c>
      <c r="C38" s="31">
        <v>0</v>
      </c>
      <c r="D38" s="130">
        <v>0</v>
      </c>
      <c r="E38" s="116">
        <v>1047.93</v>
      </c>
      <c r="F38" s="105">
        <f>SUM(D38:E38)</f>
        <v>1047.93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7.5" customHeight="1">
      <c r="A39" s="32"/>
      <c r="B39" s="32"/>
      <c r="C39" s="31"/>
      <c r="D39" s="29"/>
      <c r="E39" s="117"/>
      <c r="F39" s="10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 customHeight="1">
      <c r="A40" s="19" t="s">
        <v>22</v>
      </c>
      <c r="B40" s="42" t="s">
        <v>12</v>
      </c>
      <c r="C40" s="21">
        <f aca="true" t="shared" si="0" ref="C40:E41">SUM(C41)</f>
        <v>0</v>
      </c>
      <c r="D40" s="22">
        <f t="shared" si="0"/>
        <v>54000</v>
      </c>
      <c r="E40" s="120">
        <f t="shared" si="0"/>
        <v>256520</v>
      </c>
      <c r="F40" s="111">
        <f>SUM(D40:E40)</f>
        <v>310520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 customHeight="1">
      <c r="A41" s="43"/>
      <c r="B41" s="25" t="s">
        <v>15</v>
      </c>
      <c r="C41" s="30">
        <f t="shared" si="0"/>
        <v>0</v>
      </c>
      <c r="D41" s="40">
        <f t="shared" si="0"/>
        <v>54000</v>
      </c>
      <c r="E41" s="118">
        <f t="shared" si="0"/>
        <v>256520</v>
      </c>
      <c r="F41" s="110">
        <f>SUM(D41:E41)</f>
        <v>310520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 customHeight="1">
      <c r="A42" s="43"/>
      <c r="B42" s="32" t="s">
        <v>55</v>
      </c>
      <c r="C42" s="44">
        <v>0</v>
      </c>
      <c r="D42" s="132">
        <v>54000</v>
      </c>
      <c r="E42" s="121">
        <v>256520</v>
      </c>
      <c r="F42" s="105">
        <f>SUM(D42:E42)</f>
        <v>310520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 customHeight="1" hidden="1">
      <c r="A43" s="43"/>
      <c r="B43" s="32"/>
      <c r="C43" s="44"/>
      <c r="D43" s="45"/>
      <c r="E43" s="122"/>
      <c r="F43" s="10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 customHeight="1" hidden="1">
      <c r="A44" s="46" t="s">
        <v>23</v>
      </c>
      <c r="B44" t="s">
        <v>12</v>
      </c>
      <c r="C44" s="47">
        <f aca="true" t="shared" si="1" ref="C44:F45">SUM(C45)</f>
        <v>0</v>
      </c>
      <c r="D44" s="48">
        <f t="shared" si="1"/>
        <v>0</v>
      </c>
      <c r="E44" s="23">
        <f t="shared" si="1"/>
        <v>0</v>
      </c>
      <c r="F44" s="108">
        <f t="shared" si="1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 customHeight="1" hidden="1">
      <c r="A45" s="43"/>
      <c r="B45" s="25" t="s">
        <v>13</v>
      </c>
      <c r="C45" s="30">
        <f t="shared" si="1"/>
        <v>0</v>
      </c>
      <c r="D45" s="27">
        <f t="shared" si="1"/>
        <v>0</v>
      </c>
      <c r="E45" s="118">
        <f t="shared" si="1"/>
        <v>0</v>
      </c>
      <c r="F45" s="112">
        <f t="shared" si="1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 customHeight="1" hidden="1">
      <c r="A46" s="43"/>
      <c r="B46" s="32" t="s">
        <v>24</v>
      </c>
      <c r="C46" s="44">
        <v>0</v>
      </c>
      <c r="D46" s="45">
        <v>0</v>
      </c>
      <c r="E46" s="122">
        <v>0</v>
      </c>
      <c r="F46" s="105">
        <f>SUM(E46+D46)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9.75" customHeight="1">
      <c r="A47" s="24"/>
      <c r="B47" s="32"/>
      <c r="C47" s="31"/>
      <c r="D47" s="29"/>
      <c r="E47" s="117"/>
      <c r="F47" s="10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 customHeight="1">
      <c r="A48" s="199" t="s">
        <v>59</v>
      </c>
      <c r="B48" s="134" t="s">
        <v>12</v>
      </c>
      <c r="C48" s="135">
        <v>0</v>
      </c>
      <c r="D48" s="136">
        <v>0</v>
      </c>
      <c r="E48" s="50">
        <f>SUM(E49:E49)</f>
        <v>50000</v>
      </c>
      <c r="F48" s="51">
        <f>SUM(F49:F49)</f>
        <v>50000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>
      <c r="A49" s="197"/>
      <c r="B49" s="137" t="s">
        <v>15</v>
      </c>
      <c r="C49" s="138">
        <v>0</v>
      </c>
      <c r="D49" s="139">
        <v>0</v>
      </c>
      <c r="E49" s="54">
        <f>SUM(E50:E51)</f>
        <v>50000</v>
      </c>
      <c r="F49" s="55">
        <f>SUM(F50:F50)</f>
        <v>50000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>
      <c r="A50" s="197"/>
      <c r="B50" s="140" t="s">
        <v>60</v>
      </c>
      <c r="C50" s="141">
        <v>0</v>
      </c>
      <c r="D50" s="80">
        <v>0</v>
      </c>
      <c r="E50" s="142">
        <v>50000</v>
      </c>
      <c r="F50" s="91">
        <f>SUM(D50:E50)</f>
        <v>50000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7.5" customHeight="1">
      <c r="A51" s="198"/>
      <c r="B51" s="143"/>
      <c r="C51" s="31"/>
      <c r="D51" s="144"/>
      <c r="E51" s="117"/>
      <c r="F51" s="10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>
      <c r="A52" s="199" t="s">
        <v>25</v>
      </c>
      <c r="B52" s="49" t="s">
        <v>12</v>
      </c>
      <c r="C52" s="135">
        <f>SUM(C53+C53)</f>
        <v>0</v>
      </c>
      <c r="D52" s="136">
        <f>SUM(D53+D58)</f>
        <v>6525</v>
      </c>
      <c r="E52" s="50">
        <f>SUM(E53+E59)</f>
        <v>3940</v>
      </c>
      <c r="F52" s="51">
        <f>SUM(F53+F58)</f>
        <v>10465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>
      <c r="A53" s="52"/>
      <c r="B53" s="53" t="s">
        <v>13</v>
      </c>
      <c r="C53" s="138">
        <v>0</v>
      </c>
      <c r="D53" s="139">
        <f>SUM(D54:D56)</f>
        <v>120</v>
      </c>
      <c r="E53" s="54">
        <f>SUM(E54:E56)</f>
        <v>3940</v>
      </c>
      <c r="F53" s="55">
        <f>SUM(F54:F56)</f>
        <v>4060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 customHeight="1">
      <c r="A54" s="52"/>
      <c r="B54" s="97" t="s">
        <v>31</v>
      </c>
      <c r="C54" s="141">
        <v>0</v>
      </c>
      <c r="D54" s="187">
        <v>120</v>
      </c>
      <c r="E54" s="191">
        <v>200</v>
      </c>
      <c r="F54" s="91">
        <f>SUM(D54:E54)</f>
        <v>320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>
      <c r="A55" s="52"/>
      <c r="B55" s="97" t="s">
        <v>61</v>
      </c>
      <c r="C55" s="141">
        <v>0</v>
      </c>
      <c r="D55" s="187">
        <v>0</v>
      </c>
      <c r="E55" s="191">
        <v>2500</v>
      </c>
      <c r="F55" s="91">
        <f>SUM(D55:E55)</f>
        <v>2500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>
      <c r="A56" s="52"/>
      <c r="B56" s="97" t="s">
        <v>32</v>
      </c>
      <c r="C56" s="141">
        <v>0</v>
      </c>
      <c r="D56" s="187">
        <v>0</v>
      </c>
      <c r="E56" s="191">
        <v>1240</v>
      </c>
      <c r="F56" s="91">
        <f>SUM(D56:E56)</f>
        <v>1240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7.5" customHeight="1">
      <c r="A57" s="52"/>
      <c r="B57" s="56"/>
      <c r="C57" s="141"/>
      <c r="D57" s="145"/>
      <c r="E57" s="57"/>
      <c r="F57" s="5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>
      <c r="A58" s="52"/>
      <c r="B58" s="137" t="s">
        <v>15</v>
      </c>
      <c r="C58" s="146">
        <v>0</v>
      </c>
      <c r="D58" s="147">
        <f>SUM(D59)</f>
        <v>6405</v>
      </c>
      <c r="E58" s="59">
        <f>SUM(E59)</f>
        <v>0</v>
      </c>
      <c r="F58" s="60">
        <f>SUM(F59:F59)</f>
        <v>6405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>
      <c r="A59" s="52"/>
      <c r="B59" s="97" t="s">
        <v>32</v>
      </c>
      <c r="C59" s="141">
        <v>0</v>
      </c>
      <c r="D59" s="148">
        <v>6405</v>
      </c>
      <c r="E59" s="57">
        <v>0</v>
      </c>
      <c r="F59" s="91">
        <f>SUM(D59:E59)</f>
        <v>6405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7.5" customHeight="1">
      <c r="A60" s="52"/>
      <c r="B60" s="61"/>
      <c r="C60" s="149"/>
      <c r="D60" s="150"/>
      <c r="E60" s="151"/>
      <c r="F60" s="6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 customHeight="1">
      <c r="A61" s="101" t="s">
        <v>26</v>
      </c>
      <c r="B61" s="63" t="s">
        <v>12</v>
      </c>
      <c r="C61" s="84">
        <v>0</v>
      </c>
      <c r="D61" s="152">
        <f>SUM(D62+D74)</f>
        <v>337204.88</v>
      </c>
      <c r="E61" s="64">
        <f>SUM(E62+E74)</f>
        <v>61662</v>
      </c>
      <c r="F61" s="65">
        <f>SUM(F62+F74)</f>
        <v>398866.88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 customHeight="1">
      <c r="A62" s="68"/>
      <c r="B62" s="53" t="s">
        <v>13</v>
      </c>
      <c r="C62" s="78">
        <v>0</v>
      </c>
      <c r="D62" s="153">
        <f>SUM(D63:D72)</f>
        <v>184603.88</v>
      </c>
      <c r="E62" s="67">
        <f>SUM(E63:E72)</f>
        <v>52814</v>
      </c>
      <c r="F62" s="55">
        <f>SUM(F63:F72)</f>
        <v>237417.88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>
      <c r="A63" s="68"/>
      <c r="B63" s="98" t="s">
        <v>33</v>
      </c>
      <c r="C63" s="69">
        <v>0</v>
      </c>
      <c r="D63" s="154">
        <v>3680</v>
      </c>
      <c r="E63" s="192">
        <v>2440</v>
      </c>
      <c r="F63" s="71">
        <f aca="true" t="shared" si="2" ref="F63:F72">SUM(D63:E63)</f>
        <v>6120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>
      <c r="A64" s="68"/>
      <c r="B64" s="98" t="s">
        <v>62</v>
      </c>
      <c r="C64" s="69">
        <v>0</v>
      </c>
      <c r="D64" s="154">
        <v>0</v>
      </c>
      <c r="E64" s="192">
        <v>10900</v>
      </c>
      <c r="F64" s="71">
        <f t="shared" si="2"/>
        <v>10900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>
      <c r="A65" s="68"/>
      <c r="B65" s="98" t="s">
        <v>34</v>
      </c>
      <c r="C65" s="69">
        <v>0</v>
      </c>
      <c r="D65" s="155">
        <v>24780</v>
      </c>
      <c r="E65" s="191">
        <v>8503</v>
      </c>
      <c r="F65" s="71">
        <f t="shared" si="2"/>
        <v>33283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27" customHeight="1">
      <c r="A66" s="68"/>
      <c r="B66" s="98" t="s">
        <v>70</v>
      </c>
      <c r="C66" s="69">
        <v>0</v>
      </c>
      <c r="D66" s="154">
        <v>0</v>
      </c>
      <c r="E66" s="191">
        <v>10000</v>
      </c>
      <c r="F66" s="71">
        <f t="shared" si="2"/>
        <v>10000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6" ht="12.75" customHeight="1">
      <c r="A67" s="68"/>
      <c r="B67" s="98" t="s">
        <v>35</v>
      </c>
      <c r="C67" s="69">
        <v>0</v>
      </c>
      <c r="D67" s="154">
        <v>25764</v>
      </c>
      <c r="E67" s="191">
        <v>3596</v>
      </c>
      <c r="F67" s="71">
        <f t="shared" si="2"/>
        <v>29360</v>
      </c>
    </row>
    <row r="68" spans="1:6" ht="12.75" customHeight="1">
      <c r="A68" s="68"/>
      <c r="B68" s="98" t="s">
        <v>36</v>
      </c>
      <c r="C68" s="69">
        <v>0</v>
      </c>
      <c r="D68" s="154">
        <v>83837</v>
      </c>
      <c r="E68" s="123">
        <v>8934</v>
      </c>
      <c r="F68" s="71">
        <f t="shared" si="2"/>
        <v>92771</v>
      </c>
    </row>
    <row r="69" spans="1:6" ht="14.25" customHeight="1">
      <c r="A69" s="68"/>
      <c r="B69" s="98" t="s">
        <v>37</v>
      </c>
      <c r="C69" s="69">
        <v>0</v>
      </c>
      <c r="D69" s="154">
        <v>1600</v>
      </c>
      <c r="E69" s="123">
        <v>0</v>
      </c>
      <c r="F69" s="71">
        <f t="shared" si="2"/>
        <v>1600</v>
      </c>
    </row>
    <row r="70" spans="1:8" ht="15" customHeight="1">
      <c r="A70" s="68"/>
      <c r="B70" s="98" t="s">
        <v>38</v>
      </c>
      <c r="C70" s="69">
        <v>0</v>
      </c>
      <c r="D70" s="154">
        <v>2530</v>
      </c>
      <c r="E70" s="193">
        <v>750</v>
      </c>
      <c r="F70" s="71">
        <f t="shared" si="2"/>
        <v>3280</v>
      </c>
      <c r="H70" s="205"/>
    </row>
    <row r="71" spans="1:6" ht="15" customHeight="1">
      <c r="A71" s="68"/>
      <c r="B71" s="98" t="s">
        <v>39</v>
      </c>
      <c r="C71" s="69">
        <v>0</v>
      </c>
      <c r="D71" s="154">
        <v>2854.88</v>
      </c>
      <c r="E71" s="193">
        <v>2256</v>
      </c>
      <c r="F71" s="71">
        <f t="shared" si="2"/>
        <v>5110.88</v>
      </c>
    </row>
    <row r="72" spans="1:6" ht="12.75" customHeight="1">
      <c r="A72" s="68"/>
      <c r="B72" s="98" t="s">
        <v>71</v>
      </c>
      <c r="C72" s="69">
        <v>0</v>
      </c>
      <c r="D72" s="154">
        <v>39558</v>
      </c>
      <c r="E72" s="123">
        <v>5435</v>
      </c>
      <c r="F72" s="71">
        <f t="shared" si="2"/>
        <v>44993</v>
      </c>
    </row>
    <row r="73" spans="1:6" ht="7.5" customHeight="1">
      <c r="A73" s="68"/>
      <c r="B73" s="72"/>
      <c r="C73" s="69"/>
      <c r="D73" s="154"/>
      <c r="E73" s="70"/>
      <c r="F73" s="71"/>
    </row>
    <row r="74" spans="1:6" ht="12.75" customHeight="1">
      <c r="A74" s="73"/>
      <c r="B74" s="53" t="s">
        <v>15</v>
      </c>
      <c r="C74" s="74">
        <v>0</v>
      </c>
      <c r="D74" s="139">
        <f>SUM(D75:D79)</f>
        <v>152601</v>
      </c>
      <c r="E74" s="54">
        <f>SUM(E75:E79)</f>
        <v>8848</v>
      </c>
      <c r="F74" s="55">
        <f>SUM(F75:F79)</f>
        <v>161449</v>
      </c>
    </row>
    <row r="75" spans="1:6" ht="13.5" customHeight="1">
      <c r="A75" s="73"/>
      <c r="B75" s="98" t="s">
        <v>72</v>
      </c>
      <c r="C75" s="69">
        <v>0</v>
      </c>
      <c r="D75" s="156">
        <v>0</v>
      </c>
      <c r="E75" s="157">
        <v>5764</v>
      </c>
      <c r="F75" s="158">
        <f>SUM(D75:E75)</f>
        <v>5764</v>
      </c>
    </row>
    <row r="76" spans="1:8" ht="12.75" customHeight="1">
      <c r="A76" s="68"/>
      <c r="B76" s="98" t="s">
        <v>34</v>
      </c>
      <c r="C76" s="69">
        <v>0</v>
      </c>
      <c r="D76" s="159">
        <v>73501</v>
      </c>
      <c r="E76" s="75">
        <v>800</v>
      </c>
      <c r="F76" s="71">
        <f>SUM(D76:E76)</f>
        <v>74301</v>
      </c>
      <c r="H76" s="205"/>
    </row>
    <row r="77" spans="1:6" ht="12.75" customHeight="1">
      <c r="A77" s="68"/>
      <c r="B77" s="98" t="s">
        <v>35</v>
      </c>
      <c r="C77" s="69">
        <v>0</v>
      </c>
      <c r="D77" s="159">
        <v>0</v>
      </c>
      <c r="E77" s="75">
        <v>2284</v>
      </c>
      <c r="F77" s="71">
        <f>SUM(D77:E77)</f>
        <v>2284</v>
      </c>
    </row>
    <row r="78" spans="1:6" ht="12.75" customHeight="1">
      <c r="A78" s="68"/>
      <c r="B78" s="98" t="s">
        <v>36</v>
      </c>
      <c r="C78" s="69">
        <v>0</v>
      </c>
      <c r="D78" s="159">
        <v>75000</v>
      </c>
      <c r="E78" s="75">
        <v>0</v>
      </c>
      <c r="F78" s="71">
        <f>SUM(D78:E78)</f>
        <v>75000</v>
      </c>
    </row>
    <row r="79" spans="1:6" ht="12.75" customHeight="1">
      <c r="A79" s="68"/>
      <c r="B79" s="98" t="s">
        <v>40</v>
      </c>
      <c r="C79" s="69">
        <v>0</v>
      </c>
      <c r="D79" s="159">
        <v>4100</v>
      </c>
      <c r="E79" s="75">
        <v>0</v>
      </c>
      <c r="F79" s="71">
        <f>SUM(D79:E79)</f>
        <v>4100</v>
      </c>
    </row>
    <row r="80" spans="1:6" ht="7.5" customHeight="1">
      <c r="A80" s="68"/>
      <c r="B80" s="76"/>
      <c r="C80" s="69"/>
      <c r="D80" s="154"/>
      <c r="E80" s="70"/>
      <c r="F80" s="77"/>
    </row>
    <row r="81" spans="1:6" ht="12.75" customHeight="1">
      <c r="A81" s="200" t="s">
        <v>27</v>
      </c>
      <c r="B81" s="63" t="s">
        <v>12</v>
      </c>
      <c r="C81" s="84">
        <v>0</v>
      </c>
      <c r="D81" s="152">
        <f>SUM(D82+D97)</f>
        <v>229056</v>
      </c>
      <c r="E81" s="64">
        <f>SUM(E82+E97)</f>
        <v>167773.77</v>
      </c>
      <c r="F81" s="65">
        <f>SUM(F82+F97)</f>
        <v>396829.77</v>
      </c>
    </row>
    <row r="82" spans="1:6" ht="12.75" customHeight="1">
      <c r="A82" s="68"/>
      <c r="B82" s="53" t="s">
        <v>13</v>
      </c>
      <c r="C82" s="78">
        <v>0</v>
      </c>
      <c r="D82" s="153">
        <f>SUM(D83:D95)</f>
        <v>124087</v>
      </c>
      <c r="E82" s="67">
        <f>SUM(E83:E95)</f>
        <v>145273.77</v>
      </c>
      <c r="F82" s="55">
        <f>SUM(F83:F95)</f>
        <v>269360.77</v>
      </c>
    </row>
    <row r="83" spans="1:6" ht="12.75" customHeight="1">
      <c r="A83" s="68"/>
      <c r="B83" s="160" t="s">
        <v>28</v>
      </c>
      <c r="C83" s="79">
        <v>0</v>
      </c>
      <c r="D83" s="187">
        <v>8960</v>
      </c>
      <c r="E83" s="194">
        <v>6960</v>
      </c>
      <c r="F83" s="161">
        <f aca="true" t="shared" si="3" ref="F83:F95">SUM(D83:E83)</f>
        <v>15920</v>
      </c>
    </row>
    <row r="84" spans="1:6" ht="12.75" customHeight="1">
      <c r="A84" s="68"/>
      <c r="B84" s="162" t="s">
        <v>41</v>
      </c>
      <c r="C84" s="69">
        <v>0</v>
      </c>
      <c r="D84" s="187">
        <v>2265</v>
      </c>
      <c r="E84" s="123">
        <v>3515</v>
      </c>
      <c r="F84" s="161">
        <f t="shared" si="3"/>
        <v>5780</v>
      </c>
    </row>
    <row r="85" spans="1:8" ht="12.75" customHeight="1">
      <c r="A85" s="68"/>
      <c r="B85" s="162" t="s">
        <v>43</v>
      </c>
      <c r="C85" s="69">
        <v>0</v>
      </c>
      <c r="D85" s="187">
        <v>25000</v>
      </c>
      <c r="E85" s="123">
        <v>1000</v>
      </c>
      <c r="F85" s="161">
        <f t="shared" si="3"/>
        <v>26000</v>
      </c>
      <c r="H85" s="205"/>
    </row>
    <row r="86" spans="1:6" ht="12.75" customHeight="1">
      <c r="A86" s="68"/>
      <c r="B86" s="162" t="s">
        <v>63</v>
      </c>
      <c r="C86" s="69">
        <v>0</v>
      </c>
      <c r="D86" s="187">
        <v>0</v>
      </c>
      <c r="E86" s="123">
        <v>7400</v>
      </c>
      <c r="F86" s="161">
        <f t="shared" si="3"/>
        <v>7400</v>
      </c>
    </row>
    <row r="87" spans="1:6" ht="12.75" customHeight="1">
      <c r="A87" s="68"/>
      <c r="B87" s="162" t="s">
        <v>44</v>
      </c>
      <c r="C87" s="69">
        <v>0</v>
      </c>
      <c r="D87" s="187">
        <v>5855</v>
      </c>
      <c r="E87" s="123">
        <v>7640</v>
      </c>
      <c r="F87" s="161">
        <f t="shared" si="3"/>
        <v>13495</v>
      </c>
    </row>
    <row r="88" spans="1:6" ht="12.75" customHeight="1">
      <c r="A88" s="68"/>
      <c r="B88" s="162" t="s">
        <v>45</v>
      </c>
      <c r="C88" s="69">
        <v>0</v>
      </c>
      <c r="D88" s="187">
        <v>4504</v>
      </c>
      <c r="E88" s="123">
        <v>25429</v>
      </c>
      <c r="F88" s="161">
        <f t="shared" si="3"/>
        <v>29933</v>
      </c>
    </row>
    <row r="89" spans="1:6" ht="12.75" customHeight="1">
      <c r="A89" s="68"/>
      <c r="B89" s="162" t="s">
        <v>64</v>
      </c>
      <c r="C89" s="69">
        <v>0</v>
      </c>
      <c r="D89" s="187">
        <v>0</v>
      </c>
      <c r="E89" s="123">
        <v>37168.77</v>
      </c>
      <c r="F89" s="161">
        <f t="shared" si="3"/>
        <v>37168.77</v>
      </c>
    </row>
    <row r="90" spans="1:6" ht="12.75" customHeight="1">
      <c r="A90" s="68"/>
      <c r="B90" s="162" t="s">
        <v>46</v>
      </c>
      <c r="C90" s="69">
        <v>0</v>
      </c>
      <c r="D90" s="187">
        <v>20780</v>
      </c>
      <c r="E90" s="123">
        <v>2880</v>
      </c>
      <c r="F90" s="161">
        <f t="shared" si="3"/>
        <v>23660</v>
      </c>
    </row>
    <row r="91" spans="1:6" ht="12.75" customHeight="1">
      <c r="A91" s="68"/>
      <c r="B91" s="162" t="s">
        <v>47</v>
      </c>
      <c r="C91" s="69">
        <v>0</v>
      </c>
      <c r="D91" s="187">
        <v>17930</v>
      </c>
      <c r="E91" s="123">
        <v>0</v>
      </c>
      <c r="F91" s="161">
        <f t="shared" si="3"/>
        <v>17930</v>
      </c>
    </row>
    <row r="92" spans="1:6" ht="12.75" customHeight="1">
      <c r="A92" s="68"/>
      <c r="B92" s="99" t="s">
        <v>65</v>
      </c>
      <c r="C92" s="69">
        <v>0</v>
      </c>
      <c r="D92" s="187">
        <v>0</v>
      </c>
      <c r="E92" s="123">
        <v>35410</v>
      </c>
      <c r="F92" s="161">
        <f t="shared" si="3"/>
        <v>35410</v>
      </c>
    </row>
    <row r="93" spans="1:6" ht="12.75" customHeight="1">
      <c r="A93" s="68"/>
      <c r="B93" s="162" t="s">
        <v>48</v>
      </c>
      <c r="C93" s="69">
        <v>0</v>
      </c>
      <c r="D93" s="187">
        <v>18452</v>
      </c>
      <c r="E93" s="123">
        <v>1225</v>
      </c>
      <c r="F93" s="161">
        <f t="shared" si="3"/>
        <v>19677</v>
      </c>
    </row>
    <row r="94" spans="1:6" ht="12.75" customHeight="1">
      <c r="A94" s="68"/>
      <c r="B94" s="162" t="s">
        <v>49</v>
      </c>
      <c r="C94" s="69">
        <v>0</v>
      </c>
      <c r="D94" s="187">
        <v>20341</v>
      </c>
      <c r="E94" s="123">
        <v>0</v>
      </c>
      <c r="F94" s="161">
        <f t="shared" si="3"/>
        <v>20341</v>
      </c>
    </row>
    <row r="95" spans="1:6" ht="12.75" customHeight="1">
      <c r="A95" s="68"/>
      <c r="B95" s="163" t="s">
        <v>66</v>
      </c>
      <c r="C95" s="69">
        <v>0</v>
      </c>
      <c r="D95" s="187">
        <v>0</v>
      </c>
      <c r="E95" s="123">
        <v>16646</v>
      </c>
      <c r="F95" s="71">
        <f t="shared" si="3"/>
        <v>16646</v>
      </c>
    </row>
    <row r="96" spans="1:6" ht="7.5" customHeight="1">
      <c r="A96" s="68"/>
      <c r="B96" s="81"/>
      <c r="C96" s="69"/>
      <c r="D96" s="154"/>
      <c r="E96" s="75"/>
      <c r="F96" s="71"/>
    </row>
    <row r="97" spans="1:6" ht="12.75" customHeight="1">
      <c r="A97" s="68"/>
      <c r="B97" s="53" t="s">
        <v>15</v>
      </c>
      <c r="C97" s="74">
        <v>0</v>
      </c>
      <c r="D97" s="164">
        <f>SUM(D98:D105)</f>
        <v>104969</v>
      </c>
      <c r="E97" s="82">
        <f>SUM(E98:E105)</f>
        <v>22500</v>
      </c>
      <c r="F97" s="83">
        <f>SUM(F98:F105)</f>
        <v>127469</v>
      </c>
    </row>
    <row r="98" spans="1:6" ht="12.75" customHeight="1">
      <c r="A98" s="68"/>
      <c r="B98" s="162" t="s">
        <v>41</v>
      </c>
      <c r="C98" s="69">
        <v>0</v>
      </c>
      <c r="D98" s="154">
        <v>52500</v>
      </c>
      <c r="E98" s="70">
        <v>500</v>
      </c>
      <c r="F98" s="91">
        <f aca="true" t="shared" si="4" ref="F98:F104">SUM(D98:E98)</f>
        <v>53000</v>
      </c>
    </row>
    <row r="99" spans="1:6" ht="26.25" customHeight="1">
      <c r="A99" s="68"/>
      <c r="B99" s="165" t="s">
        <v>42</v>
      </c>
      <c r="C99" s="69">
        <v>0</v>
      </c>
      <c r="D99" s="154">
        <v>6000</v>
      </c>
      <c r="E99" s="70">
        <v>12000</v>
      </c>
      <c r="F99" s="91">
        <f t="shared" si="4"/>
        <v>18000</v>
      </c>
    </row>
    <row r="100" spans="1:6" ht="12.75" customHeight="1">
      <c r="A100" s="202"/>
      <c r="B100" s="162" t="s">
        <v>43</v>
      </c>
      <c r="C100" s="69">
        <v>0</v>
      </c>
      <c r="D100" s="154">
        <v>13000</v>
      </c>
      <c r="E100" s="70">
        <v>0</v>
      </c>
      <c r="F100" s="91">
        <f>SUM(D100:E100)</f>
        <v>13000</v>
      </c>
    </row>
    <row r="101" spans="1:6" ht="12.75" customHeight="1">
      <c r="A101" s="202"/>
      <c r="B101" s="162" t="s">
        <v>44</v>
      </c>
      <c r="C101" s="69">
        <v>0</v>
      </c>
      <c r="D101" s="154">
        <v>0</v>
      </c>
      <c r="E101" s="70">
        <v>5000</v>
      </c>
      <c r="F101" s="91">
        <f t="shared" si="4"/>
        <v>5000</v>
      </c>
    </row>
    <row r="102" spans="1:6" ht="12.75" customHeight="1">
      <c r="A102" s="202"/>
      <c r="B102" s="162" t="s">
        <v>64</v>
      </c>
      <c r="C102" s="69">
        <v>0</v>
      </c>
      <c r="D102" s="154">
        <v>0</v>
      </c>
      <c r="E102" s="70">
        <v>5000</v>
      </c>
      <c r="F102" s="91">
        <f t="shared" si="4"/>
        <v>5000</v>
      </c>
    </row>
    <row r="103" spans="1:6" ht="12.75" customHeight="1">
      <c r="A103" s="202"/>
      <c r="B103" s="162" t="s">
        <v>48</v>
      </c>
      <c r="C103" s="69">
        <v>0</v>
      </c>
      <c r="D103" s="154">
        <v>12809</v>
      </c>
      <c r="E103" s="70">
        <v>0</v>
      </c>
      <c r="F103" s="91">
        <f t="shared" si="4"/>
        <v>12809</v>
      </c>
    </row>
    <row r="104" spans="1:6" ht="12.75" customHeight="1">
      <c r="A104" s="203"/>
      <c r="B104" s="162" t="s">
        <v>49</v>
      </c>
      <c r="C104" s="166">
        <v>0</v>
      </c>
      <c r="D104" s="167">
        <v>20660</v>
      </c>
      <c r="E104" s="168">
        <v>0</v>
      </c>
      <c r="F104" s="169">
        <f t="shared" si="4"/>
        <v>20660</v>
      </c>
    </row>
    <row r="105" spans="1:6" ht="7.5" customHeight="1">
      <c r="A105" s="204"/>
      <c r="B105" s="72"/>
      <c r="C105" s="170"/>
      <c r="D105" s="167"/>
      <c r="E105" s="168"/>
      <c r="F105" s="169"/>
    </row>
    <row r="106" spans="1:6" ht="25.5" customHeight="1">
      <c r="A106" s="201" t="s">
        <v>69</v>
      </c>
      <c r="B106" s="63" t="s">
        <v>12</v>
      </c>
      <c r="C106" s="84">
        <v>0</v>
      </c>
      <c r="D106" s="188">
        <f>SUM(D107:D110)</f>
        <v>88000</v>
      </c>
      <c r="E106" s="64">
        <f>SUM(E108:E110)</f>
        <v>1516.77</v>
      </c>
      <c r="F106" s="65">
        <f>SUM(F107+F110)</f>
        <v>89516.77</v>
      </c>
    </row>
    <row r="107" spans="1:6" ht="12.75" customHeight="1">
      <c r="A107" s="171"/>
      <c r="B107" s="53" t="s">
        <v>13</v>
      </c>
      <c r="C107" s="172">
        <v>0</v>
      </c>
      <c r="D107" s="173">
        <f>SUM(D108:D108)</f>
        <v>0</v>
      </c>
      <c r="E107" s="174">
        <f>SUM(E108:E108)</f>
        <v>1516.77</v>
      </c>
      <c r="F107" s="60">
        <f>SUM(D107:E107)</f>
        <v>1516.77</v>
      </c>
    </row>
    <row r="108" spans="1:6" ht="12.75" customHeight="1">
      <c r="A108" s="171"/>
      <c r="B108" s="162" t="s">
        <v>50</v>
      </c>
      <c r="C108" s="69">
        <v>0</v>
      </c>
      <c r="D108" s="154">
        <v>0</v>
      </c>
      <c r="E108" s="70">
        <v>1516.77</v>
      </c>
      <c r="F108" s="58">
        <f>SUM(D108:E108)</f>
        <v>1516.77</v>
      </c>
    </row>
    <row r="109" spans="1:6" ht="7.5" customHeight="1">
      <c r="A109" s="171"/>
      <c r="B109" s="175"/>
      <c r="C109" s="69"/>
      <c r="D109" s="154"/>
      <c r="E109" s="176"/>
      <c r="F109" s="58"/>
    </row>
    <row r="110" spans="1:6" ht="12.75" customHeight="1">
      <c r="A110" s="68"/>
      <c r="B110" s="53" t="s">
        <v>15</v>
      </c>
      <c r="C110" s="66">
        <v>0</v>
      </c>
      <c r="D110" s="189">
        <f>SUM(D111:D111)</f>
        <v>88000</v>
      </c>
      <c r="E110" s="85">
        <v>0</v>
      </c>
      <c r="F110" s="86">
        <f>SUM(D110:E110)</f>
        <v>88000</v>
      </c>
    </row>
    <row r="111" spans="1:6" ht="12.75" customHeight="1">
      <c r="A111" s="68"/>
      <c r="B111" s="162" t="s">
        <v>50</v>
      </c>
      <c r="C111" s="87">
        <v>0</v>
      </c>
      <c r="D111" s="190">
        <v>88000</v>
      </c>
      <c r="E111" s="70">
        <v>0</v>
      </c>
      <c r="F111" s="58">
        <f>SUM(D111:E111)</f>
        <v>88000</v>
      </c>
    </row>
    <row r="112" spans="1:6" ht="7.5" customHeight="1">
      <c r="A112" s="68"/>
      <c r="B112" s="177"/>
      <c r="C112" s="170"/>
      <c r="D112" s="167"/>
      <c r="E112" s="168"/>
      <c r="F112" s="169"/>
    </row>
    <row r="113" spans="1:6" ht="12.75" customHeight="1">
      <c r="A113" s="200" t="s">
        <v>29</v>
      </c>
      <c r="B113" s="88" t="s">
        <v>12</v>
      </c>
      <c r="C113" s="178">
        <f>SUM(C114:C114)</f>
        <v>0</v>
      </c>
      <c r="D113" s="179">
        <f>SUM(D114:D114)</f>
        <v>153000</v>
      </c>
      <c r="E113" s="89">
        <f>SUM(E114:E114)</f>
        <v>4132.23</v>
      </c>
      <c r="F113" s="90">
        <f>SUM(F114:F114)</f>
        <v>157132.23</v>
      </c>
    </row>
    <row r="114" spans="1:6" ht="12.75" customHeight="1">
      <c r="A114" s="68"/>
      <c r="B114" s="53" t="s">
        <v>15</v>
      </c>
      <c r="C114" s="172">
        <v>0</v>
      </c>
      <c r="D114" s="173">
        <f>SUM(D115:D115)</f>
        <v>153000</v>
      </c>
      <c r="E114" s="174">
        <f>SUM(E115:E115)</f>
        <v>4132.23</v>
      </c>
      <c r="F114" s="60">
        <f>SUM(D114:E114)</f>
        <v>157132.23</v>
      </c>
    </row>
    <row r="115" spans="1:6" ht="12.75" customHeight="1">
      <c r="A115" s="68"/>
      <c r="B115" s="100" t="s">
        <v>67</v>
      </c>
      <c r="C115" s="69">
        <v>0</v>
      </c>
      <c r="D115" s="154">
        <v>153000</v>
      </c>
      <c r="E115" s="70">
        <v>4132.23</v>
      </c>
      <c r="F115" s="58">
        <f>SUM(D115:E115)</f>
        <v>157132.23</v>
      </c>
    </row>
    <row r="116" spans="1:6" ht="7.5" customHeight="1">
      <c r="A116" s="68"/>
      <c r="B116" s="175"/>
      <c r="C116" s="69"/>
      <c r="D116" s="154"/>
      <c r="E116" s="176"/>
      <c r="F116" s="58"/>
    </row>
    <row r="117" spans="1:6" ht="22.5" customHeight="1">
      <c r="A117" s="201" t="s">
        <v>68</v>
      </c>
      <c r="B117" s="180" t="s">
        <v>12</v>
      </c>
      <c r="C117" s="181">
        <f>SUM(C118:C118)</f>
        <v>0</v>
      </c>
      <c r="D117" s="182">
        <f>SUM(D118:D118)</f>
        <v>2000</v>
      </c>
      <c r="E117" s="183">
        <f>SUM(E118:E118)</f>
        <v>0</v>
      </c>
      <c r="F117" s="184">
        <f>SUM(F118:F118)</f>
        <v>2000</v>
      </c>
    </row>
    <row r="118" spans="1:6" ht="12.75" customHeight="1">
      <c r="A118" s="68"/>
      <c r="B118" s="53" t="s">
        <v>13</v>
      </c>
      <c r="C118" s="172">
        <v>0</v>
      </c>
      <c r="D118" s="173">
        <f>SUM(D119:D119)</f>
        <v>2000</v>
      </c>
      <c r="E118" s="185">
        <v>0</v>
      </c>
      <c r="F118" s="60">
        <f>SUM(D118:E118)</f>
        <v>2000</v>
      </c>
    </row>
    <row r="119" spans="1:6" ht="12.75" customHeight="1">
      <c r="A119" s="68"/>
      <c r="B119" s="186" t="s">
        <v>51</v>
      </c>
      <c r="C119" s="69">
        <v>0</v>
      </c>
      <c r="D119" s="154">
        <v>2000</v>
      </c>
      <c r="E119" s="176">
        <v>0</v>
      </c>
      <c r="F119" s="58">
        <f>SUM(D119:E119)</f>
        <v>2000</v>
      </c>
    </row>
    <row r="120" spans="1:6" ht="7.5" customHeight="1" thickBot="1">
      <c r="A120" s="68"/>
      <c r="B120" s="92"/>
      <c r="C120" s="69"/>
      <c r="D120" s="155"/>
      <c r="E120" s="93"/>
      <c r="F120" s="94"/>
    </row>
    <row r="121" spans="1:6" ht="14.25">
      <c r="A121" s="217" t="s">
        <v>30</v>
      </c>
      <c r="B121" s="195"/>
      <c r="C121" s="221">
        <v>0</v>
      </c>
      <c r="D121" s="219">
        <f>SUM(D10+D18+D25+D35+D40+D48+D52+D61+D81+D106+D113+D117)</f>
        <v>1392429.1400000001</v>
      </c>
      <c r="E121" s="219">
        <f>SUM(E10+E18+E25+E35+E40+E48+E52+E61+E81+E106+E113+E117)</f>
        <v>2023070.4099999997</v>
      </c>
      <c r="F121" s="219">
        <f>SUM(F10+F18+F25+F35+F40+F48+F52+F61+F81+F106+F113+F117)</f>
        <v>3415499.5499999993</v>
      </c>
    </row>
    <row r="122" spans="1:6" ht="9" customHeight="1" thickBot="1">
      <c r="A122" s="218"/>
      <c r="B122" s="196"/>
      <c r="C122" s="222"/>
      <c r="D122" s="220"/>
      <c r="E122" s="220"/>
      <c r="F122" s="220"/>
    </row>
    <row r="125" ht="14.25">
      <c r="F125" s="96"/>
    </row>
    <row r="126" ht="14.25">
      <c r="E126" s="95"/>
    </row>
  </sheetData>
  <sheetProtection/>
  <mergeCells count="11">
    <mergeCell ref="A121:A122"/>
    <mergeCell ref="D121:D122"/>
    <mergeCell ref="E121:E122"/>
    <mergeCell ref="F121:F122"/>
    <mergeCell ref="C121:C122"/>
    <mergeCell ref="F7:F8"/>
    <mergeCell ref="E1:F1"/>
    <mergeCell ref="A3:F3"/>
    <mergeCell ref="A7:A8"/>
    <mergeCell ref="C7:D7"/>
    <mergeCell ref="E7:E8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Jakoubková Marie</cp:lastModifiedBy>
  <cp:lastPrinted>2013-11-28T16:13:26Z</cp:lastPrinted>
  <dcterms:created xsi:type="dcterms:W3CDTF">2013-07-30T09:11:37Z</dcterms:created>
  <dcterms:modified xsi:type="dcterms:W3CDTF">2013-11-28T16:13:31Z</dcterms:modified>
  <cp:category/>
  <cp:version/>
  <cp:contentType/>
  <cp:contentStatus/>
</cp:coreProperties>
</file>