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576" windowHeight="11316" activeTab="0"/>
  </bookViews>
  <sheets>
    <sheet name="NE HB" sheetId="1" r:id="rId1"/>
    <sheet name="NE JI" sheetId="2" r:id="rId2"/>
    <sheet name="NE NM" sheetId="3" r:id="rId3"/>
    <sheet name="NE PE" sheetId="4" r:id="rId4"/>
    <sheet name="NE TŘ" sheetId="5" r:id="rId5"/>
  </sheets>
  <definedNames/>
  <calcPr fullCalcOnLoad="1"/>
</workbook>
</file>

<file path=xl/comments1.xml><?xml version="1.0" encoding="utf-8"?>
<comments xmlns="http://schemas.openxmlformats.org/spreadsheetml/2006/main">
  <authors>
    <author>install</author>
  </authors>
  <commentList>
    <comment ref="E25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vyúčtování společně s ZP 
205</t>
        </r>
      </text>
    </comment>
  </commentList>
</comments>
</file>

<file path=xl/sharedStrings.xml><?xml version="1.0" encoding="utf-8"?>
<sst xmlns="http://schemas.openxmlformats.org/spreadsheetml/2006/main" count="274" uniqueCount="47">
  <si>
    <t>Vyúčtování péče</t>
  </si>
  <si>
    <t>organizace:</t>
  </si>
  <si>
    <t>Nemocnice Jihlava</t>
  </si>
  <si>
    <t>ZP</t>
  </si>
  <si>
    <t>typ úhrady</t>
  </si>
  <si>
    <t>druh péče</t>
  </si>
  <si>
    <t>předběžná úhrada celkem či výkonová platba</t>
  </si>
  <si>
    <t>vyúčtování - celková přiznaná částka</t>
  </si>
  <si>
    <t>doplatek / vratka (+/-)</t>
  </si>
  <si>
    <t>VZP</t>
  </si>
  <si>
    <t>PP</t>
  </si>
  <si>
    <t>akutní</t>
  </si>
  <si>
    <t>ODN</t>
  </si>
  <si>
    <t>ZPMV</t>
  </si>
  <si>
    <t>ČPZP</t>
  </si>
  <si>
    <t>OZP</t>
  </si>
  <si>
    <t>VoZP</t>
  </si>
  <si>
    <t>ZPMA</t>
  </si>
  <si>
    <t>V</t>
  </si>
  <si>
    <t>MEDIA</t>
  </si>
  <si>
    <t>RBP</t>
  </si>
  <si>
    <t>ZPS</t>
  </si>
  <si>
    <t>CELKEM</t>
  </si>
  <si>
    <t>111 - ústavní péče: bez regulace</t>
  </si>
  <si>
    <t>Legenda</t>
  </si>
  <si>
    <t>předběžná platba (PP) nebo výkonově (V)</t>
  </si>
  <si>
    <t>akutní péče, LDN, ostatní</t>
  </si>
  <si>
    <t>Nemocnice Havlíčkův Brod, příspěvková organizace</t>
  </si>
  <si>
    <t>LDN</t>
  </si>
  <si>
    <t>ostatní</t>
  </si>
  <si>
    <t>Nemocnice Nové Město na Moravě, příspěvková organizace</t>
  </si>
  <si>
    <t xml:space="preserve">zdůvodnění doplatku/vratky </t>
  </si>
  <si>
    <t>akutní péče</t>
  </si>
  <si>
    <t>extramurál, léky na recepty, nezohlednění restrukturalizace lůžkového fondu a ekonomizace poskytuté zdravotní péče, nezohledněná bonifikace sester, nejednoznačný výklad úhradové vyhláky - ambulatní péče</t>
  </si>
  <si>
    <t>vyúčtování včetně sloučené 217</t>
  </si>
  <si>
    <t>preskripce</t>
  </si>
  <si>
    <t>Nemocnice Pelhřimov</t>
  </si>
  <si>
    <t>Extramurální péče ve výši   -14 105 246 Kč</t>
  </si>
  <si>
    <r>
      <t>CM</t>
    </r>
    <r>
      <rPr>
        <vertAlign val="subscript"/>
        <sz val="10"/>
        <rFont val="Arial"/>
        <family val="2"/>
      </rPr>
      <t>2012</t>
    </r>
    <r>
      <rPr>
        <sz val="10"/>
        <rFont val="Arial"/>
        <family val="2"/>
      </rPr>
      <t xml:space="preserve"> / CM</t>
    </r>
    <r>
      <rPr>
        <vertAlign val="subscript"/>
        <sz val="10"/>
        <rFont val="Arial"/>
        <family val="2"/>
      </rPr>
      <t>2010</t>
    </r>
    <r>
      <rPr>
        <sz val="10"/>
        <rFont val="Arial"/>
        <family val="2"/>
      </rPr>
      <t xml:space="preserve"> = 0.846 et PP</t>
    </r>
    <r>
      <rPr>
        <vertAlign val="subscript"/>
        <sz val="10"/>
        <rFont val="Arial"/>
        <family val="2"/>
      </rPr>
      <t>2012</t>
    </r>
    <r>
      <rPr>
        <sz val="10"/>
        <rFont val="Arial"/>
        <family val="2"/>
      </rPr>
      <t xml:space="preserve"> / PP</t>
    </r>
    <r>
      <rPr>
        <vertAlign val="subscript"/>
        <sz val="10"/>
        <rFont val="Arial"/>
        <family val="2"/>
      </rPr>
      <t>2010</t>
    </r>
    <r>
      <rPr>
        <sz val="10"/>
        <rFont val="Arial"/>
        <family val="2"/>
      </rPr>
      <t xml:space="preserve"> = 0.883</t>
    </r>
  </si>
  <si>
    <t>Dohodnut jiný obsah smlouvy</t>
  </si>
  <si>
    <t>Nemocnice Třebíč, příspěvková organizace</t>
  </si>
  <si>
    <t>zdůvodnění doplatku/vratky</t>
  </si>
  <si>
    <t>podepsána privativní novace na základě ambulantního risk koridoru, nerozporována metodika referenčního období u hospitalizací</t>
  </si>
  <si>
    <t>DIOP</t>
  </si>
  <si>
    <t>nemáme vyúčtování</t>
  </si>
  <si>
    <t xml:space="preserve">ZP 205 </t>
  </si>
  <si>
    <t>sloučena se ZP 217, platby sečteny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</si>
</sst>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\ [$Kč-405];[Red]\-#,##0\ [$Kč-405]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vertAlign val="sub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65" fontId="0" fillId="0" borderId="10" xfId="38" applyNumberFormat="1" applyFon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5" fontId="0" fillId="0" borderId="10" xfId="38" applyNumberFormat="1" applyFont="1" applyBorder="1" applyAlignment="1">
      <alignment/>
    </xf>
    <xf numFmtId="165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65" fontId="0" fillId="33" borderId="10" xfId="38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5" fontId="2" fillId="0" borderId="10" xfId="38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64" fontId="0" fillId="0" borderId="1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0" xfId="0" applyBorder="1" applyAlignment="1">
      <alignment vertical="center" wrapText="1"/>
    </xf>
    <xf numFmtId="164" fontId="0" fillId="33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ill="1" applyBorder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zoomScalePageLayoutView="0" workbookViewId="0" topLeftCell="A1">
      <selection activeCell="G5" sqref="G5"/>
    </sheetView>
  </sheetViews>
  <sheetFormatPr defaultColWidth="9.140625" defaultRowHeight="12.75"/>
  <cols>
    <col min="1" max="1" width="8.28125" style="26" customWidth="1"/>
    <col min="2" max="2" width="7.7109375" style="0" customWidth="1"/>
    <col min="3" max="3" width="9.00390625" style="0" customWidth="1"/>
    <col min="4" max="4" width="14.7109375" style="2" bestFit="1" customWidth="1"/>
    <col min="5" max="5" width="13.8515625" style="17" bestFit="1" customWidth="1"/>
    <col min="6" max="6" width="12.8515625" style="17" bestFit="1" customWidth="1"/>
    <col min="7" max="7" width="11.57421875" style="0" customWidth="1"/>
  </cols>
  <sheetData>
    <row r="1" spans="1:3" ht="12.75">
      <c r="A1" s="1" t="s">
        <v>0</v>
      </c>
      <c r="C1">
        <v>2012</v>
      </c>
    </row>
    <row r="2" spans="1:3" ht="12.75">
      <c r="A2" s="1" t="s">
        <v>1</v>
      </c>
      <c r="C2" s="27" t="s">
        <v>27</v>
      </c>
    </row>
    <row r="3" ht="12.75">
      <c r="A3" s="3"/>
    </row>
    <row r="4" spans="1:6" s="6" customFormat="1" ht="63.75">
      <c r="A4" s="4" t="s">
        <v>3</v>
      </c>
      <c r="B4" s="4" t="s">
        <v>4</v>
      </c>
      <c r="C4" s="4" t="s">
        <v>5</v>
      </c>
      <c r="D4" s="5" t="s">
        <v>6</v>
      </c>
      <c r="E4" s="28" t="s">
        <v>7</v>
      </c>
      <c r="F4" s="28" t="s">
        <v>8</v>
      </c>
    </row>
    <row r="5" spans="1:7" ht="12.75">
      <c r="A5" s="13">
        <v>111</v>
      </c>
      <c r="B5" s="14" t="s">
        <v>10</v>
      </c>
      <c r="C5" s="14" t="s">
        <v>11</v>
      </c>
      <c r="D5" s="2">
        <v>473145936</v>
      </c>
      <c r="E5" s="29">
        <v>469423968.06</v>
      </c>
      <c r="F5" s="30">
        <f>E5-D5</f>
        <v>-3721967.9399999976</v>
      </c>
      <c r="G5" s="17"/>
    </row>
    <row r="6" spans="1:7" ht="12.75">
      <c r="A6" s="13">
        <v>111</v>
      </c>
      <c r="B6" s="14" t="s">
        <v>18</v>
      </c>
      <c r="C6" s="14" t="s">
        <v>28</v>
      </c>
      <c r="D6" s="30">
        <v>18265226.95</v>
      </c>
      <c r="E6" s="29">
        <f>8771423.17+9493803.78</f>
        <v>18265226.95</v>
      </c>
      <c r="F6" s="30"/>
      <c r="G6" s="17"/>
    </row>
    <row r="7" spans="1:7" ht="12.75">
      <c r="A7" s="13">
        <v>111</v>
      </c>
      <c r="B7" s="14" t="s">
        <v>18</v>
      </c>
      <c r="C7" s="14" t="s">
        <v>29</v>
      </c>
      <c r="D7" s="30">
        <v>611432.11</v>
      </c>
      <c r="E7" s="29"/>
      <c r="F7" s="30"/>
      <c r="G7" s="17"/>
    </row>
    <row r="8" spans="1:7" ht="12.75">
      <c r="A8" s="13">
        <v>201</v>
      </c>
      <c r="B8" s="14" t="s">
        <v>10</v>
      </c>
      <c r="C8" s="14" t="s">
        <v>11</v>
      </c>
      <c r="D8" s="30">
        <v>23005656</v>
      </c>
      <c r="E8" s="29">
        <v>22348669</v>
      </c>
      <c r="F8" s="30">
        <v>-656987</v>
      </c>
      <c r="G8" s="17"/>
    </row>
    <row r="9" spans="1:7" ht="12.75">
      <c r="A9" s="13">
        <v>201</v>
      </c>
      <c r="B9" s="14" t="s">
        <v>18</v>
      </c>
      <c r="C9" s="14" t="s">
        <v>28</v>
      </c>
      <c r="D9" s="30">
        <v>514050</v>
      </c>
      <c r="E9" s="29">
        <v>514050</v>
      </c>
      <c r="F9" s="30"/>
      <c r="G9" s="17"/>
    </row>
    <row r="10" spans="1:7" ht="12.75">
      <c r="A10" s="13">
        <v>201</v>
      </c>
      <c r="B10" s="14" t="s">
        <v>18</v>
      </c>
      <c r="C10" s="14" t="s">
        <v>29</v>
      </c>
      <c r="D10" s="30">
        <v>44222.5</v>
      </c>
      <c r="E10" s="29"/>
      <c r="F10" s="30"/>
      <c r="G10" s="17"/>
    </row>
    <row r="11" spans="1:7" ht="12.75">
      <c r="A11" s="13">
        <v>205</v>
      </c>
      <c r="B11" s="14" t="s">
        <v>10</v>
      </c>
      <c r="C11" s="14" t="s">
        <v>11</v>
      </c>
      <c r="D11" s="30">
        <v>21035754</v>
      </c>
      <c r="E11" s="29">
        <v>63383027.54</v>
      </c>
      <c r="F11" s="30">
        <v>2236857.85</v>
      </c>
      <c r="G11" s="17"/>
    </row>
    <row r="12" spans="1:7" ht="12.75">
      <c r="A12" s="13">
        <v>205</v>
      </c>
      <c r="B12" s="14" t="s">
        <v>18</v>
      </c>
      <c r="C12" s="14" t="s">
        <v>28</v>
      </c>
      <c r="D12" s="30">
        <v>328373.23</v>
      </c>
      <c r="E12" s="29"/>
      <c r="F12" s="30"/>
      <c r="G12" s="17"/>
    </row>
    <row r="13" spans="1:7" ht="12.75">
      <c r="A13" s="13">
        <v>205</v>
      </c>
      <c r="B13" s="14" t="s">
        <v>18</v>
      </c>
      <c r="C13" s="14" t="s">
        <v>29</v>
      </c>
      <c r="D13" s="30">
        <v>45539.19</v>
      </c>
      <c r="E13" s="29"/>
      <c r="F13" s="30"/>
      <c r="G13" s="17"/>
    </row>
    <row r="14" spans="1:7" ht="12.75">
      <c r="A14" s="13">
        <v>207</v>
      </c>
      <c r="B14" s="14" t="s">
        <v>10</v>
      </c>
      <c r="C14" s="14" t="s">
        <v>11</v>
      </c>
      <c r="D14" s="30">
        <v>14798796</v>
      </c>
      <c r="E14" s="29">
        <v>15019387</v>
      </c>
      <c r="F14" s="30">
        <v>220591</v>
      </c>
      <c r="G14" s="17"/>
    </row>
    <row r="15" spans="1:7" ht="12.75">
      <c r="A15" s="13">
        <v>207</v>
      </c>
      <c r="B15" s="14" t="s">
        <v>18</v>
      </c>
      <c r="C15" s="14" t="s">
        <v>28</v>
      </c>
      <c r="D15" s="30">
        <v>151454</v>
      </c>
      <c r="E15" s="29">
        <v>154884</v>
      </c>
      <c r="F15" s="30">
        <v>3430</v>
      </c>
      <c r="G15" s="17"/>
    </row>
    <row r="16" spans="1:7" ht="12.75">
      <c r="A16" s="13">
        <v>207</v>
      </c>
      <c r="B16" s="14" t="s">
        <v>18</v>
      </c>
      <c r="C16" s="14" t="s">
        <v>29</v>
      </c>
      <c r="D16" s="30">
        <v>43011.54</v>
      </c>
      <c r="E16" s="29"/>
      <c r="F16" s="30"/>
      <c r="G16" s="17"/>
    </row>
    <row r="17" spans="1:7" ht="12.75">
      <c r="A17" s="13">
        <v>209</v>
      </c>
      <c r="B17" s="14" t="s">
        <v>18</v>
      </c>
      <c r="C17" s="14" t="s">
        <v>11</v>
      </c>
      <c r="D17" s="30">
        <v>164934.16</v>
      </c>
      <c r="E17" s="29"/>
      <c r="F17" s="30"/>
      <c r="G17" s="17"/>
    </row>
    <row r="18" spans="1:7" ht="12.75">
      <c r="A18" s="13">
        <v>209</v>
      </c>
      <c r="B18" s="14" t="s">
        <v>18</v>
      </c>
      <c r="C18" s="14" t="s">
        <v>29</v>
      </c>
      <c r="D18" s="30">
        <v>1123.1</v>
      </c>
      <c r="E18" s="29"/>
      <c r="F18" s="30"/>
      <c r="G18" s="17"/>
    </row>
    <row r="19" spans="1:7" ht="12.75">
      <c r="A19" s="13">
        <v>211</v>
      </c>
      <c r="B19" s="14" t="s">
        <v>10</v>
      </c>
      <c r="C19" s="14" t="s">
        <v>11</v>
      </c>
      <c r="D19" s="30">
        <v>40442976</v>
      </c>
      <c r="E19" s="29">
        <v>40134185.6</v>
      </c>
      <c r="F19" s="30">
        <v>-308790.4</v>
      </c>
      <c r="G19" s="17"/>
    </row>
    <row r="20" spans="1:7" ht="12.75">
      <c r="A20" s="13">
        <v>211</v>
      </c>
      <c r="B20" s="14" t="s">
        <v>18</v>
      </c>
      <c r="C20" s="14" t="s">
        <v>28</v>
      </c>
      <c r="D20" s="30">
        <v>609565.11</v>
      </c>
      <c r="E20" s="29"/>
      <c r="F20" s="30"/>
      <c r="G20" s="17"/>
    </row>
    <row r="21" spans="1:7" ht="12.75">
      <c r="A21" s="13">
        <v>211</v>
      </c>
      <c r="B21" s="14" t="s">
        <v>18</v>
      </c>
      <c r="C21" s="14" t="s">
        <v>29</v>
      </c>
      <c r="D21" s="30">
        <v>95998.73</v>
      </c>
      <c r="E21" s="29"/>
      <c r="F21" s="30"/>
      <c r="G21" s="17"/>
    </row>
    <row r="22" spans="1:7" ht="12.75">
      <c r="A22" s="13">
        <v>213</v>
      </c>
      <c r="B22" s="14" t="s">
        <v>18</v>
      </c>
      <c r="C22" s="14" t="s">
        <v>11</v>
      </c>
      <c r="D22" s="30">
        <v>102295.16</v>
      </c>
      <c r="E22" s="29"/>
      <c r="F22" s="30"/>
      <c r="G22" s="17"/>
    </row>
    <row r="23" spans="1:7" ht="12.75">
      <c r="A23" s="13">
        <v>213</v>
      </c>
      <c r="B23" s="14" t="s">
        <v>18</v>
      </c>
      <c r="C23" s="14" t="s">
        <v>28</v>
      </c>
      <c r="D23" s="30">
        <v>0</v>
      </c>
      <c r="E23" s="29"/>
      <c r="F23" s="30"/>
      <c r="G23" s="17"/>
    </row>
    <row r="24" spans="1:7" ht="12.75">
      <c r="A24" s="13">
        <v>213</v>
      </c>
      <c r="B24" s="14" t="s">
        <v>18</v>
      </c>
      <c r="C24" s="14" t="s">
        <v>29</v>
      </c>
      <c r="D24" s="30">
        <v>670.7</v>
      </c>
      <c r="E24" s="29"/>
      <c r="F24" s="30"/>
      <c r="G24" s="17"/>
    </row>
    <row r="25" spans="1:7" ht="12.75">
      <c r="A25" s="13">
        <v>217</v>
      </c>
      <c r="B25" s="14" t="s">
        <v>10</v>
      </c>
      <c r="C25" s="14" t="s">
        <v>11</v>
      </c>
      <c r="D25" s="30">
        <v>37064421</v>
      </c>
      <c r="E25" s="29">
        <v>0</v>
      </c>
      <c r="F25" s="30"/>
      <c r="G25" s="17"/>
    </row>
    <row r="26" spans="1:7" ht="12.75">
      <c r="A26" s="13">
        <v>217</v>
      </c>
      <c r="B26" s="14" t="s">
        <v>18</v>
      </c>
      <c r="C26" s="14" t="s">
        <v>28</v>
      </c>
      <c r="D26" s="30">
        <v>672320.04</v>
      </c>
      <c r="E26" s="29"/>
      <c r="F26" s="30"/>
      <c r="G26" s="17"/>
    </row>
    <row r="27" spans="1:7" ht="12.75">
      <c r="A27" s="13">
        <v>217</v>
      </c>
      <c r="B27" s="14" t="s">
        <v>18</v>
      </c>
      <c r="C27" s="14" t="s">
        <v>29</v>
      </c>
      <c r="D27" s="30">
        <v>95942.4</v>
      </c>
      <c r="E27" s="29"/>
      <c r="F27" s="30"/>
      <c r="G27" s="17"/>
    </row>
    <row r="28" spans="1:7" ht="12.75">
      <c r="A28" s="13"/>
      <c r="B28" s="14"/>
      <c r="C28" s="14"/>
      <c r="D28" s="30"/>
      <c r="F28" s="30"/>
      <c r="G28" s="17"/>
    </row>
    <row r="29" spans="1:7" ht="12.75">
      <c r="A29" s="13"/>
      <c r="B29" s="14"/>
      <c r="C29" s="14"/>
      <c r="D29" s="30"/>
      <c r="E29" s="29"/>
      <c r="F29" s="30"/>
      <c r="G29" s="17"/>
    </row>
    <row r="30" spans="1:7" ht="12.75">
      <c r="A30" s="13"/>
      <c r="B30" s="14"/>
      <c r="C30" s="14"/>
      <c r="D30" s="30"/>
      <c r="E30" s="29"/>
      <c r="F30" s="30"/>
      <c r="G30" s="17"/>
    </row>
    <row r="31" spans="1:7" ht="12.75">
      <c r="A31" s="13"/>
      <c r="B31" s="14"/>
      <c r="C31" s="14"/>
      <c r="D31" s="30"/>
      <c r="E31" s="29"/>
      <c r="F31" s="30"/>
      <c r="G31" s="17"/>
    </row>
    <row r="32" spans="1:7" s="23" customFormat="1" ht="12.75">
      <c r="A32" s="19" t="s">
        <v>22</v>
      </c>
      <c r="B32" s="20"/>
      <c r="C32" s="20"/>
      <c r="D32" s="31">
        <f>SUM(D5:D31)</f>
        <v>631239697.92</v>
      </c>
      <c r="E32" s="32">
        <f>SUM(E5:E31)</f>
        <v>629243398.15</v>
      </c>
      <c r="F32" s="31">
        <f>SUM(F5:F31)</f>
        <v>-2226866.4899999974</v>
      </c>
      <c r="G32" s="22"/>
    </row>
    <row r="35" spans="1:7" s="2" customFormat="1" ht="12.75">
      <c r="A35" s="24" t="s">
        <v>23</v>
      </c>
      <c r="B35"/>
      <c r="C35"/>
      <c r="E35" s="17"/>
      <c r="F35" s="17"/>
      <c r="G35"/>
    </row>
    <row r="37" spans="1:7" s="2" customFormat="1" ht="12.75">
      <c r="A37" s="24" t="s">
        <v>24</v>
      </c>
      <c r="B37"/>
      <c r="C37"/>
      <c r="E37" s="17"/>
      <c r="F37" s="17"/>
      <c r="G37"/>
    </row>
    <row r="38" spans="1:7" s="2" customFormat="1" ht="12.75">
      <c r="A38" s="24" t="s">
        <v>4</v>
      </c>
      <c r="B38"/>
      <c r="C38" t="s">
        <v>25</v>
      </c>
      <c r="E38" s="33"/>
      <c r="F38" s="17"/>
      <c r="G38"/>
    </row>
    <row r="39" spans="1:7" s="2" customFormat="1" ht="12.75">
      <c r="A39" s="24" t="s">
        <v>5</v>
      </c>
      <c r="C39" t="s">
        <v>26</v>
      </c>
      <c r="E39" s="33"/>
      <c r="F39" s="17"/>
      <c r="G39"/>
    </row>
    <row r="40" spans="1:7" s="2" customFormat="1" ht="12.75">
      <c r="A40" s="26"/>
      <c r="B40"/>
      <c r="C40"/>
      <c r="E40" s="33"/>
      <c r="F40" s="17"/>
      <c r="G40"/>
    </row>
  </sheetData>
  <sheetProtection/>
  <printOptions/>
  <pageMargins left="0.1968503937007874" right="0.1968503937007874" top="0.5511811023622047" bottom="0.35433070866141736" header="0.15748031496062992" footer="0.15748031496062992"/>
  <pageSetup fitToHeight="1" fitToWidth="1" horizontalDpi="600" verticalDpi="600" orientation="portrait" paperSize="9" r:id="rId3"/>
  <headerFooter alignWithMargins="0">
    <oddHeader>&amp;R&amp;"Arial,Tučné"&amp;11RK-37-2013-36, př. 6
Počet stran: 5</oddHeader>
    <oddFooter>&amp;C&amp;8Stránka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K28" sqref="K28"/>
    </sheetView>
  </sheetViews>
  <sheetFormatPr defaultColWidth="9.140625" defaultRowHeight="12.75"/>
  <cols>
    <col min="1" max="1" width="8.28125" style="26" customWidth="1"/>
    <col min="2" max="2" width="7.7109375" style="0" customWidth="1"/>
    <col min="3" max="3" width="9.421875" style="0" customWidth="1"/>
    <col min="4" max="4" width="16.57421875" style="2" customWidth="1"/>
    <col min="5" max="5" width="14.140625" style="2" bestFit="1" customWidth="1"/>
    <col min="6" max="6" width="13.140625" style="0" bestFit="1" customWidth="1"/>
    <col min="7" max="7" width="11.57421875" style="0" customWidth="1"/>
  </cols>
  <sheetData>
    <row r="1" spans="1:3" ht="12.75">
      <c r="A1" s="1" t="s">
        <v>0</v>
      </c>
      <c r="C1">
        <v>2012</v>
      </c>
    </row>
    <row r="2" spans="1:3" ht="12.75">
      <c r="A2" s="1" t="s">
        <v>1</v>
      </c>
      <c r="C2" t="s">
        <v>2</v>
      </c>
    </row>
    <row r="3" ht="12.75">
      <c r="A3" s="3"/>
    </row>
    <row r="4" spans="1:6" s="6" customFormat="1" ht="52.5">
      <c r="A4" s="4" t="s">
        <v>3</v>
      </c>
      <c r="B4" s="4" t="s">
        <v>4</v>
      </c>
      <c r="C4" s="4" t="s">
        <v>5</v>
      </c>
      <c r="D4" s="5" t="s">
        <v>6</v>
      </c>
      <c r="E4" s="5" t="s">
        <v>7</v>
      </c>
      <c r="F4" s="4" t="s">
        <v>8</v>
      </c>
    </row>
    <row r="5" spans="1:7" s="12" customFormat="1" ht="12.75">
      <c r="A5" s="7" t="s">
        <v>9</v>
      </c>
      <c r="B5" s="8" t="s">
        <v>10</v>
      </c>
      <c r="C5" s="8" t="s">
        <v>11</v>
      </c>
      <c r="D5" s="9">
        <v>839635788</v>
      </c>
      <c r="E5" s="10">
        <v>858439546.1440852</v>
      </c>
      <c r="F5" s="9">
        <f aca="true" t="shared" si="0" ref="F5:F18">+E5-D5</f>
        <v>18803758.14408517</v>
      </c>
      <c r="G5" s="11"/>
    </row>
    <row r="6" spans="1:7" ht="12.75">
      <c r="A6" s="13" t="s">
        <v>9</v>
      </c>
      <c r="B6" s="14" t="s">
        <v>10</v>
      </c>
      <c r="C6" s="14" t="s">
        <v>12</v>
      </c>
      <c r="D6" s="15">
        <v>20952707.14</v>
      </c>
      <c r="E6" s="16">
        <v>20952707.14</v>
      </c>
      <c r="F6" s="15">
        <f t="shared" si="0"/>
        <v>0</v>
      </c>
      <c r="G6" s="17"/>
    </row>
    <row r="7" spans="1:7" ht="12.75">
      <c r="A7" s="13" t="s">
        <v>13</v>
      </c>
      <c r="B7" s="14" t="s">
        <v>10</v>
      </c>
      <c r="C7" s="14" t="s">
        <v>11</v>
      </c>
      <c r="D7" s="15">
        <v>43779444</v>
      </c>
      <c r="E7" s="16">
        <v>44620634.07</v>
      </c>
      <c r="F7" s="15">
        <f t="shared" si="0"/>
        <v>841190.0700000003</v>
      </c>
      <c r="G7" s="17"/>
    </row>
    <row r="8" spans="1:7" ht="12.75">
      <c r="A8" s="13" t="s">
        <v>13</v>
      </c>
      <c r="B8" s="14" t="s">
        <v>10</v>
      </c>
      <c r="C8" s="14" t="s">
        <v>12</v>
      </c>
      <c r="D8" s="15">
        <v>693784.86</v>
      </c>
      <c r="E8" s="16">
        <v>693784.86</v>
      </c>
      <c r="F8" s="15">
        <f t="shared" si="0"/>
        <v>0</v>
      </c>
      <c r="G8" s="17"/>
    </row>
    <row r="9" spans="1:7" ht="12.75">
      <c r="A9" s="13" t="s">
        <v>14</v>
      </c>
      <c r="B9" s="14" t="s">
        <v>10</v>
      </c>
      <c r="C9" s="14" t="s">
        <v>11</v>
      </c>
      <c r="D9" s="15">
        <v>36153993.35</v>
      </c>
      <c r="E9" s="16">
        <v>32692542.96</v>
      </c>
      <c r="F9" s="15">
        <f t="shared" si="0"/>
        <v>-3461450.3900000006</v>
      </c>
      <c r="G9" s="17"/>
    </row>
    <row r="10" spans="1:7" ht="12.75">
      <c r="A10" s="13" t="s">
        <v>14</v>
      </c>
      <c r="B10" s="14" t="s">
        <v>10</v>
      </c>
      <c r="C10" s="14" t="s">
        <v>12</v>
      </c>
      <c r="D10" s="15">
        <v>218300.56</v>
      </c>
      <c r="E10" s="15">
        <v>218300.56</v>
      </c>
      <c r="F10" s="15">
        <f t="shared" si="0"/>
        <v>0</v>
      </c>
      <c r="G10" s="17"/>
    </row>
    <row r="11" spans="1:7" ht="12.75">
      <c r="A11" s="13" t="s">
        <v>15</v>
      </c>
      <c r="B11" s="14" t="s">
        <v>10</v>
      </c>
      <c r="C11" s="14" t="s">
        <v>11</v>
      </c>
      <c r="D11" s="15">
        <v>10114944</v>
      </c>
      <c r="E11" s="16">
        <v>11486778</v>
      </c>
      <c r="F11" s="15">
        <f t="shared" si="0"/>
        <v>1371834</v>
      </c>
      <c r="G11" s="17"/>
    </row>
    <row r="12" spans="1:7" ht="12.75">
      <c r="A12" s="13" t="s">
        <v>15</v>
      </c>
      <c r="B12" s="14" t="s">
        <v>10</v>
      </c>
      <c r="C12" s="14" t="s">
        <v>12</v>
      </c>
      <c r="D12" s="15">
        <v>105962.18</v>
      </c>
      <c r="E12" s="15">
        <v>105962.18</v>
      </c>
      <c r="F12" s="15">
        <f t="shared" si="0"/>
        <v>0</v>
      </c>
      <c r="G12" s="17"/>
    </row>
    <row r="13" spans="1:7" ht="12.75">
      <c r="A13" s="13" t="s">
        <v>16</v>
      </c>
      <c r="B13" s="14" t="s">
        <v>10</v>
      </c>
      <c r="C13" s="14" t="s">
        <v>11</v>
      </c>
      <c r="D13" s="15">
        <v>17052912</v>
      </c>
      <c r="E13" s="16">
        <v>15267294</v>
      </c>
      <c r="F13" s="15">
        <f t="shared" si="0"/>
        <v>-1785618</v>
      </c>
      <c r="G13" s="17"/>
    </row>
    <row r="14" spans="1:7" ht="12.75">
      <c r="A14" s="13" t="s">
        <v>16</v>
      </c>
      <c r="B14" s="14" t="s">
        <v>10</v>
      </c>
      <c r="C14" s="14" t="s">
        <v>12</v>
      </c>
      <c r="D14" s="15">
        <v>773335.91</v>
      </c>
      <c r="E14" s="15">
        <v>773335.91</v>
      </c>
      <c r="F14" s="15">
        <f t="shared" si="0"/>
        <v>0</v>
      </c>
      <c r="G14" s="17"/>
    </row>
    <row r="15" spans="1:7" ht="12.75">
      <c r="A15" s="13" t="s">
        <v>17</v>
      </c>
      <c r="B15" s="14" t="s">
        <v>18</v>
      </c>
      <c r="C15" s="14" t="s">
        <v>11</v>
      </c>
      <c r="D15" s="15">
        <v>0</v>
      </c>
      <c r="E15" s="15">
        <v>0</v>
      </c>
      <c r="F15" s="15">
        <f t="shared" si="0"/>
        <v>0</v>
      </c>
      <c r="G15" s="17"/>
    </row>
    <row r="16" spans="1:7" ht="12.75">
      <c r="A16" s="13" t="s">
        <v>19</v>
      </c>
      <c r="B16" s="14" t="s">
        <v>18</v>
      </c>
      <c r="C16" s="14" t="s">
        <v>11</v>
      </c>
      <c r="D16" s="15">
        <v>0</v>
      </c>
      <c r="E16" s="16">
        <v>0</v>
      </c>
      <c r="F16" s="15">
        <f t="shared" si="0"/>
        <v>0</v>
      </c>
      <c r="G16" s="17"/>
    </row>
    <row r="17" spans="1:7" ht="12.75">
      <c r="A17" s="13" t="s">
        <v>20</v>
      </c>
      <c r="B17" s="14" t="s">
        <v>18</v>
      </c>
      <c r="C17" s="14" t="s">
        <v>11</v>
      </c>
      <c r="D17" s="15">
        <v>139988.81</v>
      </c>
      <c r="E17" s="15">
        <v>139988.81</v>
      </c>
      <c r="F17" s="15">
        <f t="shared" si="0"/>
        <v>0</v>
      </c>
      <c r="G17" s="17"/>
    </row>
    <row r="18" spans="1:7" ht="12.75">
      <c r="A18" s="13" t="s">
        <v>21</v>
      </c>
      <c r="B18" s="14" t="s">
        <v>18</v>
      </c>
      <c r="C18" s="14" t="s">
        <v>11</v>
      </c>
      <c r="D18" s="15">
        <v>105857.72</v>
      </c>
      <c r="E18" s="15">
        <v>105857.72</v>
      </c>
      <c r="F18" s="15">
        <f t="shared" si="0"/>
        <v>0</v>
      </c>
      <c r="G18" s="17"/>
    </row>
    <row r="19" spans="1:7" ht="12.75">
      <c r="A19" s="13"/>
      <c r="B19" s="14"/>
      <c r="C19" s="14"/>
      <c r="D19" s="15"/>
      <c r="E19" s="15"/>
      <c r="F19" s="18"/>
      <c r="G19" s="17"/>
    </row>
    <row r="20" spans="1:7" ht="12.75">
      <c r="A20" s="13"/>
      <c r="B20" s="14"/>
      <c r="C20" s="14"/>
      <c r="D20" s="15"/>
      <c r="E20" s="15"/>
      <c r="F20" s="15"/>
      <c r="G20" s="17"/>
    </row>
    <row r="21" spans="1:7" ht="12.75">
      <c r="A21" s="13"/>
      <c r="B21" s="14"/>
      <c r="C21" s="14"/>
      <c r="D21" s="15"/>
      <c r="E21" s="15"/>
      <c r="F21" s="15"/>
      <c r="G21" s="17"/>
    </row>
    <row r="22" spans="1:7" ht="12.75">
      <c r="A22" s="13"/>
      <c r="B22" s="14"/>
      <c r="C22" s="14"/>
      <c r="D22" s="15"/>
      <c r="E22" s="15"/>
      <c r="F22" s="15"/>
      <c r="G22" s="17"/>
    </row>
    <row r="23" spans="1:7" ht="12.75">
      <c r="A23" s="13"/>
      <c r="B23" s="14"/>
      <c r="C23" s="14"/>
      <c r="D23" s="15"/>
      <c r="E23" s="15"/>
      <c r="F23" s="15"/>
      <c r="G23" s="17"/>
    </row>
    <row r="24" spans="1:7" s="23" customFormat="1" ht="12.75">
      <c r="A24" s="19" t="s">
        <v>22</v>
      </c>
      <c r="B24" s="20"/>
      <c r="C24" s="20"/>
      <c r="D24" s="21">
        <f>SUM(D5:D23)</f>
        <v>969727018.5299999</v>
      </c>
      <c r="E24" s="21">
        <f>SUM(E5:E23)</f>
        <v>985496732.3540851</v>
      </c>
      <c r="F24" s="21">
        <f>SUM(F5:F23)</f>
        <v>15769713.824085169</v>
      </c>
      <c r="G24" s="22"/>
    </row>
    <row r="27" spans="1:7" s="2" customFormat="1" ht="12.75">
      <c r="A27" s="24" t="s">
        <v>23</v>
      </c>
      <c r="B27"/>
      <c r="C27"/>
      <c r="F27"/>
      <c r="G27"/>
    </row>
    <row r="29" spans="1:7" s="2" customFormat="1" ht="12.75">
      <c r="A29" s="24" t="s">
        <v>24</v>
      </c>
      <c r="B29"/>
      <c r="C29"/>
      <c r="F29"/>
      <c r="G29"/>
    </row>
    <row r="30" spans="1:7" s="2" customFormat="1" ht="12.75">
      <c r="A30" s="24" t="s">
        <v>4</v>
      </c>
      <c r="B30"/>
      <c r="C30" t="s">
        <v>25</v>
      </c>
      <c r="E30" s="25"/>
      <c r="F30"/>
      <c r="G30"/>
    </row>
    <row r="31" spans="1:7" s="2" customFormat="1" ht="12.75">
      <c r="A31" s="24" t="s">
        <v>5</v>
      </c>
      <c r="C31" t="s">
        <v>26</v>
      </c>
      <c r="E31" s="25"/>
      <c r="F31"/>
      <c r="G31"/>
    </row>
    <row r="32" spans="1:7" s="2" customFormat="1" ht="12.75">
      <c r="A32" s="26"/>
      <c r="B32"/>
      <c r="C32"/>
      <c r="E32" s="25"/>
      <c r="F32"/>
      <c r="G32"/>
    </row>
  </sheetData>
  <sheetProtection/>
  <printOptions/>
  <pageMargins left="0.1968503937007874" right="0.1968503937007874" top="0.5905511811023623" bottom="0.35433070866141736" header="0.15748031496062992" footer="0.15748031496062992"/>
  <pageSetup horizontalDpi="600" verticalDpi="600" orientation="portrait" paperSize="9" r:id="rId1"/>
  <headerFooter alignWithMargins="0">
    <oddFooter>&amp;C&amp;8Stránka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PageLayoutView="0" workbookViewId="0" topLeftCell="A1">
      <selection activeCell="E33" sqref="E33"/>
    </sheetView>
  </sheetViews>
  <sheetFormatPr defaultColWidth="9.140625" defaultRowHeight="12.75"/>
  <cols>
    <col min="1" max="1" width="8.28125" style="26" customWidth="1"/>
    <col min="2" max="2" width="7.7109375" style="0" customWidth="1"/>
    <col min="3" max="3" width="13.140625" style="0" customWidth="1"/>
    <col min="4" max="4" width="14.7109375" style="2" bestFit="1" customWidth="1"/>
    <col min="5" max="5" width="14.421875" style="2" bestFit="1" customWidth="1"/>
    <col min="6" max="6" width="14.00390625" style="0" bestFit="1" customWidth="1"/>
    <col min="7" max="7" width="43.7109375" style="0" customWidth="1"/>
    <col min="8" max="8" width="11.57421875" style="0" customWidth="1"/>
  </cols>
  <sheetData>
    <row r="1" spans="1:3" ht="12.75">
      <c r="A1" s="1" t="s">
        <v>0</v>
      </c>
      <c r="C1">
        <v>2012</v>
      </c>
    </row>
    <row r="2" spans="1:3" ht="12.75">
      <c r="A2" s="1" t="s">
        <v>1</v>
      </c>
      <c r="C2" t="s">
        <v>30</v>
      </c>
    </row>
    <row r="3" ht="12.75">
      <c r="A3" s="3"/>
    </row>
    <row r="4" spans="1:7" s="6" customFormat="1" ht="52.5">
      <c r="A4" s="4" t="s">
        <v>3</v>
      </c>
      <c r="B4" s="4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4" t="s">
        <v>31</v>
      </c>
    </row>
    <row r="5" spans="1:8" s="12" customFormat="1" ht="66">
      <c r="A5" s="7">
        <v>111</v>
      </c>
      <c r="B5" s="8" t="s">
        <v>10</v>
      </c>
      <c r="C5" s="8" t="s">
        <v>32</v>
      </c>
      <c r="D5" s="34">
        <v>415828536</v>
      </c>
      <c r="E5" s="35">
        <v>386752700.11</v>
      </c>
      <c r="F5" s="34">
        <f aca="true" t="shared" si="0" ref="F5:F16">E5-D5</f>
        <v>-29075835.889999986</v>
      </c>
      <c r="G5" s="36" t="s">
        <v>33</v>
      </c>
      <c r="H5" s="11"/>
    </row>
    <row r="6" spans="1:8" ht="12.75">
      <c r="A6" s="13">
        <v>111</v>
      </c>
      <c r="B6" s="14" t="s">
        <v>18</v>
      </c>
      <c r="C6" s="14" t="s">
        <v>28</v>
      </c>
      <c r="D6" s="30">
        <f>9790258.76+10157722.56</f>
        <v>19947981.32</v>
      </c>
      <c r="E6" s="30">
        <f>9790258.76+10157722.56</f>
        <v>19947981.32</v>
      </c>
      <c r="F6" s="30">
        <f t="shared" si="0"/>
        <v>0</v>
      </c>
      <c r="G6" s="14"/>
      <c r="H6" s="17"/>
    </row>
    <row r="7" spans="1:8" ht="12.75">
      <c r="A7" s="13">
        <v>201</v>
      </c>
      <c r="B7" s="14" t="s">
        <v>10</v>
      </c>
      <c r="C7" s="14" t="s">
        <v>32</v>
      </c>
      <c r="D7" s="30">
        <v>5394060</v>
      </c>
      <c r="E7" s="30">
        <v>5921589</v>
      </c>
      <c r="F7" s="30">
        <f t="shared" si="0"/>
        <v>527529</v>
      </c>
      <c r="G7" s="29"/>
      <c r="H7" s="17"/>
    </row>
    <row r="8" spans="1:8" ht="12.75">
      <c r="A8" s="13">
        <v>201</v>
      </c>
      <c r="B8" s="14" t="s">
        <v>18</v>
      </c>
      <c r="C8" s="14" t="s">
        <v>28</v>
      </c>
      <c r="D8" s="30">
        <v>158178</v>
      </c>
      <c r="E8" s="30">
        <v>158178</v>
      </c>
      <c r="F8" s="30">
        <f t="shared" si="0"/>
        <v>0</v>
      </c>
      <c r="G8" s="14"/>
      <c r="H8" s="17"/>
    </row>
    <row r="9" spans="1:8" ht="12.75">
      <c r="A9" s="13">
        <v>205</v>
      </c>
      <c r="B9" s="14" t="s">
        <v>18</v>
      </c>
      <c r="C9" s="14" t="s">
        <v>32</v>
      </c>
      <c r="D9" s="30">
        <v>42322439.4</v>
      </c>
      <c r="E9" s="2">
        <v>44274828.98</v>
      </c>
      <c r="F9" s="30">
        <f t="shared" si="0"/>
        <v>1952389.5799999982</v>
      </c>
      <c r="G9" s="29" t="s">
        <v>34</v>
      </c>
      <c r="H9" s="17"/>
    </row>
    <row r="10" spans="1:8" ht="12.75">
      <c r="A10" s="13">
        <v>205</v>
      </c>
      <c r="B10" s="14" t="s">
        <v>18</v>
      </c>
      <c r="C10" s="14" t="s">
        <v>28</v>
      </c>
      <c r="D10" s="30">
        <v>743941.68</v>
      </c>
      <c r="E10" s="30">
        <v>938345.52</v>
      </c>
      <c r="F10" s="30">
        <f t="shared" si="0"/>
        <v>194403.83999999997</v>
      </c>
      <c r="G10" s="29"/>
      <c r="H10" s="17"/>
    </row>
    <row r="11" spans="1:8" ht="12.75">
      <c r="A11" s="13">
        <v>207</v>
      </c>
      <c r="B11" s="14" t="s">
        <v>10</v>
      </c>
      <c r="C11" s="14" t="s">
        <v>32</v>
      </c>
      <c r="D11" s="30">
        <f>8503476-3480</f>
        <v>8499996</v>
      </c>
      <c r="E11" s="2">
        <v>8457980</v>
      </c>
      <c r="F11" s="30">
        <f t="shared" si="0"/>
        <v>-42016</v>
      </c>
      <c r="G11" s="29" t="s">
        <v>35</v>
      </c>
      <c r="H11" s="17"/>
    </row>
    <row r="12" spans="1:8" ht="12.75">
      <c r="A12" s="13">
        <v>207</v>
      </c>
      <c r="B12" s="14" t="s">
        <v>18</v>
      </c>
      <c r="C12" s="14" t="s">
        <v>28</v>
      </c>
      <c r="D12" s="30">
        <v>232511</v>
      </c>
      <c r="E12" s="37">
        <v>241976</v>
      </c>
      <c r="F12" s="30">
        <f t="shared" si="0"/>
        <v>9465</v>
      </c>
      <c r="G12" s="14"/>
      <c r="H12" s="17"/>
    </row>
    <row r="13" spans="1:8" ht="12.75">
      <c r="A13" s="13">
        <v>209</v>
      </c>
      <c r="B13" s="14" t="s">
        <v>18</v>
      </c>
      <c r="C13" s="14" t="s">
        <v>32</v>
      </c>
      <c r="D13" s="30">
        <v>24234.1</v>
      </c>
      <c r="E13" s="30">
        <v>24234.1</v>
      </c>
      <c r="F13" s="30">
        <f t="shared" si="0"/>
        <v>0</v>
      </c>
      <c r="G13" s="14"/>
      <c r="H13" s="17"/>
    </row>
    <row r="14" spans="1:8" ht="12.75">
      <c r="A14" s="13">
        <v>211</v>
      </c>
      <c r="B14" s="14" t="s">
        <v>10</v>
      </c>
      <c r="C14" s="14" t="s">
        <v>32</v>
      </c>
      <c r="D14" s="30">
        <v>60203460</v>
      </c>
      <c r="E14" s="37">
        <v>60424358.02</v>
      </c>
      <c r="F14" s="30">
        <f t="shared" si="0"/>
        <v>220898.02000000328</v>
      </c>
      <c r="G14" s="14"/>
      <c r="H14" s="17"/>
    </row>
    <row r="15" spans="1:8" ht="12.75">
      <c r="A15" s="13">
        <v>211</v>
      </c>
      <c r="B15" s="14" t="s">
        <v>18</v>
      </c>
      <c r="C15" s="14" t="s">
        <v>28</v>
      </c>
      <c r="D15" s="30">
        <v>2321895.98</v>
      </c>
      <c r="E15" s="30">
        <v>2321895.98</v>
      </c>
      <c r="F15" s="30">
        <f t="shared" si="0"/>
        <v>0</v>
      </c>
      <c r="G15" s="14"/>
      <c r="H15" s="17"/>
    </row>
    <row r="16" spans="1:8" ht="12.75">
      <c r="A16" s="13">
        <v>213</v>
      </c>
      <c r="B16" s="14" t="s">
        <v>18</v>
      </c>
      <c r="C16" s="14" t="s">
        <v>32</v>
      </c>
      <c r="D16" s="30">
        <v>130296.67</v>
      </c>
      <c r="E16" s="30">
        <v>130296.67</v>
      </c>
      <c r="F16" s="30">
        <f t="shared" si="0"/>
        <v>0</v>
      </c>
      <c r="G16" s="14"/>
      <c r="H16" s="17"/>
    </row>
    <row r="17" spans="1:8" ht="12.75">
      <c r="A17" s="13"/>
      <c r="B17" s="14"/>
      <c r="C17" s="14"/>
      <c r="D17" s="30"/>
      <c r="E17" s="30"/>
      <c r="F17" s="30"/>
      <c r="G17" s="14"/>
      <c r="H17" s="17"/>
    </row>
    <row r="18" spans="1:8" ht="12.75">
      <c r="A18" s="13"/>
      <c r="B18" s="14"/>
      <c r="C18" s="14"/>
      <c r="D18" s="30"/>
      <c r="E18" s="30"/>
      <c r="F18" s="30"/>
      <c r="G18" s="14"/>
      <c r="H18" s="17"/>
    </row>
    <row r="19" spans="1:8" ht="12.75">
      <c r="A19" s="13"/>
      <c r="B19" s="14"/>
      <c r="C19" s="14"/>
      <c r="D19" s="30"/>
      <c r="E19" s="30"/>
      <c r="F19" s="30"/>
      <c r="G19" s="14"/>
      <c r="H19" s="17"/>
    </row>
    <row r="20" spans="1:8" ht="12.75">
      <c r="A20" s="13"/>
      <c r="B20" s="14"/>
      <c r="C20" s="14"/>
      <c r="D20" s="30"/>
      <c r="E20" s="30"/>
      <c r="F20" s="30"/>
      <c r="G20" s="14"/>
      <c r="H20" s="17"/>
    </row>
    <row r="21" spans="1:8" ht="12.75">
      <c r="A21" s="13"/>
      <c r="B21" s="14"/>
      <c r="C21" s="14"/>
      <c r="D21" s="30"/>
      <c r="F21" s="30"/>
      <c r="G21" s="14"/>
      <c r="H21" s="17"/>
    </row>
    <row r="22" spans="1:8" ht="12.75">
      <c r="A22" s="13"/>
      <c r="B22" s="14"/>
      <c r="C22" s="14"/>
      <c r="D22" s="30"/>
      <c r="E22" s="30"/>
      <c r="F22" s="30"/>
      <c r="G22" s="14"/>
      <c r="H22" s="17"/>
    </row>
    <row r="23" spans="1:8" ht="12.75">
      <c r="A23" s="13"/>
      <c r="B23" s="14"/>
      <c r="C23" s="14"/>
      <c r="D23" s="30"/>
      <c r="E23" s="30"/>
      <c r="F23" s="30"/>
      <c r="G23" s="14"/>
      <c r="H23" s="17"/>
    </row>
    <row r="24" spans="1:8" ht="12.75">
      <c r="A24" s="13"/>
      <c r="B24" s="14"/>
      <c r="C24" s="14"/>
      <c r="D24" s="30"/>
      <c r="E24" s="30"/>
      <c r="F24" s="30"/>
      <c r="G24" s="14"/>
      <c r="H24" s="17"/>
    </row>
    <row r="25" spans="1:8" s="23" customFormat="1" ht="12.75">
      <c r="A25" s="19" t="s">
        <v>22</v>
      </c>
      <c r="B25" s="20"/>
      <c r="C25" s="20"/>
      <c r="D25" s="31">
        <f>SUM(D5:D24)</f>
        <v>555807530.15</v>
      </c>
      <c r="E25" s="31">
        <f>SUM(E5:E24)</f>
        <v>529594363.70000005</v>
      </c>
      <c r="F25" s="31">
        <f>SUM(F5:F24)</f>
        <v>-26213166.449999984</v>
      </c>
      <c r="G25" s="20"/>
      <c r="H25" s="22"/>
    </row>
    <row r="28" spans="1:8" s="2" customFormat="1" ht="12.75">
      <c r="A28" s="24" t="s">
        <v>23</v>
      </c>
      <c r="B28"/>
      <c r="C28"/>
      <c r="F28"/>
      <c r="G28"/>
      <c r="H28"/>
    </row>
    <row r="30" spans="1:8" s="2" customFormat="1" ht="12.75">
      <c r="A30" s="24" t="s">
        <v>24</v>
      </c>
      <c r="B30"/>
      <c r="C30"/>
      <c r="F30"/>
      <c r="G30"/>
      <c r="H30"/>
    </row>
    <row r="31" spans="1:8" s="2" customFormat="1" ht="12.75">
      <c r="A31" s="24" t="s">
        <v>4</v>
      </c>
      <c r="B31"/>
      <c r="C31" t="s">
        <v>25</v>
      </c>
      <c r="E31" s="25"/>
      <c r="F31"/>
      <c r="G31"/>
      <c r="H31"/>
    </row>
    <row r="32" spans="1:8" s="2" customFormat="1" ht="12.75">
      <c r="A32" s="24" t="s">
        <v>5</v>
      </c>
      <c r="C32" t="s">
        <v>26</v>
      </c>
      <c r="E32" s="25"/>
      <c r="F32"/>
      <c r="G32"/>
      <c r="H32"/>
    </row>
    <row r="33" spans="1:8" s="2" customFormat="1" ht="12.75">
      <c r="A33" s="26"/>
      <c r="B33"/>
      <c r="C33"/>
      <c r="E33" s="25"/>
      <c r="F33"/>
      <c r="G33"/>
      <c r="H33"/>
    </row>
  </sheetData>
  <sheetProtection/>
  <printOptions/>
  <pageMargins left="0.1968503937007874" right="0.1968503937007874" top="0.35433070866141736" bottom="0.35433070866141736" header="0.15748031496062992" footer="0.15748031496062992"/>
  <pageSetup horizontalDpi="600" verticalDpi="600" orientation="landscape" paperSize="9" r:id="rId1"/>
  <headerFooter alignWithMargins="0">
    <oddFooter>&amp;C&amp;8Stránka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PageLayoutView="0" workbookViewId="0" topLeftCell="A1">
      <selection activeCell="M26" sqref="M26"/>
    </sheetView>
  </sheetViews>
  <sheetFormatPr defaultColWidth="9.140625" defaultRowHeight="12.75"/>
  <cols>
    <col min="1" max="1" width="8.28125" style="26" customWidth="1"/>
    <col min="2" max="2" width="7.7109375" style="0" customWidth="1"/>
    <col min="3" max="3" width="9.28125" style="0" customWidth="1"/>
    <col min="4" max="4" width="14.7109375" style="2" bestFit="1" customWidth="1"/>
    <col min="5" max="5" width="14.421875" style="2" bestFit="1" customWidth="1"/>
    <col min="6" max="6" width="12.8515625" style="0" bestFit="1" customWidth="1"/>
    <col min="7" max="7" width="43.00390625" style="0" customWidth="1"/>
    <col min="8" max="8" width="11.57421875" style="0" customWidth="1"/>
  </cols>
  <sheetData>
    <row r="1" spans="1:3" ht="12.75">
      <c r="A1" s="1" t="s">
        <v>0</v>
      </c>
      <c r="C1">
        <v>2012</v>
      </c>
    </row>
    <row r="2" spans="1:7" ht="12.75">
      <c r="A2" s="1" t="s">
        <v>1</v>
      </c>
      <c r="C2" t="s">
        <v>36</v>
      </c>
      <c r="G2" s="38"/>
    </row>
    <row r="3" ht="12.75">
      <c r="A3" s="3"/>
    </row>
    <row r="4" spans="1:7" s="6" customFormat="1" ht="52.5">
      <c r="A4" s="4" t="s">
        <v>3</v>
      </c>
      <c r="B4" s="4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4" t="s">
        <v>31</v>
      </c>
    </row>
    <row r="5" spans="1:8" ht="12.75">
      <c r="A5" s="13">
        <v>111</v>
      </c>
      <c r="B5" s="14" t="s">
        <v>10</v>
      </c>
      <c r="C5" s="14" t="s">
        <v>11</v>
      </c>
      <c r="D5" s="30">
        <v>345751704</v>
      </c>
      <c r="E5" s="2">
        <v>336626960.52</v>
      </c>
      <c r="F5" s="30">
        <f aca="true" t="shared" si="0" ref="F5:F16">E5-D5</f>
        <v>-9124743.48000002</v>
      </c>
      <c r="G5" s="14" t="s">
        <v>37</v>
      </c>
      <c r="H5" s="17"/>
    </row>
    <row r="6" spans="1:8" ht="12.75">
      <c r="A6" s="13">
        <v>111</v>
      </c>
      <c r="B6" s="14" t="s">
        <v>18</v>
      </c>
      <c r="C6" s="14" t="s">
        <v>28</v>
      </c>
      <c r="D6" s="30">
        <v>15557204.72</v>
      </c>
      <c r="E6" s="37">
        <v>15557204.72</v>
      </c>
      <c r="F6" s="30">
        <f t="shared" si="0"/>
        <v>0</v>
      </c>
      <c r="G6" s="14"/>
      <c r="H6" s="17"/>
    </row>
    <row r="7" spans="1:8" ht="12.75">
      <c r="A7" s="13">
        <v>201</v>
      </c>
      <c r="B7" s="14" t="s">
        <v>10</v>
      </c>
      <c r="C7" s="14" t="s">
        <v>11</v>
      </c>
      <c r="D7" s="30">
        <v>10663848</v>
      </c>
      <c r="E7" s="30">
        <v>10926633</v>
      </c>
      <c r="F7" s="30">
        <f t="shared" si="0"/>
        <v>262785</v>
      </c>
      <c r="G7" s="29"/>
      <c r="H7" s="17"/>
    </row>
    <row r="8" spans="1:8" ht="12.75">
      <c r="A8" s="13">
        <v>201</v>
      </c>
      <c r="B8" s="14" t="s">
        <v>10</v>
      </c>
      <c r="C8" s="14" t="s">
        <v>28</v>
      </c>
      <c r="D8" s="30">
        <v>565581</v>
      </c>
      <c r="E8" s="30">
        <v>563775.88</v>
      </c>
      <c r="F8" s="30">
        <f t="shared" si="0"/>
        <v>-1805.1199999999953</v>
      </c>
      <c r="G8" s="14"/>
      <c r="H8" s="17"/>
    </row>
    <row r="9" spans="1:8" ht="15">
      <c r="A9" s="13">
        <v>205</v>
      </c>
      <c r="B9" s="14" t="s">
        <v>10</v>
      </c>
      <c r="C9" s="14" t="s">
        <v>11</v>
      </c>
      <c r="D9" s="30">
        <v>12602581</v>
      </c>
      <c r="E9" s="2">
        <v>12012220.629999999</v>
      </c>
      <c r="F9" s="30">
        <f t="shared" si="0"/>
        <v>-590360.370000001</v>
      </c>
      <c r="G9" s="29" t="s">
        <v>38</v>
      </c>
      <c r="H9" s="17"/>
    </row>
    <row r="10" spans="1:8" ht="12.75">
      <c r="A10" s="13">
        <v>205</v>
      </c>
      <c r="B10" s="14" t="s">
        <v>10</v>
      </c>
      <c r="C10" s="14" t="s">
        <v>28</v>
      </c>
      <c r="D10" s="30">
        <v>693225.31</v>
      </c>
      <c r="E10" s="30">
        <v>924518.6</v>
      </c>
      <c r="F10" s="30">
        <f t="shared" si="0"/>
        <v>231293.28999999992</v>
      </c>
      <c r="G10" s="29"/>
      <c r="H10" s="17"/>
    </row>
    <row r="11" spans="1:8" ht="12.75">
      <c r="A11" s="13">
        <v>207</v>
      </c>
      <c r="B11" s="14" t="s">
        <v>10</v>
      </c>
      <c r="C11" s="14" t="s">
        <v>11</v>
      </c>
      <c r="D11" s="30">
        <v>8435696</v>
      </c>
      <c r="E11" s="2">
        <v>8700000</v>
      </c>
      <c r="F11" s="30">
        <f t="shared" si="0"/>
        <v>264304</v>
      </c>
      <c r="G11" s="29" t="s">
        <v>39</v>
      </c>
      <c r="H11" s="17"/>
    </row>
    <row r="12" spans="1:8" ht="12.75">
      <c r="A12" s="13">
        <v>207</v>
      </c>
      <c r="B12" s="14" t="s">
        <v>10</v>
      </c>
      <c r="C12" s="14" t="s">
        <v>28</v>
      </c>
      <c r="D12" s="30">
        <v>64871.7</v>
      </c>
      <c r="E12" s="37">
        <v>54504</v>
      </c>
      <c r="F12" s="30">
        <f t="shared" si="0"/>
        <v>-10367.699999999997</v>
      </c>
      <c r="G12" s="14"/>
      <c r="H12" s="17"/>
    </row>
    <row r="13" spans="1:8" ht="12.75">
      <c r="A13" s="13">
        <v>209</v>
      </c>
      <c r="B13" s="14" t="s">
        <v>18</v>
      </c>
      <c r="C13" s="14" t="s">
        <v>11</v>
      </c>
      <c r="D13" s="30">
        <v>89493.86</v>
      </c>
      <c r="E13" s="30">
        <v>89493.86</v>
      </c>
      <c r="F13" s="30">
        <f t="shared" si="0"/>
        <v>0</v>
      </c>
      <c r="G13" s="14"/>
      <c r="H13" s="17"/>
    </row>
    <row r="14" spans="1:8" ht="12.75">
      <c r="A14" s="13">
        <v>211</v>
      </c>
      <c r="B14" s="14" t="s">
        <v>10</v>
      </c>
      <c r="C14" s="14" t="s">
        <v>11</v>
      </c>
      <c r="D14" s="30">
        <v>19258572</v>
      </c>
      <c r="E14" s="37">
        <v>21211547.02</v>
      </c>
      <c r="F14" s="30">
        <f t="shared" si="0"/>
        <v>1952975.0199999996</v>
      </c>
      <c r="G14" s="14"/>
      <c r="H14" s="17"/>
    </row>
    <row r="15" spans="1:8" ht="12.75">
      <c r="A15" s="13">
        <v>211</v>
      </c>
      <c r="B15" s="14" t="s">
        <v>18</v>
      </c>
      <c r="C15" s="14" t="s">
        <v>28</v>
      </c>
      <c r="D15" s="30">
        <v>753392.73</v>
      </c>
      <c r="E15" s="30">
        <v>753392.73</v>
      </c>
      <c r="F15" s="30">
        <f t="shared" si="0"/>
        <v>0</v>
      </c>
      <c r="G15" s="14"/>
      <c r="H15" s="17"/>
    </row>
    <row r="16" spans="1:8" ht="12.75">
      <c r="A16" s="13">
        <v>213</v>
      </c>
      <c r="B16" s="14" t="s">
        <v>18</v>
      </c>
      <c r="C16" s="14" t="s">
        <v>11</v>
      </c>
      <c r="D16" s="30">
        <v>98414.41</v>
      </c>
      <c r="E16" s="30">
        <v>98414.41</v>
      </c>
      <c r="F16" s="30">
        <f t="shared" si="0"/>
        <v>0</v>
      </c>
      <c r="G16" s="14"/>
      <c r="H16" s="17"/>
    </row>
    <row r="17" spans="1:8" ht="12.75">
      <c r="A17" s="13"/>
      <c r="B17" s="14"/>
      <c r="C17" s="14"/>
      <c r="D17" s="30"/>
      <c r="E17" s="30"/>
      <c r="F17" s="30"/>
      <c r="G17" s="14"/>
      <c r="H17" s="17"/>
    </row>
    <row r="18" spans="1:8" ht="12.75">
      <c r="A18" s="13"/>
      <c r="B18" s="14"/>
      <c r="C18" s="14"/>
      <c r="D18" s="30"/>
      <c r="E18" s="30"/>
      <c r="F18" s="30"/>
      <c r="G18" s="14"/>
      <c r="H18" s="17"/>
    </row>
    <row r="19" spans="1:8" ht="12.75">
      <c r="A19" s="13"/>
      <c r="B19" s="14"/>
      <c r="C19" s="14"/>
      <c r="D19" s="30"/>
      <c r="E19" s="30"/>
      <c r="F19" s="30"/>
      <c r="G19" s="14"/>
      <c r="H19" s="17"/>
    </row>
    <row r="20" spans="1:8" ht="12.75">
      <c r="A20" s="13"/>
      <c r="B20" s="14"/>
      <c r="C20" s="14"/>
      <c r="D20" s="30"/>
      <c r="E20" s="37"/>
      <c r="F20" s="30"/>
      <c r="G20" s="14"/>
      <c r="H20" s="17"/>
    </row>
    <row r="21" spans="1:8" ht="12.75">
      <c r="A21" s="13"/>
      <c r="B21" s="14"/>
      <c r="C21" s="14"/>
      <c r="D21" s="30"/>
      <c r="E21" s="30"/>
      <c r="F21" s="30"/>
      <c r="G21" s="14"/>
      <c r="H21" s="17"/>
    </row>
    <row r="22" spans="1:8" ht="12.75">
      <c r="A22" s="13"/>
      <c r="B22" s="14"/>
      <c r="C22" s="14"/>
      <c r="D22" s="30"/>
      <c r="E22" s="30"/>
      <c r="F22" s="30"/>
      <c r="G22" s="14"/>
      <c r="H22" s="17"/>
    </row>
    <row r="23" spans="1:8" ht="12.75">
      <c r="A23" s="13"/>
      <c r="B23" s="14"/>
      <c r="C23" s="14"/>
      <c r="D23" s="30"/>
      <c r="E23" s="30"/>
      <c r="F23" s="30"/>
      <c r="G23" s="14"/>
      <c r="H23" s="17"/>
    </row>
    <row r="24" spans="1:8" ht="12.75">
      <c r="A24" s="13"/>
      <c r="B24" s="14"/>
      <c r="C24" s="14"/>
      <c r="D24" s="30"/>
      <c r="E24" s="30"/>
      <c r="F24" s="30"/>
      <c r="G24" s="14"/>
      <c r="H24" s="17"/>
    </row>
    <row r="25" spans="1:8" ht="12.75">
      <c r="A25" s="13"/>
      <c r="B25" s="14"/>
      <c r="C25" s="14"/>
      <c r="D25" s="30"/>
      <c r="E25" s="30"/>
      <c r="F25" s="37"/>
      <c r="G25" s="14"/>
      <c r="H25" s="17"/>
    </row>
    <row r="26" spans="1:8" ht="12.75">
      <c r="A26" s="13"/>
      <c r="B26" s="14"/>
      <c r="C26" s="14"/>
      <c r="D26" s="30"/>
      <c r="E26" s="30"/>
      <c r="F26" s="30"/>
      <c r="G26" s="14"/>
      <c r="H26" s="17"/>
    </row>
    <row r="27" spans="1:8" ht="12.75">
      <c r="A27" s="13"/>
      <c r="B27" s="14"/>
      <c r="C27" s="14"/>
      <c r="D27" s="30"/>
      <c r="E27" s="30"/>
      <c r="F27" s="30"/>
      <c r="G27" s="14"/>
      <c r="H27" s="17"/>
    </row>
    <row r="28" spans="1:8" ht="12.75">
      <c r="A28" s="13"/>
      <c r="B28" s="14"/>
      <c r="C28" s="14"/>
      <c r="D28" s="30"/>
      <c r="F28" s="30"/>
      <c r="G28" s="14"/>
      <c r="H28" s="17"/>
    </row>
    <row r="29" spans="1:8" ht="12.75">
      <c r="A29" s="13"/>
      <c r="B29" s="14"/>
      <c r="C29" s="14"/>
      <c r="D29" s="30"/>
      <c r="E29" s="30"/>
      <c r="F29" s="30"/>
      <c r="G29" s="14"/>
      <c r="H29" s="17"/>
    </row>
    <row r="30" spans="1:8" ht="12.75">
      <c r="A30" s="13"/>
      <c r="B30" s="14"/>
      <c r="C30" s="14"/>
      <c r="D30" s="30"/>
      <c r="E30" s="30"/>
      <c r="F30" s="30"/>
      <c r="G30" s="14"/>
      <c r="H30" s="17"/>
    </row>
    <row r="31" spans="1:8" ht="12.75">
      <c r="A31" s="13"/>
      <c r="B31" s="14"/>
      <c r="C31" s="14"/>
      <c r="D31" s="30"/>
      <c r="E31" s="30"/>
      <c r="F31" s="30"/>
      <c r="G31" s="14"/>
      <c r="H31" s="17"/>
    </row>
    <row r="32" spans="1:8" s="23" customFormat="1" ht="12.75">
      <c r="A32" s="19" t="s">
        <v>22</v>
      </c>
      <c r="B32" s="20"/>
      <c r="C32" s="20"/>
      <c r="D32" s="31">
        <f>SUM(D5:D31)</f>
        <v>414534584.7300001</v>
      </c>
      <c r="E32" s="31">
        <f>SUM(E5:E31)</f>
        <v>407518665.37000006</v>
      </c>
      <c r="F32" s="31">
        <f>SUM(F5:F31)</f>
        <v>-7015919.36000002</v>
      </c>
      <c r="G32" s="20"/>
      <c r="H32" s="22"/>
    </row>
    <row r="33" spans="1:8" s="2" customFormat="1" ht="12.75">
      <c r="A33" s="24" t="s">
        <v>23</v>
      </c>
      <c r="B33"/>
      <c r="C33"/>
      <c r="F33"/>
      <c r="G33"/>
      <c r="H33"/>
    </row>
    <row r="34" spans="1:8" s="2" customFormat="1" ht="12.75">
      <c r="A34" s="24" t="s">
        <v>24</v>
      </c>
      <c r="B34"/>
      <c r="C34"/>
      <c r="F34"/>
      <c r="G34"/>
      <c r="H34"/>
    </row>
    <row r="35" spans="1:8" s="2" customFormat="1" ht="12.75">
      <c r="A35" s="24" t="s">
        <v>4</v>
      </c>
      <c r="B35"/>
      <c r="C35" t="s">
        <v>25</v>
      </c>
      <c r="E35" s="25"/>
      <c r="F35"/>
      <c r="G35"/>
      <c r="H35"/>
    </row>
    <row r="36" spans="1:8" s="2" customFormat="1" ht="12.75">
      <c r="A36" s="24" t="s">
        <v>5</v>
      </c>
      <c r="C36" t="s">
        <v>26</v>
      </c>
      <c r="E36" s="25"/>
      <c r="F36"/>
      <c r="G36"/>
      <c r="H36"/>
    </row>
    <row r="37" spans="1:8" s="2" customFormat="1" ht="12.75">
      <c r="A37" s="26"/>
      <c r="B37"/>
      <c r="C37"/>
      <c r="E37" s="25"/>
      <c r="F37"/>
      <c r="G37"/>
      <c r="H37"/>
    </row>
  </sheetData>
  <sheetProtection/>
  <printOptions/>
  <pageMargins left="0.1968503937007874" right="0.1968503937007874" top="0.35433070866141736" bottom="0.35433070866141736" header="0.15748031496062992" footer="0.15748031496062992"/>
  <pageSetup horizontalDpi="600" verticalDpi="600" orientation="landscape" paperSize="9" r:id="rId1"/>
  <headerFooter alignWithMargins="0">
    <oddFooter>&amp;C&amp;8Stránka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G30" sqref="G30"/>
    </sheetView>
  </sheetViews>
  <sheetFormatPr defaultColWidth="9.140625" defaultRowHeight="12.75"/>
  <cols>
    <col min="1" max="1" width="8.28125" style="26" customWidth="1"/>
    <col min="2" max="2" width="7.7109375" style="0" customWidth="1"/>
    <col min="3" max="3" width="11.140625" style="0" customWidth="1"/>
    <col min="4" max="4" width="14.7109375" style="2" bestFit="1" customWidth="1"/>
    <col min="5" max="5" width="17.421875" style="2" bestFit="1" customWidth="1"/>
    <col min="6" max="6" width="12.8515625" style="0" bestFit="1" customWidth="1"/>
    <col min="7" max="7" width="27.8515625" style="0" customWidth="1"/>
    <col min="8" max="8" width="11.57421875" style="0" customWidth="1"/>
  </cols>
  <sheetData>
    <row r="1" spans="1:3" ht="12.75">
      <c r="A1" s="1" t="s">
        <v>0</v>
      </c>
      <c r="C1">
        <v>2012</v>
      </c>
    </row>
    <row r="2" spans="1:3" ht="12.75">
      <c r="A2" s="1" t="s">
        <v>1</v>
      </c>
      <c r="C2" t="s">
        <v>40</v>
      </c>
    </row>
    <row r="3" ht="12.75">
      <c r="A3" s="3"/>
    </row>
    <row r="4" spans="1:7" s="6" customFormat="1" ht="52.5">
      <c r="A4" s="4" t="s">
        <v>3</v>
      </c>
      <c r="B4" s="4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4" t="s">
        <v>41</v>
      </c>
    </row>
    <row r="5" spans="1:8" s="12" customFormat="1" ht="66">
      <c r="A5" s="7">
        <v>111</v>
      </c>
      <c r="B5" s="8" t="s">
        <v>10</v>
      </c>
      <c r="C5" s="8" t="s">
        <v>32</v>
      </c>
      <c r="D5" s="34">
        <v>465799044</v>
      </c>
      <c r="E5" s="35">
        <v>462907383.77</v>
      </c>
      <c r="F5" s="34">
        <v>-2891660.23</v>
      </c>
      <c r="G5" s="39" t="s">
        <v>42</v>
      </c>
      <c r="H5" s="11"/>
    </row>
    <row r="6" spans="1:8" ht="12.75">
      <c r="A6" s="13">
        <v>111</v>
      </c>
      <c r="B6" s="14" t="s">
        <v>10</v>
      </c>
      <c r="C6" s="14" t="s">
        <v>28</v>
      </c>
      <c r="D6" s="40">
        <v>35347659.1</v>
      </c>
      <c r="E6" s="40">
        <v>35347659.1</v>
      </c>
      <c r="F6" s="40">
        <v>0</v>
      </c>
      <c r="G6" s="14"/>
      <c r="H6" s="17"/>
    </row>
    <row r="7" spans="1:8" ht="12.75">
      <c r="A7" s="13">
        <v>111</v>
      </c>
      <c r="B7" s="14" t="s">
        <v>18</v>
      </c>
      <c r="C7" s="14" t="s">
        <v>43</v>
      </c>
      <c r="D7" s="40">
        <v>4045506</v>
      </c>
      <c r="E7" s="40"/>
      <c r="F7" s="37"/>
      <c r="G7" s="14"/>
      <c r="H7" s="17"/>
    </row>
    <row r="8" spans="1:8" ht="12.75">
      <c r="A8" s="13">
        <v>111</v>
      </c>
      <c r="B8" s="14" t="s">
        <v>18</v>
      </c>
      <c r="C8" s="14" t="s">
        <v>29</v>
      </c>
      <c r="D8" s="30">
        <v>1584006.21</v>
      </c>
      <c r="E8" s="30"/>
      <c r="F8" s="37"/>
      <c r="G8" s="29"/>
      <c r="H8" s="17"/>
    </row>
    <row r="9" spans="1:8" ht="12.75">
      <c r="A9" s="13">
        <v>201</v>
      </c>
      <c r="B9" s="14" t="s">
        <v>10</v>
      </c>
      <c r="C9" s="14" t="s">
        <v>32</v>
      </c>
      <c r="D9" s="30">
        <v>10943700</v>
      </c>
      <c r="E9" s="30">
        <v>13519764</v>
      </c>
      <c r="F9" s="37">
        <v>2576064</v>
      </c>
      <c r="G9" s="14"/>
      <c r="H9" s="17"/>
    </row>
    <row r="10" spans="1:8" ht="12.75">
      <c r="A10" s="13">
        <v>201</v>
      </c>
      <c r="B10" s="14" t="s">
        <v>10</v>
      </c>
      <c r="C10" s="14" t="s">
        <v>28</v>
      </c>
      <c r="D10" s="30">
        <v>568912</v>
      </c>
      <c r="E10" s="2">
        <v>568912</v>
      </c>
      <c r="F10" s="37">
        <v>0</v>
      </c>
      <c r="G10" s="29"/>
      <c r="H10" s="17"/>
    </row>
    <row r="11" spans="1:8" ht="12.75">
      <c r="A11" s="13">
        <v>201</v>
      </c>
      <c r="B11" s="14" t="s">
        <v>18</v>
      </c>
      <c r="C11" s="14" t="s">
        <v>43</v>
      </c>
      <c r="D11" s="30">
        <v>574188</v>
      </c>
      <c r="E11" s="30"/>
      <c r="F11" s="37"/>
      <c r="G11" s="29"/>
      <c r="H11" s="17"/>
    </row>
    <row r="12" spans="1:8" ht="12.75">
      <c r="A12" s="13">
        <v>201</v>
      </c>
      <c r="B12" s="14" t="s">
        <v>18</v>
      </c>
      <c r="C12" s="14" t="s">
        <v>29</v>
      </c>
      <c r="D12" s="30">
        <v>77369.92</v>
      </c>
      <c r="E12" s="30"/>
      <c r="F12" s="37"/>
      <c r="G12" s="29"/>
      <c r="H12" s="17"/>
    </row>
    <row r="13" spans="1:8" ht="12.75">
      <c r="A13" s="13">
        <v>205</v>
      </c>
      <c r="B13" s="14" t="s">
        <v>10</v>
      </c>
      <c r="C13" s="14" t="s">
        <v>32</v>
      </c>
      <c r="D13" s="30">
        <v>37015414.15</v>
      </c>
      <c r="E13" s="2">
        <v>38317995.07</v>
      </c>
      <c r="F13" s="37">
        <v>1302580.92</v>
      </c>
      <c r="G13" s="29"/>
      <c r="H13" s="17"/>
    </row>
    <row r="14" spans="1:8" ht="12.75">
      <c r="A14" s="13">
        <v>205</v>
      </c>
      <c r="B14" s="14" t="s">
        <v>10</v>
      </c>
      <c r="C14" s="14" t="s">
        <v>28</v>
      </c>
      <c r="D14" s="30">
        <v>1851732.75</v>
      </c>
      <c r="E14" s="37">
        <v>1884520.17</v>
      </c>
      <c r="F14" s="37">
        <v>32787.42</v>
      </c>
      <c r="G14" s="14"/>
      <c r="H14" s="17"/>
    </row>
    <row r="15" spans="1:8" ht="12.75">
      <c r="A15" s="13">
        <v>205</v>
      </c>
      <c r="B15" s="14" t="s">
        <v>18</v>
      </c>
      <c r="C15" s="14" t="s">
        <v>29</v>
      </c>
      <c r="D15" s="30">
        <v>219377.9</v>
      </c>
      <c r="E15" s="30"/>
      <c r="F15" s="37"/>
      <c r="G15" s="14"/>
      <c r="H15" s="17"/>
    </row>
    <row r="16" spans="1:8" ht="12.75">
      <c r="A16" s="13">
        <v>207</v>
      </c>
      <c r="B16" s="14" t="s">
        <v>10</v>
      </c>
      <c r="C16" s="14" t="s">
        <v>32</v>
      </c>
      <c r="D16" s="30">
        <v>4955952</v>
      </c>
      <c r="E16" s="37" t="s">
        <v>44</v>
      </c>
      <c r="F16" s="37"/>
      <c r="G16" s="14"/>
      <c r="H16" s="17"/>
    </row>
    <row r="17" spans="1:8" ht="12.75">
      <c r="A17" s="13">
        <v>207</v>
      </c>
      <c r="B17" s="14" t="s">
        <v>10</v>
      </c>
      <c r="C17" s="14" t="s">
        <v>28</v>
      </c>
      <c r="D17" s="30">
        <v>163154</v>
      </c>
      <c r="E17" s="30">
        <v>168498</v>
      </c>
      <c r="F17" s="30">
        <v>5344</v>
      </c>
      <c r="G17" s="14"/>
      <c r="H17" s="17"/>
    </row>
    <row r="18" spans="1:8" ht="12.75">
      <c r="A18" s="13">
        <v>207</v>
      </c>
      <c r="B18" s="14" t="s">
        <v>18</v>
      </c>
      <c r="C18" s="14" t="s">
        <v>29</v>
      </c>
      <c r="D18" s="30">
        <v>18758.56</v>
      </c>
      <c r="E18" s="30"/>
      <c r="F18" s="30"/>
      <c r="G18" s="14"/>
      <c r="H18" s="17"/>
    </row>
    <row r="19" spans="1:8" ht="12.75">
      <c r="A19" s="13">
        <v>209</v>
      </c>
      <c r="B19" s="14" t="s">
        <v>18</v>
      </c>
      <c r="C19" s="14" t="s">
        <v>32</v>
      </c>
      <c r="D19" s="30">
        <v>17169.26</v>
      </c>
      <c r="E19" s="30"/>
      <c r="F19" s="30"/>
      <c r="G19" s="14"/>
      <c r="H19" s="17"/>
    </row>
    <row r="20" spans="1:8" ht="12.75">
      <c r="A20" s="13">
        <v>209</v>
      </c>
      <c r="B20" s="14" t="s">
        <v>18</v>
      </c>
      <c r="C20" s="14" t="s">
        <v>29</v>
      </c>
      <c r="D20" s="30">
        <v>508.02</v>
      </c>
      <c r="E20" s="30"/>
      <c r="F20" s="30"/>
      <c r="G20" s="14"/>
      <c r="H20" s="17"/>
    </row>
    <row r="21" spans="1:8" ht="12.75">
      <c r="A21" s="13">
        <v>211</v>
      </c>
      <c r="B21" s="14" t="s">
        <v>10</v>
      </c>
      <c r="C21" s="14" t="s">
        <v>32</v>
      </c>
      <c r="D21" s="30">
        <v>25797036</v>
      </c>
      <c r="E21" s="30">
        <v>27731874.46</v>
      </c>
      <c r="F21" s="30">
        <v>1934838.46</v>
      </c>
      <c r="G21" s="14"/>
      <c r="H21" s="17"/>
    </row>
    <row r="22" spans="1:8" ht="12.75">
      <c r="A22" s="13">
        <v>211</v>
      </c>
      <c r="B22" s="14" t="s">
        <v>10</v>
      </c>
      <c r="C22" s="14" t="s">
        <v>28</v>
      </c>
      <c r="D22" s="30">
        <v>779156.67</v>
      </c>
      <c r="E22" s="37" t="s">
        <v>44</v>
      </c>
      <c r="F22" s="30"/>
      <c r="G22" s="14"/>
      <c r="H22" s="17"/>
    </row>
    <row r="23" spans="1:8" ht="12.75">
      <c r="A23" s="13">
        <v>211</v>
      </c>
      <c r="B23" s="14" t="s">
        <v>18</v>
      </c>
      <c r="C23" s="14" t="s">
        <v>43</v>
      </c>
      <c r="D23" s="30">
        <v>160496.8</v>
      </c>
      <c r="E23" s="37"/>
      <c r="F23" s="30"/>
      <c r="G23" s="14"/>
      <c r="H23" s="17"/>
    </row>
    <row r="24" spans="1:8" ht="12.75">
      <c r="A24" s="13">
        <v>211</v>
      </c>
      <c r="B24" s="14" t="s">
        <v>18</v>
      </c>
      <c r="C24" s="14" t="s">
        <v>29</v>
      </c>
      <c r="D24" s="30">
        <v>143999.46</v>
      </c>
      <c r="E24" s="30"/>
      <c r="F24" s="30"/>
      <c r="G24" s="14"/>
      <c r="H24" s="17"/>
    </row>
    <row r="25" spans="1:8" ht="12.75">
      <c r="A25" s="13">
        <v>213</v>
      </c>
      <c r="B25" s="14" t="s">
        <v>18</v>
      </c>
      <c r="C25" s="14" t="s">
        <v>32</v>
      </c>
      <c r="D25" s="30">
        <v>182763.38</v>
      </c>
      <c r="E25" s="30"/>
      <c r="F25" s="30"/>
      <c r="G25" s="14"/>
      <c r="H25" s="17"/>
    </row>
    <row r="26" spans="1:8" ht="12.75">
      <c r="A26" s="13">
        <v>213</v>
      </c>
      <c r="B26" s="14" t="s">
        <v>18</v>
      </c>
      <c r="C26" s="14" t="s">
        <v>29</v>
      </c>
      <c r="D26" s="30">
        <v>1567.25</v>
      </c>
      <c r="E26" s="30"/>
      <c r="F26" s="30"/>
      <c r="G26" s="14"/>
      <c r="H26" s="17"/>
    </row>
    <row r="27" spans="1:8" s="23" customFormat="1" ht="12.75">
      <c r="A27" s="19" t="s">
        <v>22</v>
      </c>
      <c r="B27" s="20"/>
      <c r="C27" s="20"/>
      <c r="D27" s="31">
        <f>SUM(D5:D26)</f>
        <v>590247471.4299998</v>
      </c>
      <c r="E27" s="31">
        <f>SUM(E5:E26)</f>
        <v>580446606.57</v>
      </c>
      <c r="F27" s="31">
        <f>SUM(F5:F26)</f>
        <v>2959954.57</v>
      </c>
      <c r="G27" s="20"/>
      <c r="H27" s="22"/>
    </row>
    <row r="28" ht="8.25" customHeight="1"/>
    <row r="29" spans="1:8" s="2" customFormat="1" ht="12.75">
      <c r="A29" s="24" t="s">
        <v>23</v>
      </c>
      <c r="B29"/>
      <c r="C29"/>
      <c r="F29"/>
      <c r="G29"/>
      <c r="H29"/>
    </row>
    <row r="31" spans="1:8" s="2" customFormat="1" ht="12.75">
      <c r="A31" s="24" t="s">
        <v>24</v>
      </c>
      <c r="B31"/>
      <c r="C31"/>
      <c r="F31"/>
      <c r="G31"/>
      <c r="H31"/>
    </row>
    <row r="32" spans="1:8" s="2" customFormat="1" ht="12.75">
      <c r="A32" s="24" t="s">
        <v>4</v>
      </c>
      <c r="B32"/>
      <c r="C32" t="s">
        <v>25</v>
      </c>
      <c r="E32" s="25"/>
      <c r="F32"/>
      <c r="G32"/>
      <c r="H32"/>
    </row>
    <row r="33" spans="1:8" s="2" customFormat="1" ht="12.75">
      <c r="A33" s="24" t="s">
        <v>5</v>
      </c>
      <c r="C33" t="s">
        <v>26</v>
      </c>
      <c r="E33" s="25"/>
      <c r="G33"/>
      <c r="H33"/>
    </row>
    <row r="35" spans="1:6" ht="12.75">
      <c r="A35" s="26" t="s">
        <v>45</v>
      </c>
      <c r="B35" s="41" t="s">
        <v>46</v>
      </c>
      <c r="F35" s="2"/>
    </row>
  </sheetData>
  <sheetProtection/>
  <printOptions/>
  <pageMargins left="0.1968503937007874" right="0.1968503937007874" top="0.35433070866141736" bottom="0.35433070866141736" header="0.15748031496062992" footer="0.15748031496062992"/>
  <pageSetup horizontalDpi="600" verticalDpi="600" orientation="portrait" paperSize="9" r:id="rId1"/>
  <headerFooter alignWithMargins="0">
    <oddFooter>&amp;C&amp;8Stránka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Tomášová Eva Ing.</dc:creator>
  <cp:keywords/>
  <dc:description/>
  <cp:lastModifiedBy>Jakoubková Marie</cp:lastModifiedBy>
  <cp:lastPrinted>2013-11-14T11:12:30Z</cp:lastPrinted>
  <dcterms:created xsi:type="dcterms:W3CDTF">2013-11-08T08:46:06Z</dcterms:created>
  <dcterms:modified xsi:type="dcterms:W3CDTF">2013-11-14T11:12:34Z</dcterms:modified>
  <cp:category/>
  <cp:version/>
  <cp:contentType/>
  <cp:contentStatus/>
</cp:coreProperties>
</file>