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Fin.rep.(spol.kurz)" sheetId="1" r:id="rId1"/>
  </sheets>
  <definedNames>
    <definedName name="_xlnm.Print_Titles" localSheetId="0">'Fin.rep.(spol.kurz)'!$1:$13</definedName>
    <definedName name="_xlnm.Print_Area" localSheetId="0">'Fin.rep.(spol.kurz)'!$A$1:$R$66</definedName>
  </definedNames>
  <calcPr fullCalcOnLoad="1"/>
</workbook>
</file>

<file path=xl/comments1.xml><?xml version="1.0" encoding="utf-8"?>
<comments xmlns="http://schemas.openxmlformats.org/spreadsheetml/2006/main">
  <authors>
    <author>Pavel Rieger</author>
  </authors>
  <commentList>
    <comment ref="R46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R49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sharedStrings.xml><?xml version="1.0" encoding="utf-8"?>
<sst xmlns="http://schemas.openxmlformats.org/spreadsheetml/2006/main" count="194" uniqueCount="149">
  <si>
    <t>FINANČNÍ ZPRÁVA za období / FINANCIAL REPORT FOR REPORTING PERIOD: 04/2013 to 09/2013</t>
  </si>
  <si>
    <t>A</t>
  </si>
  <si>
    <t>Mzdové výdaje</t>
  </si>
  <si>
    <t>Číslo soupisky výdajů / No of financial report:</t>
  </si>
  <si>
    <t>Název projektového partnera / Name of project partner:</t>
  </si>
  <si>
    <t>Kraj Vysočina</t>
  </si>
  <si>
    <t>Zákonné sociální pojištění zaměstnavatele</t>
  </si>
  <si>
    <t>Acronym / Acronym of project):</t>
  </si>
  <si>
    <t>3sCE413P2 RAILHUC</t>
  </si>
  <si>
    <t>Název lead partneraprojektu / Name of Lead partner:</t>
  </si>
  <si>
    <t>Emilia-Romagna Region</t>
  </si>
  <si>
    <t>Jiné zákonné výdaje</t>
  </si>
  <si>
    <t>B</t>
  </si>
  <si>
    <t>Cestovní náhrady a spotřeba PHM</t>
  </si>
  <si>
    <t>Plátce DPH / VAT payer:</t>
  </si>
  <si>
    <t>ANO</t>
  </si>
  <si>
    <t>Kurz EUR/CZK   / EUR/CZK exchange rate:</t>
  </si>
  <si>
    <t>C</t>
  </si>
  <si>
    <t>Nákup služeb</t>
  </si>
  <si>
    <t>U plátců DPH / for VAT payers: 
mám nárok na odpočet DPH u níže uvedených výdajů  v rámci mého daňového přiznání? (Do I have claim for recoverable VAT for below mention expenditures in my Tax return statement?</t>
  </si>
  <si>
    <t>NE</t>
  </si>
  <si>
    <t>Datum zpracování / Date of financial report:</t>
  </si>
  <si>
    <t>D</t>
  </si>
  <si>
    <t>Pořízení majetku</t>
  </si>
  <si>
    <t>E</t>
  </si>
  <si>
    <t>Věcné příspěvky</t>
  </si>
  <si>
    <t>Název rozpočtové kapitoly / Name of budget line</t>
  </si>
  <si>
    <t>Vyplní partner / Filled up by project partner</t>
  </si>
  <si>
    <t>Vyplňuje CRR ČR / Filled up by CRD CR</t>
  </si>
  <si>
    <t>F</t>
  </si>
  <si>
    <t>Leasing / nájem</t>
  </si>
  <si>
    <t>číslo work package</t>
  </si>
  <si>
    <t>Specifikace výdaje / specification of expenditure</t>
  </si>
  <si>
    <t>Číslo dokladu (faktury)</t>
  </si>
  <si>
    <t>Dodavatel</t>
  </si>
  <si>
    <t>Datum vystavení dokladu</t>
  </si>
  <si>
    <t>Datum úhrady</t>
  </si>
  <si>
    <t>Měna dokladu/ 
sestavy</t>
  </si>
  <si>
    <t>Nárokovaná částka v měně dokladu / Required amount in currency of document</t>
  </si>
  <si>
    <t>Nárokovaná částka v EUR 
(Celkem vč. DPH )</t>
  </si>
  <si>
    <t>Počet stran dokladu</t>
  </si>
  <si>
    <t>Korekce dokladu v CZK</t>
  </si>
  <si>
    <t>Korekce dokladu v EUR</t>
  </si>
  <si>
    <t>Celkem vč. DPH</t>
  </si>
  <si>
    <t>Stručný důvod neuznání výdaje/ Poznámka</t>
  </si>
  <si>
    <t>G</t>
  </si>
  <si>
    <t>Režie</t>
  </si>
  <si>
    <t>Název plnění / Předmět fakturace</t>
  </si>
  <si>
    <t>Druh výdaje dle náležitostí dokladování</t>
  </si>
  <si>
    <t>Účel / Aktivita projektu</t>
  </si>
  <si>
    <t>H</t>
  </si>
  <si>
    <t>Odpisy</t>
  </si>
  <si>
    <t>Částka bez DPH</t>
  </si>
  <si>
    <t xml:space="preserve">DPH </t>
  </si>
  <si>
    <t>I</t>
  </si>
  <si>
    <t>Ostatní (souběh)</t>
  </si>
  <si>
    <t>No. WP</t>
  </si>
  <si>
    <t>Identifikation of delivery</t>
  </si>
  <si>
    <t>Type of expenditure in Requirements for supporting documents</t>
  </si>
  <si>
    <t>Purpose/activity of the project</t>
  </si>
  <si>
    <t>Number of the invoice</t>
  </si>
  <si>
    <t>Supplier</t>
  </si>
  <si>
    <t>Date of issue of document</t>
  </si>
  <si>
    <t>Date of payment</t>
  </si>
  <si>
    <t>Currency of documents /sheet</t>
  </si>
  <si>
    <t>Amount excl. VAT</t>
  </si>
  <si>
    <t>VAT</t>
  </si>
  <si>
    <t>Required amount in EUR (Total incl. VAT)</t>
  </si>
  <si>
    <t>Amount of pages</t>
  </si>
  <si>
    <t xml:space="preserve">Correction for document in CZK </t>
  </si>
  <si>
    <t>Correction for document in EUR</t>
  </si>
  <si>
    <t>Total incl. VAT</t>
  </si>
  <si>
    <t>Justification of expenditure ineligibility / Notes</t>
  </si>
  <si>
    <t>Kap. 1  
Staff costs</t>
  </si>
  <si>
    <t>1, 2, 3, 4, 5</t>
  </si>
  <si>
    <t>DPČ 03/13 - 08/13 - odměny</t>
  </si>
  <si>
    <t>201302926</t>
  </si>
  <si>
    <t>CZK</t>
  </si>
  <si>
    <t>DPČ 03/13 - 08/13 - SP + ZP</t>
  </si>
  <si>
    <t>DPČ 03/13 - 08/13 - zákonné pojištění</t>
  </si>
  <si>
    <t>Mezisoučet kapitoly 1: Staff costs</t>
  </si>
  <si>
    <t>Kap. 2 Administration costs
 Administration costs</t>
  </si>
  <si>
    <t>Mezisoučet kapitoly 2: Administration costs</t>
  </si>
  <si>
    <r>
      <t>Kap. 3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External expertise</t>
    </r>
  </si>
  <si>
    <t>3</t>
  </si>
  <si>
    <t>Studie veřejné hromadné dopravy Kraje Vysočina</t>
  </si>
  <si>
    <t>Studie veřejné hromadné dopravy Kraje Vysočina - kapitola A, aktivita č. 3.2</t>
  </si>
  <si>
    <t>313007</t>
  </si>
  <si>
    <t>UDIMO, spol. s r.o.</t>
  </si>
  <si>
    <t>4</t>
  </si>
  <si>
    <t>Studie veřejné hromadné dopravy Kraje Vysočina - kapitola B4, aktivita č. 4.1</t>
  </si>
  <si>
    <t>313016</t>
  </si>
  <si>
    <t>Studie veřejné hromadné dopravy Kraje Vysočina - kapitola B5, aktivita č. 3.2</t>
  </si>
  <si>
    <t>313020</t>
  </si>
  <si>
    <t>Studie veřejné hromadné dopravy Kraje Vysočina - kapitola B6, aktivita č. 4.1</t>
  </si>
  <si>
    <t>313024</t>
  </si>
  <si>
    <t>Mezisoučet kapitoly 3: External expertise</t>
  </si>
  <si>
    <t>Kap. 4                                                         Travel and accomodation</t>
  </si>
  <si>
    <t>1</t>
  </si>
  <si>
    <t>Cestovní náhrady v EUR</t>
  </si>
  <si>
    <t>Cestovní náhrady vyplacené v EUR (aktivita č. 1.3)</t>
  </si>
  <si>
    <t>201308899</t>
  </si>
  <si>
    <t>EUR</t>
  </si>
  <si>
    <t>Cestovní náhrady v CZK</t>
  </si>
  <si>
    <t>Cestovní náhrady vyplacené v CZK (aktivita č. 1.3)</t>
  </si>
  <si>
    <t>Mezisoučet kapitoly 4:  Travel and accommodation</t>
  </si>
  <si>
    <t>Kap. 5
Meetings and events</t>
  </si>
  <si>
    <t>Mezisoučet kapitoly 5: Meetings and events</t>
  </si>
  <si>
    <t>Kap. 6 
Promotion costs</t>
  </si>
  <si>
    <t>2</t>
  </si>
  <si>
    <t>Propagační letáky - grafika, tisk</t>
  </si>
  <si>
    <t xml:space="preserve">Propagační letáky - grafika, tisk - aktivita č. 2.2.10 </t>
  </si>
  <si>
    <t>2013100255</t>
  </si>
  <si>
    <t>PROMO+ s.r.o.</t>
  </si>
  <si>
    <t>Mezisoučet kapitoly 6: Promotion costs</t>
  </si>
  <si>
    <t>Kap. 7 Equipment
 Equipment</t>
  </si>
  <si>
    <t>Mezisoučet kapitoly 7: Equipment</t>
  </si>
  <si>
    <t>Kap. 8
Investments (Infrastructure and works)</t>
  </si>
  <si>
    <t>Mezisoučet kapitoly 8: Investments (Infrastructure and works)</t>
  </si>
  <si>
    <t>Kap. 9
Other</t>
  </si>
  <si>
    <t>Mezisoučet kapitoly 9: Other</t>
  </si>
  <si>
    <t>A.</t>
  </si>
  <si>
    <t>C E L K E M   VÝDAJE   D L E   PARTNERA  / TOTAL EXPENDITURES OF PROJECT PARTNERS:</t>
  </si>
  <si>
    <t>B.</t>
  </si>
  <si>
    <t>PŘÍJMY Z REALIZACE / REVENUES FROM THE REALISATION OF PROJECT:</t>
  </si>
  <si>
    <t>C.</t>
  </si>
  <si>
    <t>CELKEM ZPŮSOBILÉ VÝDAJE (ř. A-B) / TOTAL ELIGIBLE EXPENDITURES (r. A - B)</t>
  </si>
  <si>
    <t>Jako partner prohlašuji / On behalf of partner I declare:</t>
  </si>
  <si>
    <t>1.</t>
  </si>
  <si>
    <t>veškeré vynaložené výdaje jsou v souladu s Application form/Subsidy contract/Partnership agreement a závaznou dokumentací programu,</t>
  </si>
  <si>
    <t>2.</t>
  </si>
  <si>
    <t>soupiska obsahuje skutečně vzniklé výdaje,</t>
  </si>
  <si>
    <t>3.</t>
  </si>
  <si>
    <t>projekt nebyl podpořen jiným finannčním nástrojem EU, ani z jiných národních veřejných zdrojů s výjimkou stanoveného spolufinancování,</t>
  </si>
  <si>
    <t>4.</t>
  </si>
  <si>
    <t xml:space="preserve">při realizaci projektu byla dodržena pravidla veřejné podpory, </t>
  </si>
  <si>
    <t>5.</t>
  </si>
  <si>
    <t>při realizaci projektu byla dodržena pravidla zadávání veřejných zakázek, ochrany životního prostředí, rovnosti příležitostí,</t>
  </si>
  <si>
    <t>6.</t>
  </si>
  <si>
    <t xml:space="preserve">všechny transakce jsou věrně zobrazeny v účetnictví (v analytické evidenci pro projekt) a předložené kopie dokladů jsou v souladu s originály v účetnictví </t>
  </si>
  <si>
    <t>7.</t>
  </si>
  <si>
    <t xml:space="preserve">nemám dluhy vůči orgánům veřejné správy po lhůtě splatnosti (tj. daňové nedoplatky a penále, nedoplatky na pojistném a na penále </t>
  </si>
  <si>
    <t xml:space="preserve">  na veřejné zdravotní pojištění, na pojistném a penále na sociální zabezpečení a príspěvku na státní politiku zaměstnanosti ČR),</t>
  </si>
  <si>
    <t xml:space="preserve">  odvody za porušení rozpočtové kázně či další nevypořádané finanční závazky z jiných projektů spolufinancovaných z rozpočtu EU).</t>
  </si>
  <si>
    <t>Za projektového partnera (statutárního zástupce) / On behalf of project partner (statutory representative):</t>
  </si>
  <si>
    <t>Za příslušné pracoviště CRR ČR / On behalf of Controller of CRD CR:</t>
  </si>
  <si>
    <t>MUDr. Jiří Běhounek, hejtman</t>
  </si>
  <si>
    <t>(titul, jméno, příjmení, funkce / titel, name, function)</t>
  </si>
  <si>
    <t>(datum, podpis, razítko / date, signature, stamp)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</si>
</sst>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[$€-2]\ #,##0.0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1"/>
      <color indexed="9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b/>
      <sz val="10"/>
      <name val="Arial"/>
      <family val="2"/>
    </font>
    <font>
      <b/>
      <sz val="10"/>
      <color indexed="12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b/>
      <sz val="10"/>
      <color indexed="9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0"/>
      <color indexed="9"/>
      <name val="Arial CE"/>
      <family val="0"/>
    </font>
    <font>
      <sz val="11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3" borderId="6" applyNumberFormat="0" applyFont="0" applyAlignment="0" applyProtection="0"/>
    <xf numFmtId="9" fontId="42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 horizontal="center"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0" fillId="0" borderId="0" xfId="0" applyFont="1" applyAlignment="1">
      <alignment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0" fillId="0" borderId="0" xfId="0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/>
      <protection hidden="1" locked="0"/>
    </xf>
    <xf numFmtId="0" fontId="13" fillId="0" borderId="0" xfId="0" applyNumberFormat="1" applyFont="1" applyFill="1" applyBorder="1" applyAlignment="1" applyProtection="1">
      <alignment/>
      <protection hidden="1" locked="0"/>
    </xf>
    <xf numFmtId="0" fontId="13" fillId="0" borderId="0" xfId="0" applyNumberFormat="1" applyFont="1" applyFill="1" applyBorder="1" applyAlignment="1" applyProtection="1">
      <alignment vertical="center"/>
      <protection hidden="1" locked="0"/>
    </xf>
    <xf numFmtId="0" fontId="4" fillId="33" borderId="14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16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14" fillId="33" borderId="16" xfId="0" applyFont="1" applyFill="1" applyBorder="1" applyAlignment="1" applyProtection="1">
      <alignment horizontal="center" vertical="center" wrapText="1"/>
      <protection locked="0"/>
    </xf>
    <xf numFmtId="0" fontId="15" fillId="33" borderId="17" xfId="0" applyFont="1" applyFill="1" applyBorder="1" applyAlignment="1" applyProtection="1">
      <alignment horizontal="center" vertical="center" wrapText="1"/>
      <protection hidden="1"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/>
      <protection hidden="1" locked="0"/>
    </xf>
    <xf numFmtId="0" fontId="4" fillId="33" borderId="17" xfId="0" applyFont="1" applyFill="1" applyBorder="1" applyAlignment="1" applyProtection="1">
      <alignment horizontal="center" vertical="center" wrapText="1"/>
      <protection hidden="1" locked="0"/>
    </xf>
    <xf numFmtId="0" fontId="5" fillId="33" borderId="17" xfId="47" applyFont="1" applyFill="1" applyBorder="1" applyAlignment="1" applyProtection="1">
      <alignment horizontal="center" vertical="center" wrapText="1"/>
      <protection hidden="1" locked="0"/>
    </xf>
    <xf numFmtId="4" fontId="15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" fontId="15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19" xfId="0" applyNumberFormat="1" applyFont="1" applyFill="1" applyBorder="1" applyAlignment="1" applyProtection="1">
      <alignment horizontal="center" vertical="top" wrapText="1"/>
      <protection hidden="1" locked="0"/>
    </xf>
    <xf numFmtId="164" fontId="0" fillId="35" borderId="20" xfId="0" applyNumberFormat="1" applyFont="1" applyFill="1" applyBorder="1" applyAlignment="1" applyProtection="1">
      <alignment horizontal="center" vertical="center"/>
      <protection locked="0"/>
    </xf>
    <xf numFmtId="164" fontId="0" fillId="35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/>
      <protection locked="0"/>
    </xf>
    <xf numFmtId="49" fontId="4" fillId="0" borderId="23" xfId="0" applyNumberFormat="1" applyFont="1" applyBorder="1" applyAlignment="1" applyProtection="1">
      <alignment vertical="center"/>
      <protection hidden="1" locked="0"/>
    </xf>
    <xf numFmtId="49" fontId="4" fillId="0" borderId="23" xfId="0" applyNumberFormat="1" applyFont="1" applyFill="1" applyBorder="1" applyAlignment="1" applyProtection="1">
      <alignment vertical="center" wrapText="1"/>
      <protection hidden="1" locked="0"/>
    </xf>
    <xf numFmtId="49" fontId="4" fillId="0" borderId="24" xfId="0" applyNumberFormat="1" applyFont="1" applyBorder="1" applyAlignment="1" applyProtection="1">
      <alignment vertical="center"/>
      <protection hidden="1" locked="0"/>
    </xf>
    <xf numFmtId="49" fontId="4" fillId="0" borderId="24" xfId="0" applyNumberFormat="1" applyFont="1" applyBorder="1" applyAlignment="1" applyProtection="1">
      <alignment horizontal="center" vertical="center"/>
      <protection hidden="1" locked="0"/>
    </xf>
    <xf numFmtId="165" fontId="0" fillId="0" borderId="19" xfId="0" applyNumberFormat="1" applyFont="1" applyBorder="1" applyAlignment="1" applyProtection="1">
      <alignment vertical="center"/>
      <protection locked="0"/>
    </xf>
    <xf numFmtId="165" fontId="0" fillId="0" borderId="25" xfId="0" applyNumberFormat="1" applyFont="1" applyFill="1" applyBorder="1" applyAlignment="1" applyProtection="1">
      <alignment vertical="center"/>
      <protection locked="0"/>
    </xf>
    <xf numFmtId="49" fontId="8" fillId="36" borderId="26" xfId="0" applyNumberFormat="1" applyFont="1" applyFill="1" applyBorder="1" applyAlignment="1" applyProtection="1">
      <alignment horizontal="left" vertical="center"/>
      <protection hidden="1" locked="0"/>
    </xf>
    <xf numFmtId="4" fontId="4" fillId="0" borderId="22" xfId="0" applyNumberFormat="1" applyFont="1" applyFill="1" applyBorder="1" applyAlignment="1" applyProtection="1">
      <alignment vertical="center" wrapText="1"/>
      <protection hidden="1" locked="0"/>
    </xf>
    <xf numFmtId="4" fontId="4" fillId="0" borderId="23" xfId="0" applyNumberFormat="1" applyFont="1" applyFill="1" applyBorder="1" applyAlignment="1" applyProtection="1">
      <alignment vertical="center" wrapText="1"/>
      <protection hidden="1" locked="0"/>
    </xf>
    <xf numFmtId="4" fontId="8" fillId="33" borderId="27" xfId="0" applyNumberFormat="1" applyFont="1" applyFill="1" applyBorder="1" applyAlignment="1" applyProtection="1">
      <alignment horizontal="center" vertical="center"/>
      <protection hidden="1" locked="0"/>
    </xf>
    <xf numFmtId="3" fontId="5" fillId="0" borderId="28" xfId="0" applyNumberFormat="1" applyFont="1" applyBorder="1" applyAlignment="1" applyProtection="1">
      <alignment horizontal="center" vertical="center"/>
      <protection hidden="1" locked="0"/>
    </xf>
    <xf numFmtId="40" fontId="4" fillId="37" borderId="22" xfId="0" applyNumberFormat="1" applyFont="1" applyFill="1" applyBorder="1" applyAlignment="1" applyProtection="1">
      <alignment horizontal="center" vertical="center"/>
      <protection hidden="1" locked="0"/>
    </xf>
    <xf numFmtId="166" fontId="8" fillId="33" borderId="23" xfId="0" applyNumberFormat="1" applyFont="1" applyFill="1" applyBorder="1" applyAlignment="1" applyProtection="1">
      <alignment vertical="center"/>
      <protection hidden="1" locked="0"/>
    </xf>
    <xf numFmtId="0" fontId="4" fillId="37" borderId="27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23" xfId="0" applyNumberFormat="1" applyFont="1" applyBorder="1" applyAlignment="1" applyProtection="1">
      <alignment vertical="center" wrapText="1"/>
      <protection hidden="1" locked="0"/>
    </xf>
    <xf numFmtId="0" fontId="4" fillId="37" borderId="18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16" xfId="0" applyNumberFormat="1" applyFont="1" applyBorder="1" applyAlignment="1" applyProtection="1">
      <alignment/>
      <protection locked="0"/>
    </xf>
    <xf numFmtId="49" fontId="0" fillId="0" borderId="19" xfId="0" applyNumberFormat="1" applyFont="1" applyBorder="1" applyAlignment="1" applyProtection="1">
      <alignment vertical="center" wrapText="1"/>
      <protection locked="0"/>
    </xf>
    <xf numFmtId="49" fontId="17" fillId="0" borderId="24" xfId="0" applyNumberFormat="1" applyFont="1" applyBorder="1" applyAlignment="1" applyProtection="1">
      <alignment horizontal="center" vertical="center"/>
      <protection hidden="1" locked="0"/>
    </xf>
    <xf numFmtId="4" fontId="0" fillId="0" borderId="16" xfId="0" applyNumberFormat="1" applyFont="1" applyBorder="1" applyAlignment="1" applyProtection="1">
      <alignment vertical="center"/>
      <protection locked="0"/>
    </xf>
    <xf numFmtId="3" fontId="5" fillId="0" borderId="25" xfId="0" applyNumberFormat="1" applyFont="1" applyBorder="1" applyAlignment="1" applyProtection="1">
      <alignment horizontal="center" vertical="center"/>
      <protection hidden="1" locked="0"/>
    </xf>
    <xf numFmtId="4" fontId="18" fillId="36" borderId="29" xfId="0" applyNumberFormat="1" applyFont="1" applyFill="1" applyBorder="1" applyAlignment="1" applyProtection="1">
      <alignment vertical="center"/>
      <protection hidden="1" locked="0"/>
    </xf>
    <xf numFmtId="3" fontId="18" fillId="36" borderId="30" xfId="0" applyNumberFormat="1" applyFont="1" applyFill="1" applyBorder="1" applyAlignment="1" applyProtection="1">
      <alignment horizontal="center" vertical="center"/>
      <protection hidden="1" locked="0"/>
    </xf>
    <xf numFmtId="166" fontId="18" fillId="36" borderId="31" xfId="0" applyNumberFormat="1" applyFont="1" applyFill="1" applyBorder="1" applyAlignment="1" applyProtection="1">
      <alignment vertical="center"/>
      <protection hidden="1" locked="0"/>
    </xf>
    <xf numFmtId="166" fontId="18" fillId="36" borderId="32" xfId="0" applyNumberFormat="1" applyFont="1" applyFill="1" applyBorder="1" applyAlignment="1" applyProtection="1">
      <alignment vertical="center"/>
      <protection hidden="1" locked="0"/>
    </xf>
    <xf numFmtId="166" fontId="19" fillId="36" borderId="32" xfId="0" applyNumberFormat="1" applyFont="1" applyFill="1" applyBorder="1" applyAlignment="1" applyProtection="1">
      <alignment vertical="center"/>
      <protection hidden="1" locked="0"/>
    </xf>
    <xf numFmtId="0" fontId="4" fillId="36" borderId="33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17" xfId="0" applyNumberFormat="1" applyFont="1" applyBorder="1" applyAlignment="1" applyProtection="1">
      <alignment horizontal="center" vertical="center" wrapText="1"/>
      <protection hidden="1" locked="0"/>
    </xf>
    <xf numFmtId="49" fontId="4" fillId="0" borderId="19" xfId="0" applyNumberFormat="1" applyFont="1" applyBorder="1" applyAlignment="1" applyProtection="1">
      <alignment horizontal="center" vertical="center"/>
      <protection hidden="1" locked="0"/>
    </xf>
    <xf numFmtId="49" fontId="4" fillId="0" borderId="24" xfId="0" applyNumberFormat="1" applyFont="1" applyFill="1" applyBorder="1" applyAlignment="1" applyProtection="1">
      <alignment vertical="center" wrapText="1"/>
      <protection hidden="1" locked="0"/>
    </xf>
    <xf numFmtId="49" fontId="4" fillId="0" borderId="23" xfId="0" applyNumberFormat="1" applyFont="1" applyBorder="1" applyAlignment="1" applyProtection="1">
      <alignment horizontal="center" vertical="center"/>
      <protection hidden="1" locked="0"/>
    </xf>
    <xf numFmtId="165" fontId="0" fillId="0" borderId="0" xfId="0" applyNumberFormat="1" applyBorder="1" applyAlignment="1">
      <alignment vertical="center"/>
    </xf>
    <xf numFmtId="165" fontId="4" fillId="0" borderId="23" xfId="0" applyNumberFormat="1" applyFont="1" applyBorder="1" applyAlignment="1" applyProtection="1">
      <alignment horizontal="right" vertical="center"/>
      <protection hidden="1" locked="0"/>
    </xf>
    <xf numFmtId="4" fontId="4" fillId="0" borderId="16" xfId="0" applyNumberFormat="1" applyFont="1" applyBorder="1" applyAlignment="1" applyProtection="1">
      <alignment vertical="center"/>
      <protection hidden="1" locked="0"/>
    </xf>
    <xf numFmtId="4" fontId="4" fillId="0" borderId="17" xfId="0" applyNumberFormat="1" applyFont="1" applyFill="1" applyBorder="1" applyAlignment="1" applyProtection="1">
      <alignment vertical="center"/>
      <protection hidden="1" locked="0"/>
    </xf>
    <xf numFmtId="0" fontId="4" fillId="37" borderId="27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23" xfId="0" applyNumberFormat="1" applyFont="1" applyBorder="1" applyAlignment="1" applyProtection="1">
      <alignment horizontal="center" vertical="center" wrapText="1"/>
      <protection hidden="1" locked="0"/>
    </xf>
    <xf numFmtId="4" fontId="4" fillId="0" borderId="22" xfId="0" applyNumberFormat="1" applyFont="1" applyBorder="1" applyAlignment="1" applyProtection="1">
      <alignment vertical="center"/>
      <protection hidden="1" locked="0"/>
    </xf>
    <xf numFmtId="4" fontId="4" fillId="0" borderId="23" xfId="0" applyNumberFormat="1" applyFont="1" applyFill="1" applyBorder="1" applyAlignment="1" applyProtection="1">
      <alignment vertical="center"/>
      <protection hidden="1" locked="0"/>
    </xf>
    <xf numFmtId="165" fontId="0" fillId="0" borderId="17" xfId="0" applyNumberFormat="1" applyBorder="1" applyAlignment="1">
      <alignment vertical="center"/>
    </xf>
    <xf numFmtId="165" fontId="0" fillId="0" borderId="21" xfId="0" applyNumberFormat="1" applyBorder="1" applyAlignment="1">
      <alignment vertical="center"/>
    </xf>
    <xf numFmtId="49" fontId="4" fillId="0" borderId="24" xfId="0" applyNumberFormat="1" applyFont="1" applyBorder="1" applyAlignment="1" applyProtection="1">
      <alignment horizontal="center" vertical="center" wrapText="1"/>
      <protection hidden="1" locked="0"/>
    </xf>
    <xf numFmtId="165" fontId="0" fillId="0" borderId="15" xfId="0" applyNumberFormat="1" applyBorder="1" applyAlignment="1">
      <alignment vertical="center"/>
    </xf>
    <xf numFmtId="49" fontId="4" fillId="0" borderId="24" xfId="0" applyNumberFormat="1" applyFont="1" applyBorder="1" applyAlignment="1" applyProtection="1">
      <alignment vertical="center" wrapText="1"/>
      <protection hidden="1" locked="0"/>
    </xf>
    <xf numFmtId="165" fontId="0" fillId="0" borderId="0" xfId="0" applyNumberFormat="1" applyBorder="1" applyAlignment="1">
      <alignment/>
    </xf>
    <xf numFmtId="0" fontId="13" fillId="0" borderId="0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66" fontId="18" fillId="0" borderId="0" xfId="0" applyNumberFormat="1" applyFont="1" applyFill="1" applyBorder="1" applyAlignment="1" applyProtection="1">
      <alignment horizontal="right" vertical="center"/>
      <protection hidden="1" locked="0"/>
    </xf>
    <xf numFmtId="4" fontId="18" fillId="0" borderId="0" xfId="0" applyNumberFormat="1" applyFont="1" applyFill="1" applyBorder="1" applyAlignment="1" applyProtection="1">
      <alignment horizontal="right" vertical="center"/>
      <protection hidden="1" locked="0"/>
    </xf>
    <xf numFmtId="4" fontId="18" fillId="0" borderId="0" xfId="0" applyNumberFormat="1" applyFont="1" applyFill="1" applyBorder="1" applyAlignment="1" applyProtection="1">
      <alignment vertical="center"/>
      <protection hidden="1" locked="0"/>
    </xf>
    <xf numFmtId="3" fontId="18" fillId="0" borderId="0" xfId="0" applyNumberFormat="1" applyFont="1" applyFill="1" applyBorder="1" applyAlignment="1" applyProtection="1">
      <alignment horizontal="center" vertical="center"/>
      <protection hidden="1" locked="0"/>
    </xf>
    <xf numFmtId="166" fontId="18" fillId="0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hidden="1" locked="0"/>
    </xf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29" xfId="0" applyFont="1" applyBorder="1" applyAlignment="1" applyProtection="1">
      <alignment horizontal="left"/>
      <protection locked="0"/>
    </xf>
    <xf numFmtId="166" fontId="5" fillId="38" borderId="34" xfId="0" applyNumberFormat="1" applyFont="1" applyFill="1" applyBorder="1" applyAlignment="1" applyProtection="1">
      <alignment horizontal="center" vertical="center"/>
      <protection hidden="1" locked="0"/>
    </xf>
    <xf numFmtId="167" fontId="5" fillId="38" borderId="29" xfId="0" applyNumberFormat="1" applyFont="1" applyFill="1" applyBorder="1" applyAlignment="1" applyProtection="1">
      <alignment vertical="center"/>
      <protection hidden="1" locked="0"/>
    </xf>
    <xf numFmtId="3" fontId="5" fillId="38" borderId="35" xfId="0" applyNumberFormat="1" applyFont="1" applyFill="1" applyBorder="1" applyAlignment="1" applyProtection="1">
      <alignment horizontal="center" vertical="center"/>
      <protection hidden="1" locked="0"/>
    </xf>
    <xf numFmtId="166" fontId="5" fillId="38" borderId="36" xfId="0" applyNumberFormat="1" applyFont="1" applyFill="1" applyBorder="1" applyAlignment="1" applyProtection="1">
      <alignment vertical="center"/>
      <protection hidden="1" locked="0"/>
    </xf>
    <xf numFmtId="167" fontId="5" fillId="38" borderId="31" xfId="0" applyNumberFormat="1" applyFont="1" applyFill="1" applyBorder="1" applyAlignment="1" applyProtection="1">
      <alignment vertical="center"/>
      <protection hidden="1" locked="0"/>
    </xf>
    <xf numFmtId="167" fontId="8" fillId="38" borderId="30" xfId="0" applyNumberFormat="1" applyFont="1" applyFill="1" applyBorder="1" applyAlignment="1" applyProtection="1">
      <alignment vertical="center"/>
      <protection hidden="1" locked="0"/>
    </xf>
    <xf numFmtId="166" fontId="5" fillId="0" borderId="29" xfId="0" applyNumberFormat="1" applyFont="1" applyFill="1" applyBorder="1" applyAlignment="1" applyProtection="1">
      <alignment vertical="center"/>
      <protection hidden="1" locked="0"/>
    </xf>
    <xf numFmtId="166" fontId="5" fillId="38" borderId="37" xfId="0" applyNumberFormat="1" applyFont="1" applyFill="1" applyBorder="1" applyAlignment="1" applyProtection="1">
      <alignment vertical="center"/>
      <protection hidden="1" locked="0"/>
    </xf>
    <xf numFmtId="166" fontId="5" fillId="38" borderId="30" xfId="0" applyNumberFormat="1" applyFont="1" applyFill="1" applyBorder="1" applyAlignment="1" applyProtection="1">
      <alignment vertical="center"/>
      <protection hidden="1" locked="0"/>
    </xf>
    <xf numFmtId="166" fontId="5" fillId="38" borderId="31" xfId="0" applyNumberFormat="1" applyFont="1" applyFill="1" applyBorder="1" applyAlignment="1" applyProtection="1">
      <alignment horizontal="center" vertical="center"/>
      <protection hidden="1" locked="0"/>
    </xf>
    <xf numFmtId="167" fontId="5" fillId="38" borderId="30" xfId="0" applyNumberFormat="1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66" fontId="5" fillId="0" borderId="0" xfId="0" applyNumberFormat="1" applyFont="1" applyFill="1" applyBorder="1" applyAlignment="1" applyProtection="1">
      <alignment vertical="center"/>
      <protection hidden="1" locked="0"/>
    </xf>
    <xf numFmtId="166" fontId="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22" fillId="0" borderId="35" xfId="0" applyFont="1" applyBorder="1" applyAlignment="1">
      <alignment/>
    </xf>
    <xf numFmtId="0" fontId="0" fillId="0" borderId="38" xfId="0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 horizontal="center" vertical="center"/>
      <protection hidden="1" locked="0"/>
    </xf>
    <xf numFmtId="0" fontId="4" fillId="0" borderId="38" xfId="0" applyFont="1" applyFill="1" applyBorder="1" applyAlignment="1" applyProtection="1">
      <alignment vertical="center"/>
      <protection hidden="1" locked="0"/>
    </xf>
    <xf numFmtId="3" fontId="4" fillId="0" borderId="38" xfId="0" applyNumberFormat="1" applyFont="1" applyFill="1" applyBorder="1" applyAlignment="1" applyProtection="1">
      <alignment vertical="center"/>
      <protection hidden="1" locked="0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3" fontId="23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0" fontId="0" fillId="0" borderId="4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hidden="1" locked="0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166" fontId="4" fillId="0" borderId="39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49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4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33" borderId="34" xfId="0" applyFont="1" applyFill="1" applyBorder="1" applyAlignment="1" applyProtection="1">
      <alignment horizontal="left"/>
      <protection hidden="1" locked="0"/>
    </xf>
    <xf numFmtId="0" fontId="4" fillId="33" borderId="37" xfId="0" applyFont="1" applyFill="1" applyBorder="1" applyAlignment="1" applyProtection="1">
      <alignment horizontal="left"/>
      <protection hidden="1" locked="0"/>
    </xf>
    <xf numFmtId="0" fontId="4" fillId="0" borderId="37" xfId="0" applyFont="1" applyFill="1" applyBorder="1" applyAlignment="1" applyProtection="1">
      <alignment horizontal="center"/>
      <protection hidden="1" locked="0"/>
    </xf>
    <xf numFmtId="0" fontId="5" fillId="33" borderId="34" xfId="0" applyFont="1" applyFill="1" applyBorder="1" applyAlignment="1" applyProtection="1">
      <alignment horizontal="center"/>
      <protection hidden="1" locked="0"/>
    </xf>
    <xf numFmtId="0" fontId="5" fillId="33" borderId="37" xfId="0" applyFont="1" applyFill="1" applyBorder="1" applyAlignment="1" applyProtection="1">
      <alignment horizontal="center"/>
      <protection hidden="1" locked="0"/>
    </xf>
    <xf numFmtId="0" fontId="5" fillId="33" borderId="30" xfId="0" applyFont="1" applyFill="1" applyBorder="1" applyAlignment="1" applyProtection="1">
      <alignment horizontal="center"/>
      <protection hidden="1" locked="0"/>
    </xf>
    <xf numFmtId="0" fontId="0" fillId="0" borderId="3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0" fillId="39" borderId="45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3" borderId="34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 wrapText="1"/>
    </xf>
    <xf numFmtId="14" fontId="0" fillId="0" borderId="46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9" fillId="39" borderId="36" xfId="0" applyFont="1" applyFill="1" applyBorder="1" applyAlignment="1" applyProtection="1">
      <alignment horizontal="center" vertical="center" textRotation="90" wrapText="1"/>
      <protection locked="0"/>
    </xf>
    <xf numFmtId="0" fontId="9" fillId="39" borderId="40" xfId="0" applyFont="1" applyFill="1" applyBorder="1" applyAlignment="1" applyProtection="1">
      <alignment horizontal="center" vertical="center" textRotation="90" wrapText="1"/>
      <protection locked="0"/>
    </xf>
    <xf numFmtId="0" fontId="9" fillId="39" borderId="42" xfId="0" applyFont="1" applyFill="1" applyBorder="1" applyAlignment="1" applyProtection="1">
      <alignment horizontal="center" vertical="center" textRotation="90" wrapText="1"/>
      <protection locked="0"/>
    </xf>
    <xf numFmtId="0" fontId="10" fillId="0" borderId="34" xfId="0" applyFont="1" applyFill="1" applyBorder="1" applyAlignment="1" applyProtection="1">
      <alignment horizontal="center"/>
      <protection hidden="1" locked="0"/>
    </xf>
    <xf numFmtId="0" fontId="10" fillId="0" borderId="37" xfId="0" applyFont="1" applyFill="1" applyBorder="1" applyAlignment="1" applyProtection="1">
      <alignment horizontal="center"/>
      <protection hidden="1" locked="0"/>
    </xf>
    <xf numFmtId="0" fontId="5" fillId="33" borderId="38" xfId="47" applyFont="1" applyFill="1" applyBorder="1" applyAlignment="1" applyProtection="1">
      <alignment horizontal="center" vertical="center" wrapText="1"/>
      <protection hidden="1" locked="0"/>
    </xf>
    <xf numFmtId="0" fontId="5" fillId="33" borderId="0" xfId="47" applyFont="1" applyFill="1" applyBorder="1" applyAlignment="1" applyProtection="1">
      <alignment horizontal="center" vertical="center" wrapText="1"/>
      <protection hidden="1" locked="0"/>
    </xf>
    <xf numFmtId="49" fontId="11" fillId="37" borderId="34" xfId="0" applyNumberFormat="1" applyFont="1" applyFill="1" applyBorder="1" applyAlignment="1" applyProtection="1">
      <alignment horizontal="center"/>
      <protection hidden="1" locked="0"/>
    </xf>
    <xf numFmtId="0" fontId="12" fillId="0" borderId="37" xfId="0" applyFont="1" applyBorder="1" applyAlignment="1">
      <alignment/>
    </xf>
    <xf numFmtId="0" fontId="12" fillId="0" borderId="30" xfId="0" applyFont="1" applyBorder="1" applyAlignment="1">
      <alignment/>
    </xf>
    <xf numFmtId="0" fontId="14" fillId="33" borderId="47" xfId="0" applyFont="1" applyFill="1" applyBorder="1" applyAlignment="1" applyProtection="1">
      <alignment horizontal="center" vertical="center" wrapText="1"/>
      <protection locked="0"/>
    </xf>
    <xf numFmtId="0" fontId="14" fillId="33" borderId="48" xfId="0" applyFont="1" applyFill="1" applyBorder="1" applyAlignment="1" applyProtection="1">
      <alignment horizontal="center" vertical="center" wrapText="1"/>
      <protection locked="0"/>
    </xf>
    <xf numFmtId="0" fontId="15" fillId="33" borderId="45" xfId="0" applyFont="1" applyFill="1" applyBorder="1" applyAlignment="1" applyProtection="1">
      <alignment horizontal="center" vertical="center"/>
      <protection hidden="1" locked="0"/>
    </xf>
    <xf numFmtId="0" fontId="15" fillId="33" borderId="49" xfId="0" applyFont="1" applyFill="1" applyBorder="1" applyAlignment="1" applyProtection="1">
      <alignment horizontal="center" vertical="center"/>
      <protection hidden="1" locked="0"/>
    </xf>
    <xf numFmtId="0" fontId="0" fillId="33" borderId="50" xfId="0" applyFont="1" applyFill="1" applyBorder="1" applyAlignment="1" applyProtection="1">
      <alignment horizontal="center" vertical="center" wrapText="1"/>
      <protection locked="0"/>
    </xf>
    <xf numFmtId="0" fontId="0" fillId="33" borderId="51" xfId="0" applyFont="1" applyFill="1" applyBorder="1" applyAlignment="1" applyProtection="1">
      <alignment horizontal="center" vertical="center" wrapText="1"/>
      <protection locked="0"/>
    </xf>
    <xf numFmtId="0" fontId="4" fillId="33" borderId="50" xfId="0" applyFont="1" applyFill="1" applyBorder="1" applyAlignment="1" applyProtection="1">
      <alignment horizontal="center" vertical="center"/>
      <protection hidden="1" locked="0"/>
    </xf>
    <xf numFmtId="0" fontId="4" fillId="33" borderId="51" xfId="0" applyFont="1" applyFill="1" applyBorder="1" applyAlignment="1" applyProtection="1">
      <alignment horizontal="center" vertical="center"/>
      <protection hidden="1" locked="0"/>
    </xf>
    <xf numFmtId="0" fontId="4" fillId="33" borderId="50" xfId="0" applyFont="1" applyFill="1" applyBorder="1" applyAlignment="1" applyProtection="1">
      <alignment horizontal="center" vertical="center" wrapText="1"/>
      <protection hidden="1" locked="0"/>
    </xf>
    <xf numFmtId="0" fontId="4" fillId="33" borderId="51" xfId="0" applyFont="1" applyFill="1" applyBorder="1" applyAlignment="1" applyProtection="1">
      <alignment horizontal="center" vertical="center" wrapText="1"/>
      <protection hidden="1" locked="0"/>
    </xf>
    <xf numFmtId="0" fontId="4" fillId="33" borderId="52" xfId="0" applyFont="1" applyFill="1" applyBorder="1" applyAlignment="1" applyProtection="1">
      <alignment horizontal="center" vertical="center" wrapText="1"/>
      <protection hidden="1" locked="0"/>
    </xf>
    <xf numFmtId="0" fontId="4" fillId="33" borderId="53" xfId="0" applyFont="1" applyFill="1" applyBorder="1" applyAlignment="1" applyProtection="1">
      <alignment horizontal="center" vertical="center" wrapText="1"/>
      <protection hidden="1" locked="0"/>
    </xf>
    <xf numFmtId="0" fontId="4" fillId="33" borderId="35" xfId="0" applyFont="1" applyFill="1" applyBorder="1" applyAlignment="1" applyProtection="1">
      <alignment horizontal="center" vertical="center" wrapText="1"/>
      <protection hidden="1" locked="0"/>
    </xf>
    <xf numFmtId="0" fontId="4" fillId="33" borderId="38" xfId="0" applyFont="1" applyFill="1" applyBorder="1" applyAlignment="1" applyProtection="1">
      <alignment horizontal="center" vertical="center" wrapText="1"/>
      <protection hidden="1" locked="0"/>
    </xf>
    <xf numFmtId="0" fontId="4" fillId="33" borderId="54" xfId="0" applyFont="1" applyFill="1" applyBorder="1" applyAlignment="1" applyProtection="1">
      <alignment horizontal="center" vertical="center" wrapText="1"/>
      <protection hidden="1" locked="0"/>
    </xf>
    <xf numFmtId="0" fontId="4" fillId="33" borderId="28" xfId="0" applyFont="1" applyFill="1" applyBorder="1" applyAlignment="1" applyProtection="1">
      <alignment horizontal="center" vertical="center" wrapText="1"/>
      <protection hidden="1" locked="0"/>
    </xf>
    <xf numFmtId="0" fontId="4" fillId="33" borderId="36" xfId="0" applyFont="1" applyFill="1" applyBorder="1" applyAlignment="1" applyProtection="1">
      <alignment horizontal="center" vertical="center" wrapText="1"/>
      <protection hidden="1" locked="0"/>
    </xf>
    <xf numFmtId="0" fontId="4" fillId="33" borderId="55" xfId="0" applyFont="1" applyFill="1" applyBorder="1" applyAlignment="1" applyProtection="1">
      <alignment horizontal="center" vertical="center" wrapText="1"/>
      <protection hidden="1" locked="0"/>
    </xf>
    <xf numFmtId="4" fontId="15" fillId="34" borderId="47" xfId="0" applyNumberFormat="1" applyFont="1" applyFill="1" applyBorder="1" applyAlignment="1" applyProtection="1">
      <alignment horizontal="center" vertical="center" wrapText="1"/>
      <protection hidden="1" locked="0"/>
    </xf>
    <xf numFmtId="4" fontId="15" fillId="34" borderId="48" xfId="0" applyNumberFormat="1" applyFont="1" applyFill="1" applyBorder="1" applyAlignment="1" applyProtection="1">
      <alignment horizontal="center" vertical="center" wrapText="1"/>
      <protection hidden="1" locked="0"/>
    </xf>
    <xf numFmtId="4" fontId="15" fillId="34" borderId="50" xfId="0" applyNumberFormat="1" applyFont="1" applyFill="1" applyBorder="1" applyAlignment="1" applyProtection="1">
      <alignment horizontal="center" vertical="center" wrapText="1"/>
      <protection hidden="1" locked="0"/>
    </xf>
    <xf numFmtId="4" fontId="15" fillId="34" borderId="51" xfId="0" applyNumberFormat="1" applyFont="1" applyFill="1" applyBorder="1" applyAlignment="1" applyProtection="1">
      <alignment horizontal="center" vertical="center" wrapText="1"/>
      <protection hidden="1" locked="0"/>
    </xf>
    <xf numFmtId="4" fontId="15" fillId="34" borderId="56" xfId="0" applyNumberFormat="1" applyFont="1" applyFill="1" applyBorder="1" applyAlignment="1" applyProtection="1">
      <alignment horizontal="center" vertical="center" wrapText="1"/>
      <protection hidden="1" locked="0"/>
    </xf>
    <xf numFmtId="4" fontId="15" fillId="34" borderId="57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3" borderId="15" xfId="0" applyFont="1" applyFill="1" applyBorder="1" applyAlignment="1" applyProtection="1">
      <alignment horizontal="center" vertical="center" wrapText="1"/>
      <protection hidden="1" locked="0"/>
    </xf>
    <xf numFmtId="0" fontId="15" fillId="33" borderId="51" xfId="0" applyFont="1" applyFill="1" applyBorder="1" applyAlignment="1" applyProtection="1">
      <alignment horizontal="center" vertical="center" wrapText="1"/>
      <protection hidden="1" locked="0"/>
    </xf>
    <xf numFmtId="0" fontId="9" fillId="39" borderId="55" xfId="0" applyFont="1" applyFill="1" applyBorder="1" applyAlignment="1" applyProtection="1">
      <alignment horizontal="center" vertical="center" textRotation="90" wrapText="1"/>
      <protection locked="0"/>
    </xf>
    <xf numFmtId="0" fontId="9" fillId="39" borderId="58" xfId="0" applyFont="1" applyFill="1" applyBorder="1" applyAlignment="1" applyProtection="1">
      <alignment horizontal="center" vertical="center" textRotation="90" wrapText="1"/>
      <protection locked="0"/>
    </xf>
    <xf numFmtId="0" fontId="9" fillId="36" borderId="34" xfId="0" applyFont="1" applyFill="1" applyBorder="1" applyAlignment="1" applyProtection="1">
      <alignment horizontal="center" vertical="center"/>
      <protection locked="0"/>
    </xf>
    <xf numFmtId="0" fontId="9" fillId="36" borderId="37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 textRotation="90" wrapText="1"/>
      <protection locked="0"/>
    </xf>
    <xf numFmtId="0" fontId="9" fillId="0" borderId="42" xfId="0" applyFont="1" applyBorder="1" applyAlignment="1" applyProtection="1">
      <alignment horizontal="center" vertical="center" textRotation="90" wrapText="1"/>
      <protection locked="0"/>
    </xf>
    <xf numFmtId="0" fontId="9" fillId="0" borderId="40" xfId="0" applyFont="1" applyBorder="1" applyAlignment="1" applyProtection="1">
      <alignment horizontal="center" vertical="center" textRotation="90" wrapText="1"/>
      <protection locked="0"/>
    </xf>
    <xf numFmtId="0" fontId="9" fillId="0" borderId="40" xfId="0" applyFont="1" applyFill="1" applyBorder="1" applyAlignment="1" applyProtection="1">
      <alignment horizontal="center" vertical="center" textRotation="90" wrapText="1"/>
      <protection locked="0"/>
    </xf>
    <xf numFmtId="0" fontId="0" fillId="0" borderId="42" xfId="0" applyFill="1" applyBorder="1" applyAlignment="1" applyProtection="1">
      <alignment horizontal="center" vertical="center" textRotation="90" wrapText="1"/>
      <protection locked="0"/>
    </xf>
    <xf numFmtId="0" fontId="9" fillId="0" borderId="36" xfId="0" applyFont="1" applyFill="1" applyBorder="1" applyAlignment="1" applyProtection="1">
      <alignment horizontal="center" vertical="center" textRotation="90" wrapText="1"/>
      <protection locked="0"/>
    </xf>
    <xf numFmtId="0" fontId="9" fillId="0" borderId="42" xfId="0" applyFont="1" applyFill="1" applyBorder="1" applyAlignment="1" applyProtection="1">
      <alignment horizontal="center" vertical="center" textRotation="90" wrapText="1"/>
      <protection locked="0"/>
    </xf>
    <xf numFmtId="0" fontId="9" fillId="0" borderId="58" xfId="0" applyFont="1" applyFill="1" applyBorder="1" applyAlignment="1" applyProtection="1">
      <alignment horizontal="center" vertical="center" textRotation="90" wrapText="1"/>
      <protection locked="0"/>
    </xf>
    <xf numFmtId="0" fontId="0" fillId="0" borderId="42" xfId="0" applyFont="1" applyFill="1" applyBorder="1" applyAlignment="1" applyProtection="1">
      <alignment horizontal="center" vertical="center" textRotation="90" wrapText="1"/>
      <protection locked="0"/>
    </xf>
    <xf numFmtId="0" fontId="0" fillId="0" borderId="5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/>
      <protection hidden="1"/>
    </xf>
    <xf numFmtId="0" fontId="21" fillId="38" borderId="37" xfId="0" applyFont="1" applyFill="1" applyBorder="1" applyAlignment="1" applyProtection="1">
      <alignment horizontal="center"/>
      <protection locked="0"/>
    </xf>
    <xf numFmtId="0" fontId="21" fillId="38" borderId="30" xfId="0" applyFont="1" applyFill="1" applyBorder="1" applyAlignment="1" applyProtection="1">
      <alignment horizontal="center"/>
      <protection locked="0"/>
    </xf>
    <xf numFmtId="0" fontId="21" fillId="38" borderId="34" xfId="0" applyFont="1" applyFill="1" applyBorder="1" applyAlignment="1" applyProtection="1">
      <alignment horizontal="center"/>
      <protection locked="0"/>
    </xf>
    <xf numFmtId="166" fontId="5" fillId="38" borderId="34" xfId="0" applyNumberFormat="1" applyFont="1" applyFill="1" applyBorder="1" applyAlignment="1" applyProtection="1">
      <alignment horizontal="center" vertical="center"/>
      <protection hidden="1" locked="0"/>
    </xf>
    <xf numFmtId="166" fontId="5" fillId="38" borderId="43" xfId="0" applyNumberFormat="1" applyFont="1" applyFill="1" applyBorder="1" applyAlignment="1" applyProtection="1">
      <alignment horizontal="center" vertical="center"/>
      <protection hidden="1" locked="0"/>
    </xf>
    <xf numFmtId="166" fontId="5" fillId="38" borderId="44" xfId="0" applyNumberFormat="1" applyFont="1" applyFill="1" applyBorder="1" applyAlignment="1" applyProtection="1">
      <alignment horizontal="center" vertical="center"/>
      <protection hidden="1" locked="0"/>
    </xf>
    <xf numFmtId="166" fontId="5" fillId="0" borderId="59" xfId="0" applyNumberFormat="1" applyFont="1" applyFill="1" applyBorder="1" applyAlignment="1" applyProtection="1">
      <alignment horizontal="center" vertical="center"/>
      <protection hidden="1" locked="0"/>
    </xf>
    <xf numFmtId="166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5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Vzor2 Návrh Záv.vyúčtová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65"/>
  <sheetViews>
    <sheetView tabSelected="1" zoomScale="85" zoomScaleNormal="85" zoomScaleSheetLayoutView="70" zoomScalePageLayoutView="0" workbookViewId="0" topLeftCell="A1">
      <pane xSplit="3" ySplit="13" topLeftCell="I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36" sqref="A36:A37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27.14062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14.00390625" style="0" customWidth="1"/>
    <col min="12" max="12" width="13.00390625" style="0" customWidth="1"/>
    <col min="13" max="13" width="17.57421875" style="0" customWidth="1"/>
    <col min="14" max="14" width="10.421875" style="156" customWidth="1"/>
    <col min="15" max="15" width="14.7109375" style="0" customWidth="1"/>
    <col min="16" max="16" width="14.8515625" style="0" customWidth="1"/>
    <col min="17" max="17" width="16.7109375" style="0" customWidth="1"/>
    <col min="18" max="18" width="27.00390625" style="0" bestFit="1" customWidth="1"/>
    <col min="19" max="19" width="16.421875" style="0" customWidth="1"/>
    <col min="20" max="20" width="10.7109375" style="0" customWidth="1"/>
    <col min="21" max="21" width="9.140625" style="0" hidden="1" customWidth="1"/>
  </cols>
  <sheetData>
    <row r="1" spans="1:49" ht="30.75" customHeight="1" thickBot="1">
      <c r="A1" s="1" t="s">
        <v>0</v>
      </c>
      <c r="B1" s="2"/>
      <c r="C1" s="2"/>
      <c r="D1" s="2"/>
      <c r="E1" s="3"/>
      <c r="F1" s="3"/>
      <c r="G1" s="4"/>
      <c r="H1" s="5"/>
      <c r="I1" s="6"/>
      <c r="J1" s="6"/>
      <c r="K1" s="6"/>
      <c r="L1" s="6"/>
      <c r="M1" s="7"/>
      <c r="N1" s="8"/>
      <c r="O1" s="9"/>
      <c r="P1" s="9"/>
      <c r="AV1" s="10" t="s">
        <v>1</v>
      </c>
      <c r="AW1" s="10" t="s">
        <v>2</v>
      </c>
    </row>
    <row r="2" spans="1:49" s="13" customFormat="1" ht="15" thickBot="1">
      <c r="A2" s="157" t="s">
        <v>3</v>
      </c>
      <c r="B2" s="158"/>
      <c r="C2" s="158"/>
      <c r="D2" s="159">
        <v>3</v>
      </c>
      <c r="E2" s="159"/>
      <c r="F2" s="159"/>
      <c r="G2" s="160" t="s">
        <v>4</v>
      </c>
      <c r="H2" s="161"/>
      <c r="I2" s="161"/>
      <c r="J2" s="161"/>
      <c r="K2" s="162"/>
      <c r="L2" s="163" t="s">
        <v>5</v>
      </c>
      <c r="M2" s="164"/>
      <c r="N2" s="164"/>
      <c r="O2" s="164"/>
      <c r="P2" s="164"/>
      <c r="Q2" s="164"/>
      <c r="R2" s="165"/>
      <c r="S2"/>
      <c r="T2" s="11"/>
      <c r="U2" s="11"/>
      <c r="V2" s="12"/>
      <c r="AW2" s="14" t="s">
        <v>6</v>
      </c>
    </row>
    <row r="3" spans="1:49" s="13" customFormat="1" ht="15" thickBot="1">
      <c r="A3" s="157" t="s">
        <v>7</v>
      </c>
      <c r="B3" s="158"/>
      <c r="C3" s="158"/>
      <c r="D3" s="159" t="s">
        <v>8</v>
      </c>
      <c r="E3" s="159"/>
      <c r="F3" s="159"/>
      <c r="G3" s="160" t="s">
        <v>9</v>
      </c>
      <c r="H3" s="161"/>
      <c r="I3" s="161"/>
      <c r="J3" s="161"/>
      <c r="K3" s="162"/>
      <c r="L3" s="163" t="s">
        <v>10</v>
      </c>
      <c r="M3" s="164"/>
      <c r="N3" s="164"/>
      <c r="O3" s="164"/>
      <c r="P3" s="164"/>
      <c r="Q3" s="164"/>
      <c r="R3" s="165"/>
      <c r="S3"/>
      <c r="T3" s="11"/>
      <c r="U3" s="11"/>
      <c r="V3" s="12"/>
      <c r="AW3" s="14" t="s">
        <v>11</v>
      </c>
    </row>
    <row r="4" spans="1:49" s="13" customFormat="1" ht="1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  <c r="N4" s="17"/>
      <c r="O4" s="17"/>
      <c r="P4" s="17"/>
      <c r="Q4" s="17"/>
      <c r="R4" s="17"/>
      <c r="S4"/>
      <c r="T4" s="11"/>
      <c r="U4" s="11"/>
      <c r="V4" s="12"/>
      <c r="AV4" s="14" t="s">
        <v>12</v>
      </c>
      <c r="AW4" s="14" t="s">
        <v>13</v>
      </c>
    </row>
    <row r="5" spans="1:49" s="13" customFormat="1" ht="15" thickBot="1">
      <c r="A5" s="166" t="s">
        <v>14</v>
      </c>
      <c r="B5" s="167"/>
      <c r="C5" s="168"/>
      <c r="D5" s="18" t="s">
        <v>15</v>
      </c>
      <c r="E5" s="16"/>
      <c r="F5" s="16"/>
      <c r="G5" s="19" t="s">
        <v>16</v>
      </c>
      <c r="H5" s="169">
        <v>25.73</v>
      </c>
      <c r="I5" s="170"/>
      <c r="J5" s="17"/>
      <c r="K5" s="17"/>
      <c r="L5" s="17"/>
      <c r="M5" s="17"/>
      <c r="N5" s="17"/>
      <c r="O5" s="17"/>
      <c r="P5" s="17"/>
      <c r="Q5" s="17"/>
      <c r="R5" s="17"/>
      <c r="S5"/>
      <c r="T5" s="11"/>
      <c r="U5" s="11"/>
      <c r="V5" s="12"/>
      <c r="AV5" s="14" t="s">
        <v>17</v>
      </c>
      <c r="AW5" s="14" t="s">
        <v>18</v>
      </c>
    </row>
    <row r="6" spans="1:49" s="13" customFormat="1" ht="63.75" customHeight="1" thickBot="1">
      <c r="A6" s="171" t="s">
        <v>19</v>
      </c>
      <c r="B6" s="172"/>
      <c r="C6" s="173"/>
      <c r="D6" s="20" t="s">
        <v>20</v>
      </c>
      <c r="E6" s="16"/>
      <c r="F6" s="16"/>
      <c r="G6" s="21" t="s">
        <v>21</v>
      </c>
      <c r="H6" s="174">
        <v>41568</v>
      </c>
      <c r="I6" s="175"/>
      <c r="J6" s="17"/>
      <c r="K6" s="17"/>
      <c r="L6" s="17"/>
      <c r="M6" s="17"/>
      <c r="N6" s="17"/>
      <c r="O6" s="17"/>
      <c r="P6" s="17"/>
      <c r="Q6" s="17"/>
      <c r="R6" s="17"/>
      <c r="S6" s="11"/>
      <c r="T6" s="11"/>
      <c r="U6" s="11"/>
      <c r="V6" s="12"/>
      <c r="AV6" s="14" t="s">
        <v>22</v>
      </c>
      <c r="AW6" s="14" t="s">
        <v>23</v>
      </c>
    </row>
    <row r="7" spans="1:49" s="13" customFormat="1" ht="15" thickBot="1">
      <c r="A7" s="22"/>
      <c r="J7" s="17"/>
      <c r="K7" s="17"/>
      <c r="L7" s="17"/>
      <c r="M7" s="17"/>
      <c r="N7" s="17"/>
      <c r="O7" s="17"/>
      <c r="P7" s="17"/>
      <c r="Q7" s="17"/>
      <c r="R7" s="17"/>
      <c r="S7" s="11"/>
      <c r="T7" s="11"/>
      <c r="U7" s="11"/>
      <c r="V7" s="12"/>
      <c r="AV7" s="14" t="s">
        <v>24</v>
      </c>
      <c r="AW7" s="14" t="s">
        <v>25</v>
      </c>
    </row>
    <row r="8" spans="1:49" ht="13.5" customHeight="1" thickBot="1">
      <c r="A8" s="176" t="s">
        <v>26</v>
      </c>
      <c r="B8" s="179" t="s">
        <v>27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3" t="s">
        <v>28</v>
      </c>
      <c r="P8" s="184"/>
      <c r="Q8" s="184"/>
      <c r="R8" s="185"/>
      <c r="S8" s="23"/>
      <c r="T8" s="23"/>
      <c r="U8" s="10"/>
      <c r="AV8" s="14" t="s">
        <v>29</v>
      </c>
      <c r="AW8" s="14" t="s">
        <v>30</v>
      </c>
    </row>
    <row r="9" spans="1:49" ht="27.75" customHeight="1">
      <c r="A9" s="177"/>
      <c r="B9" s="186" t="s">
        <v>31</v>
      </c>
      <c r="C9" s="188" t="s">
        <v>32</v>
      </c>
      <c r="D9" s="189"/>
      <c r="E9" s="189"/>
      <c r="F9" s="190" t="s">
        <v>33</v>
      </c>
      <c r="G9" s="192" t="s">
        <v>34</v>
      </c>
      <c r="H9" s="194" t="s">
        <v>35</v>
      </c>
      <c r="I9" s="194" t="s">
        <v>36</v>
      </c>
      <c r="J9" s="196" t="s">
        <v>37</v>
      </c>
      <c r="K9" s="198" t="s">
        <v>38</v>
      </c>
      <c r="L9" s="199"/>
      <c r="M9" s="202" t="s">
        <v>39</v>
      </c>
      <c r="N9" s="181" t="s">
        <v>40</v>
      </c>
      <c r="O9" s="204" t="s">
        <v>41</v>
      </c>
      <c r="P9" s="206" t="s">
        <v>42</v>
      </c>
      <c r="Q9" s="206" t="s">
        <v>43</v>
      </c>
      <c r="R9" s="208" t="s">
        <v>44</v>
      </c>
      <c r="S9" s="24"/>
      <c r="T9" s="24"/>
      <c r="U9" s="10"/>
      <c r="AV9" s="14" t="s">
        <v>45</v>
      </c>
      <c r="AW9" s="14" t="s">
        <v>46</v>
      </c>
    </row>
    <row r="10" spans="1:49" ht="12.75" customHeight="1">
      <c r="A10" s="177"/>
      <c r="B10" s="187"/>
      <c r="C10" s="210" t="s">
        <v>47</v>
      </c>
      <c r="D10" s="210" t="s">
        <v>48</v>
      </c>
      <c r="E10" s="210" t="s">
        <v>49</v>
      </c>
      <c r="F10" s="191"/>
      <c r="G10" s="193"/>
      <c r="H10" s="195"/>
      <c r="I10" s="195"/>
      <c r="J10" s="197"/>
      <c r="K10" s="200"/>
      <c r="L10" s="201"/>
      <c r="M10" s="203"/>
      <c r="N10" s="182"/>
      <c r="O10" s="205"/>
      <c r="P10" s="207"/>
      <c r="Q10" s="207"/>
      <c r="R10" s="209"/>
      <c r="S10" s="24"/>
      <c r="T10" s="24"/>
      <c r="U10" s="10"/>
      <c r="AV10" s="14" t="s">
        <v>50</v>
      </c>
      <c r="AW10" s="14" t="s">
        <v>51</v>
      </c>
    </row>
    <row r="11" spans="1:49" ht="28.5" customHeight="1">
      <c r="A11" s="177"/>
      <c r="B11" s="187"/>
      <c r="C11" s="211"/>
      <c r="D11" s="211"/>
      <c r="E11" s="211"/>
      <c r="F11" s="191"/>
      <c r="G11" s="193"/>
      <c r="H11" s="195"/>
      <c r="I11" s="195"/>
      <c r="J11" s="197"/>
      <c r="K11" s="25" t="s">
        <v>52</v>
      </c>
      <c r="L11" s="26" t="s">
        <v>53</v>
      </c>
      <c r="M11" s="203"/>
      <c r="N11" s="182"/>
      <c r="O11" s="205"/>
      <c r="P11" s="207"/>
      <c r="Q11" s="207"/>
      <c r="R11" s="209"/>
      <c r="S11" s="27"/>
      <c r="T11" s="27"/>
      <c r="U11" s="10"/>
      <c r="AV11" s="14" t="s">
        <v>54</v>
      </c>
      <c r="AW11" s="14" t="s">
        <v>55</v>
      </c>
    </row>
    <row r="12" spans="1:49" ht="49.5" customHeight="1">
      <c r="A12" s="177"/>
      <c r="B12" s="28" t="s">
        <v>56</v>
      </c>
      <c r="C12" s="29" t="s">
        <v>57</v>
      </c>
      <c r="D12" s="29" t="s">
        <v>58</v>
      </c>
      <c r="E12" s="29" t="s">
        <v>59</v>
      </c>
      <c r="F12" s="30" t="s">
        <v>60</v>
      </c>
      <c r="G12" s="31" t="s">
        <v>61</v>
      </c>
      <c r="H12" s="32" t="s">
        <v>62</v>
      </c>
      <c r="I12" s="32" t="s">
        <v>63</v>
      </c>
      <c r="J12" s="32" t="s">
        <v>64</v>
      </c>
      <c r="K12" s="32" t="s">
        <v>65</v>
      </c>
      <c r="L12" s="32" t="s">
        <v>66</v>
      </c>
      <c r="M12" s="32" t="s">
        <v>67</v>
      </c>
      <c r="N12" s="33" t="s">
        <v>68</v>
      </c>
      <c r="O12" s="34" t="s">
        <v>69</v>
      </c>
      <c r="P12" s="34" t="s">
        <v>70</v>
      </c>
      <c r="Q12" s="34" t="s">
        <v>71</v>
      </c>
      <c r="R12" s="35" t="s">
        <v>72</v>
      </c>
      <c r="S12" s="36"/>
      <c r="T12" s="27"/>
      <c r="U12" s="10"/>
      <c r="AV12" s="14"/>
      <c r="AW12" s="14"/>
    </row>
    <row r="13" spans="1:21" ht="21" customHeight="1" thickBot="1">
      <c r="A13" s="178"/>
      <c r="B13" s="37">
        <v>1</v>
      </c>
      <c r="C13" s="38">
        <v>2</v>
      </c>
      <c r="D13" s="38">
        <v>3</v>
      </c>
      <c r="E13" s="37">
        <v>4</v>
      </c>
      <c r="F13" s="38">
        <v>5</v>
      </c>
      <c r="G13" s="38">
        <v>6</v>
      </c>
      <c r="H13" s="37">
        <v>7</v>
      </c>
      <c r="I13" s="38">
        <v>8</v>
      </c>
      <c r="J13" s="37">
        <v>9</v>
      </c>
      <c r="K13" s="37">
        <v>10</v>
      </c>
      <c r="L13" s="38">
        <v>11</v>
      </c>
      <c r="M13" s="38">
        <v>12</v>
      </c>
      <c r="N13" s="37">
        <v>13</v>
      </c>
      <c r="O13" s="38">
        <v>14</v>
      </c>
      <c r="P13" s="38">
        <v>15</v>
      </c>
      <c r="Q13" s="37">
        <v>16</v>
      </c>
      <c r="R13" s="38">
        <v>17</v>
      </c>
      <c r="S13" s="27"/>
      <c r="T13" s="27"/>
      <c r="U13" s="10"/>
    </row>
    <row r="14" spans="1:21" s="13" customFormat="1" ht="25.5">
      <c r="A14" s="212" t="s">
        <v>73</v>
      </c>
      <c r="B14" s="39" t="s">
        <v>74</v>
      </c>
      <c r="C14" s="40" t="s">
        <v>75</v>
      </c>
      <c r="D14" s="40" t="s">
        <v>2</v>
      </c>
      <c r="E14" s="41" t="s">
        <v>75</v>
      </c>
      <c r="F14" s="42" t="s">
        <v>76</v>
      </c>
      <c r="G14" s="43"/>
      <c r="H14" s="44">
        <v>41374</v>
      </c>
      <c r="I14" s="45">
        <v>41375</v>
      </c>
      <c r="J14" s="46" t="s">
        <v>77</v>
      </c>
      <c r="K14" s="47">
        <v>78120</v>
      </c>
      <c r="L14" s="48">
        <v>0</v>
      </c>
      <c r="M14" s="49">
        <f>IF(J14="EUR",(IF($D$5="NE",(K14+L14),IF($D$6="ANO",(K14),(K14+L14)))),(IF($D$5="NE",ROUND(((K14+L14)/$H$5),2),IF($D$6="ano",ROUND(K14/$H$5,2),ROUND((K14+L14)/$H$5,2)))))</f>
        <v>3036.14</v>
      </c>
      <c r="N14" s="50">
        <v>18</v>
      </c>
      <c r="O14" s="51"/>
      <c r="P14" s="51"/>
      <c r="Q14" s="52">
        <f>ROUND(IF(J14="EUR",(M14-P14),(M14-(O14/$H$5))),2)</f>
        <v>3036.14</v>
      </c>
      <c r="R14" s="53"/>
      <c r="S14" s="27"/>
      <c r="T14" s="27"/>
      <c r="U14" s="14"/>
    </row>
    <row r="15" spans="1:21" ht="38.25">
      <c r="A15" s="212"/>
      <c r="B15" s="39" t="s">
        <v>74</v>
      </c>
      <c r="C15" s="40" t="s">
        <v>78</v>
      </c>
      <c r="D15" s="54" t="s">
        <v>6</v>
      </c>
      <c r="E15" s="54" t="s">
        <v>78</v>
      </c>
      <c r="F15" s="42" t="s">
        <v>76</v>
      </c>
      <c r="G15" s="43"/>
      <c r="H15" s="44">
        <v>41374</v>
      </c>
      <c r="I15" s="45">
        <v>41375</v>
      </c>
      <c r="J15" s="46" t="s">
        <v>77</v>
      </c>
      <c r="K15" s="47">
        <v>25170</v>
      </c>
      <c r="L15" s="48">
        <v>0</v>
      </c>
      <c r="M15" s="49">
        <f>IF(J15="EUR",(IF($D$5="NE",(K15+L15),IF($D$6="ANO",(K15),(K15+L15)))),(IF($D$5="NE",ROUND(((K15+L15)/$H$5),2),IF($D$6="ano",ROUND(K15/$H$5,2),ROUND((K15+L15)/$H$5,2)))))</f>
        <v>978.24</v>
      </c>
      <c r="N15" s="50">
        <v>0</v>
      </c>
      <c r="O15" s="51"/>
      <c r="P15" s="51"/>
      <c r="Q15" s="52">
        <f>ROUND(IF(J15="EUR",(M15-P15),(M15-(O15/$H$5))),2)</f>
        <v>978.24</v>
      </c>
      <c r="R15" s="55"/>
      <c r="S15" s="27"/>
      <c r="T15" s="27"/>
      <c r="U15" s="10"/>
    </row>
    <row r="16" spans="1:21" ht="26.25" thickBot="1">
      <c r="A16" s="212"/>
      <c r="B16" s="56" t="s">
        <v>74</v>
      </c>
      <c r="C16" s="54" t="s">
        <v>79</v>
      </c>
      <c r="D16" s="57" t="s">
        <v>11</v>
      </c>
      <c r="E16" s="54" t="s">
        <v>79</v>
      </c>
      <c r="F16" s="42" t="s">
        <v>76</v>
      </c>
      <c r="G16" s="58"/>
      <c r="H16" s="44">
        <v>41374</v>
      </c>
      <c r="I16" s="44">
        <v>41375</v>
      </c>
      <c r="J16" s="46" t="s">
        <v>77</v>
      </c>
      <c r="K16" s="59">
        <v>287</v>
      </c>
      <c r="L16" s="48">
        <v>0</v>
      </c>
      <c r="M16" s="49">
        <f>IF(J16="EUR",(IF($D$5="NE",(K16+L16),IF($D$6="ANO",(K16),(K16+L16)))),(IF($D$5="NE",ROUND(((K16+L16)/$H$5),2),IF($D$6="ano",ROUND(K16/$H$5,2),ROUND((K16+L16)/$H$5,2)))))</f>
        <v>11.15</v>
      </c>
      <c r="N16" s="60">
        <v>0</v>
      </c>
      <c r="O16" s="51"/>
      <c r="P16" s="51"/>
      <c r="Q16" s="52">
        <f>ROUND(IF(J16="EUR",(M16-P16),(M16-(O16/$H$5))),2)</f>
        <v>11.15</v>
      </c>
      <c r="R16" s="55"/>
      <c r="S16" s="27"/>
      <c r="T16" s="27"/>
      <c r="U16" s="10"/>
    </row>
    <row r="17" spans="1:21" ht="17.25" customHeight="1" thickBot="1">
      <c r="A17" s="213"/>
      <c r="B17" s="214" t="s">
        <v>80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61">
        <f>SUM(M14:M16)</f>
        <v>4025.53</v>
      </c>
      <c r="N17" s="62">
        <f>SUM(N14:N16)</f>
        <v>18</v>
      </c>
      <c r="O17" s="63">
        <f>SUM(O14:O16)</f>
        <v>0</v>
      </c>
      <c r="P17" s="64">
        <f>SUM(P14:P16)</f>
        <v>0</v>
      </c>
      <c r="Q17" s="65">
        <f>SUM(Q14:Q16)</f>
        <v>4025.53</v>
      </c>
      <c r="R17" s="66"/>
      <c r="S17" s="67"/>
      <c r="T17" s="67"/>
      <c r="U17" s="10"/>
    </row>
    <row r="18" spans="1:21" ht="15" thickBot="1">
      <c r="A18" s="216" t="s">
        <v>81</v>
      </c>
      <c r="B18" s="39"/>
      <c r="C18" s="68"/>
      <c r="D18" s="69"/>
      <c r="E18" s="70"/>
      <c r="F18" s="42"/>
      <c r="G18" s="71"/>
      <c r="H18" s="72"/>
      <c r="I18" s="73"/>
      <c r="J18" s="46" t="s">
        <v>77</v>
      </c>
      <c r="K18" s="74"/>
      <c r="L18" s="75"/>
      <c r="M18" s="49">
        <f>IF(J18="EUR",(IF($D$5="NE",(K18+L18),IF($D$6="ANO",(K18),(K18+L18)))),(IF($D$5="NE",ROUND(((K18+L18)/$H$5),2),IF($D$6="ano",ROUND(K18/$H$5,2),ROUND((K18+L18)/$H$5,2)))))</f>
        <v>0</v>
      </c>
      <c r="N18" s="50"/>
      <c r="O18" s="51"/>
      <c r="P18" s="51"/>
      <c r="Q18" s="52">
        <f>ROUND(IF(J18="EUR",(M18-P18),(M18-(O18/$H$5))),2)</f>
        <v>0</v>
      </c>
      <c r="R18" s="76"/>
      <c r="S18" s="27"/>
      <c r="T18" s="27"/>
      <c r="U18" s="10"/>
    </row>
    <row r="19" spans="1:21" ht="18.75" customHeight="1" thickBot="1">
      <c r="A19" s="217"/>
      <c r="B19" s="214" t="s">
        <v>82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61">
        <f>SUM(M18:M18)</f>
        <v>0</v>
      </c>
      <c r="N19" s="62">
        <f>SUM(N18:N18)</f>
        <v>0</v>
      </c>
      <c r="O19" s="63">
        <f>SUM(O18:O18)</f>
        <v>0</v>
      </c>
      <c r="P19" s="64">
        <f>SUM(P18:P18)</f>
        <v>0</v>
      </c>
      <c r="Q19" s="65">
        <f>SUM(Q18:Q18)</f>
        <v>0</v>
      </c>
      <c r="R19" s="66"/>
      <c r="S19" s="67"/>
      <c r="T19" s="67"/>
      <c r="U19" s="10"/>
    </row>
    <row r="20" spans="1:21" ht="63.75">
      <c r="A20" s="216" t="s">
        <v>83</v>
      </c>
      <c r="B20" s="39" t="s">
        <v>84</v>
      </c>
      <c r="C20" s="77" t="s">
        <v>85</v>
      </c>
      <c r="D20" s="43" t="s">
        <v>18</v>
      </c>
      <c r="E20" s="70" t="s">
        <v>86</v>
      </c>
      <c r="F20" s="42" t="s">
        <v>87</v>
      </c>
      <c r="G20" s="71" t="s">
        <v>88</v>
      </c>
      <c r="H20" s="72">
        <v>41362</v>
      </c>
      <c r="I20" s="73">
        <v>41374</v>
      </c>
      <c r="J20" s="46" t="s">
        <v>77</v>
      </c>
      <c r="K20" s="78">
        <v>30000</v>
      </c>
      <c r="L20" s="79">
        <v>6300</v>
      </c>
      <c r="M20" s="49">
        <f>IF(J20="EUR",(IF($D$5="NE",(K20+L20),IF($D$6="ANO",(K20),(K20+L20)))),(IF($D$5="NE",ROUND(((K20+L20)/$H$5),2),IF($D$6="ano",ROUND(K20/$H$5,2),ROUND((K20+L20)/$H$5,2)))))</f>
        <v>1410.8</v>
      </c>
      <c r="N20" s="50">
        <v>5</v>
      </c>
      <c r="O20" s="51"/>
      <c r="P20" s="51"/>
      <c r="Q20" s="52">
        <f>ROUND(IF(J20="EUR",(M20-P20),(M20-(O20/$H$5))),2)</f>
        <v>1410.8</v>
      </c>
      <c r="R20" s="76"/>
      <c r="S20" s="27"/>
      <c r="T20" s="27"/>
      <c r="U20" s="10"/>
    </row>
    <row r="21" spans="1:21" ht="63.75">
      <c r="A21" s="218"/>
      <c r="B21" s="39" t="s">
        <v>89</v>
      </c>
      <c r="C21" s="77" t="s">
        <v>85</v>
      </c>
      <c r="D21" s="43" t="s">
        <v>18</v>
      </c>
      <c r="E21" s="70" t="s">
        <v>90</v>
      </c>
      <c r="F21" s="42" t="s">
        <v>91</v>
      </c>
      <c r="G21" s="71" t="s">
        <v>88</v>
      </c>
      <c r="H21" s="80">
        <v>41439</v>
      </c>
      <c r="I21" s="73">
        <v>41465</v>
      </c>
      <c r="J21" s="46" t="s">
        <v>77</v>
      </c>
      <c r="K21" s="78">
        <v>60000</v>
      </c>
      <c r="L21" s="79">
        <v>12600</v>
      </c>
      <c r="M21" s="49">
        <f>IF(J21="EUR",(IF($D$5="NE",(K21+L21),IF($D$6="ANO",(K21),(K21+L21)))),(IF($D$5="NE",ROUND(((K21+L21)/$H$5),2),IF($D$6="ano",ROUND(K21/$H$5,2),ROUND((K21+L21)/$H$5,2)))))</f>
        <v>2821.61</v>
      </c>
      <c r="N21" s="50">
        <v>5</v>
      </c>
      <c r="O21" s="51"/>
      <c r="P21" s="51"/>
      <c r="Q21" s="52">
        <f>ROUND(IF(J21="EUR",(M21-P21),(M21-(O21/$H$5))),2)</f>
        <v>2821.61</v>
      </c>
      <c r="R21" s="76"/>
      <c r="S21" s="27"/>
      <c r="T21" s="27"/>
      <c r="U21" s="10"/>
    </row>
    <row r="22" spans="1:21" ht="63.75">
      <c r="A22" s="218"/>
      <c r="B22" s="39" t="s">
        <v>84</v>
      </c>
      <c r="C22" s="77" t="s">
        <v>85</v>
      </c>
      <c r="D22" s="43" t="s">
        <v>18</v>
      </c>
      <c r="E22" s="70" t="s">
        <v>92</v>
      </c>
      <c r="F22" s="42" t="s">
        <v>93</v>
      </c>
      <c r="G22" s="71" t="s">
        <v>88</v>
      </c>
      <c r="H22" s="80">
        <v>41487</v>
      </c>
      <c r="I22" s="73">
        <v>41507</v>
      </c>
      <c r="J22" s="46" t="s">
        <v>77</v>
      </c>
      <c r="K22" s="78">
        <v>120000</v>
      </c>
      <c r="L22" s="79">
        <v>25200</v>
      </c>
      <c r="M22" s="49">
        <f>IF(J22="EUR",(IF($D$5="NE",(K22+L22),IF($D$6="ANO",(K22),(K22+L22)))),(IF($D$5="NE",ROUND(((K22+L22)/$H$5),2),IF($D$6="ano",ROUND(K22/$H$5,2),ROUND((K22+L22)/$H$5,2)))))</f>
        <v>5643.22</v>
      </c>
      <c r="N22" s="50">
        <v>5</v>
      </c>
      <c r="O22" s="51"/>
      <c r="P22" s="51"/>
      <c r="Q22" s="52">
        <f>ROUND(IF(J22="EUR",(M22-P22),(M22-(O22/$H$5))),2)</f>
        <v>5643.22</v>
      </c>
      <c r="R22" s="76"/>
      <c r="S22" s="27"/>
      <c r="T22" s="27"/>
      <c r="U22" s="10"/>
    </row>
    <row r="23" spans="1:21" ht="64.5" thickBot="1">
      <c r="A23" s="218"/>
      <c r="B23" s="39" t="s">
        <v>89</v>
      </c>
      <c r="C23" s="77" t="s">
        <v>85</v>
      </c>
      <c r="D23" s="43" t="s">
        <v>18</v>
      </c>
      <c r="E23" s="70" t="s">
        <v>94</v>
      </c>
      <c r="F23" s="42" t="s">
        <v>95</v>
      </c>
      <c r="G23" s="71" t="s">
        <v>88</v>
      </c>
      <c r="H23" s="81">
        <v>41521</v>
      </c>
      <c r="I23" s="73">
        <v>41549</v>
      </c>
      <c r="J23" s="46" t="s">
        <v>77</v>
      </c>
      <c r="K23" s="78">
        <v>60000</v>
      </c>
      <c r="L23" s="79">
        <v>12600</v>
      </c>
      <c r="M23" s="49">
        <f>IF(J23="EUR",(IF($D$5="NE",(K23+L23),IF($D$6="ANO",(K23),(K23+L23)))),(IF($D$5="NE",ROUND(((K23+L23)/$H$5),2),IF($D$6="ano",ROUND(K23/$H$5,2),ROUND((K23+L23)/$H$5,2)))))</f>
        <v>2821.61</v>
      </c>
      <c r="N23" s="50">
        <v>5</v>
      </c>
      <c r="O23" s="51"/>
      <c r="P23" s="51"/>
      <c r="Q23" s="52">
        <f>ROUND(IF(J23="EUR",(M23-P23),(M23-(O23/$H$5))),2)</f>
        <v>2821.61</v>
      </c>
      <c r="R23" s="76"/>
      <c r="S23" s="27"/>
      <c r="T23" s="27"/>
      <c r="U23" s="10"/>
    </row>
    <row r="24" spans="1:21" ht="17.25" customHeight="1" thickBot="1">
      <c r="A24" s="217"/>
      <c r="B24" s="214" t="s">
        <v>96</v>
      </c>
      <c r="C24" s="215"/>
      <c r="D24" s="215"/>
      <c r="E24" s="215"/>
      <c r="F24" s="215"/>
      <c r="G24" s="215"/>
      <c r="H24" s="215"/>
      <c r="I24" s="215"/>
      <c r="J24" s="215"/>
      <c r="K24" s="215">
        <f>SUM(K20:K20)</f>
        <v>30000</v>
      </c>
      <c r="L24" s="215">
        <f>SUM(L20:L20)</f>
        <v>6300</v>
      </c>
      <c r="M24" s="61">
        <f>SUM(M20:M23)</f>
        <v>12697.240000000002</v>
      </c>
      <c r="N24" s="62">
        <f>SUM(N20:N23)</f>
        <v>20</v>
      </c>
      <c r="O24" s="65">
        <f>SUM(O20:O23)</f>
        <v>0</v>
      </c>
      <c r="P24" s="65">
        <f>SUM(P20:P23)</f>
        <v>0</v>
      </c>
      <c r="Q24" s="65">
        <f>SUM(Q20:Q23)</f>
        <v>12697.240000000002</v>
      </c>
      <c r="R24" s="66"/>
      <c r="S24" s="67"/>
      <c r="T24" s="67"/>
      <c r="U24" s="10"/>
    </row>
    <row r="25" spans="1:21" ht="95.25" customHeight="1">
      <c r="A25" s="219" t="s">
        <v>97</v>
      </c>
      <c r="B25" s="39" t="s">
        <v>98</v>
      </c>
      <c r="C25" s="71" t="s">
        <v>99</v>
      </c>
      <c r="D25" s="82" t="s">
        <v>13</v>
      </c>
      <c r="E25" s="70" t="s">
        <v>100</v>
      </c>
      <c r="F25" s="42" t="s">
        <v>101</v>
      </c>
      <c r="G25" s="58"/>
      <c r="H25" s="83">
        <v>41521</v>
      </c>
      <c r="I25" s="73">
        <v>41535</v>
      </c>
      <c r="J25" s="46" t="s">
        <v>102</v>
      </c>
      <c r="K25" s="78">
        <v>1055</v>
      </c>
      <c r="L25" s="79">
        <v>0</v>
      </c>
      <c r="M25" s="49">
        <f>IF(J25="EUR",(IF($D$5="NE",(K25+L25),IF($D$6="ANO",(K25),(K25+L25)))),(IF($D$5="NE",ROUND(((K25+L25)/$H$5),2),IF($D$6="ano",ROUND(K25/$H$5,2),ROUND((K25+L25)/$H$5,2)))))</f>
        <v>1055</v>
      </c>
      <c r="N25" s="50">
        <v>62</v>
      </c>
      <c r="O25" s="51"/>
      <c r="P25" s="51"/>
      <c r="Q25" s="52">
        <f>ROUND(IF(J25="EUR",(M25-P25),(M25-(O25/$H$5))),2)</f>
        <v>1055</v>
      </c>
      <c r="R25" s="76"/>
      <c r="S25" s="27"/>
      <c r="T25" s="27"/>
      <c r="U25" s="10"/>
    </row>
    <row r="26" spans="1:21" ht="95.25" customHeight="1" thickBot="1">
      <c r="A26" s="219"/>
      <c r="B26" s="39" t="s">
        <v>98</v>
      </c>
      <c r="C26" s="71" t="s">
        <v>103</v>
      </c>
      <c r="D26" s="82" t="s">
        <v>13</v>
      </c>
      <c r="E26" s="70" t="s">
        <v>104</v>
      </c>
      <c r="F26" s="42" t="s">
        <v>101</v>
      </c>
      <c r="G26" s="58"/>
      <c r="H26" s="83">
        <v>41521</v>
      </c>
      <c r="I26" s="73">
        <v>41535</v>
      </c>
      <c r="J26" s="46" t="s">
        <v>77</v>
      </c>
      <c r="K26" s="78">
        <v>5180</v>
      </c>
      <c r="L26" s="79">
        <v>0</v>
      </c>
      <c r="M26" s="49">
        <f>IF(J26="EUR",(IF($D$5="NE",(K26+L26),IF($D$6="ANO",(K26),(K26+L26)))),(IF($D$5="NE",ROUND(((K26+L26)/$H$5),2),IF($D$6="ano",ROUND(K26/$H$5,2),ROUND((K26+L26)/$H$5,2)))))</f>
        <v>201.32</v>
      </c>
      <c r="N26" s="50">
        <v>0</v>
      </c>
      <c r="O26" s="51"/>
      <c r="P26" s="51"/>
      <c r="Q26" s="52">
        <f>ROUND(IF(J26="EUR",(M26-P26),(M26-(O26/$H$5))),2)</f>
        <v>201.32</v>
      </c>
      <c r="R26" s="76"/>
      <c r="S26" s="27"/>
      <c r="T26" s="27"/>
      <c r="U26" s="10"/>
    </row>
    <row r="27" spans="1:21" ht="19.5" customHeight="1" thickBot="1">
      <c r="A27" s="220"/>
      <c r="B27" s="214" t="s">
        <v>105</v>
      </c>
      <c r="C27" s="215"/>
      <c r="D27" s="215"/>
      <c r="E27" s="215"/>
      <c r="F27" s="215"/>
      <c r="G27" s="215"/>
      <c r="H27" s="215"/>
      <c r="I27" s="215"/>
      <c r="J27" s="215"/>
      <c r="K27" s="215" t="e">
        <f>SUM(#REF!)</f>
        <v>#REF!</v>
      </c>
      <c r="L27" s="215" t="e">
        <f>SUM(#REF!)</f>
        <v>#REF!</v>
      </c>
      <c r="M27" s="61">
        <f>SUM(M25:M26)</f>
        <v>1256.32</v>
      </c>
      <c r="N27" s="62">
        <f>SUM(N25:N26)</f>
        <v>62</v>
      </c>
      <c r="O27" s="65">
        <f>SUM(O25:O26)</f>
        <v>0</v>
      </c>
      <c r="P27" s="65">
        <f>SUM(P25:P26)</f>
        <v>0</v>
      </c>
      <c r="Q27" s="65">
        <f>SUM(Q25:Q26)</f>
        <v>1256.32</v>
      </c>
      <c r="R27" s="66"/>
      <c r="S27" s="67"/>
      <c r="T27" s="67"/>
      <c r="U27" s="10"/>
    </row>
    <row r="28" spans="1:21" ht="15" thickBot="1">
      <c r="A28" s="221" t="s">
        <v>106</v>
      </c>
      <c r="B28" s="39"/>
      <c r="C28" s="71"/>
      <c r="D28" s="43"/>
      <c r="E28" s="84"/>
      <c r="F28" s="42"/>
      <c r="G28" s="77"/>
      <c r="H28" s="72"/>
      <c r="I28" s="73"/>
      <c r="J28" s="46" t="s">
        <v>77</v>
      </c>
      <c r="K28" s="78"/>
      <c r="L28" s="79"/>
      <c r="M28" s="49">
        <f>IF(J28="EUR",(IF($D$5="NE",(K28+L28),IF($D$6="ANO",(K28),(K28+L28)))),(IF($D$5="NE",ROUND(((K28+L28)/$H$5),2),IF($D$6="ano",ROUND(K28/$H$5,2),ROUND((K28+L28)/$H$5,2)))))</f>
        <v>0</v>
      </c>
      <c r="N28" s="50"/>
      <c r="O28" s="51"/>
      <c r="P28" s="51"/>
      <c r="Q28" s="52">
        <f>ROUND(IF(J28="EUR",(M28-P28),(M28-(O28/$H$5))),2)</f>
        <v>0</v>
      </c>
      <c r="R28" s="76"/>
      <c r="S28" s="27"/>
      <c r="T28" s="27"/>
      <c r="U28" s="10"/>
    </row>
    <row r="29" spans="1:21" ht="21" customHeight="1" thickBot="1">
      <c r="A29" s="222"/>
      <c r="B29" s="214" t="s">
        <v>107</v>
      </c>
      <c r="C29" s="215"/>
      <c r="D29" s="215"/>
      <c r="E29" s="215"/>
      <c r="F29" s="215"/>
      <c r="G29" s="215"/>
      <c r="H29" s="215"/>
      <c r="I29" s="215"/>
      <c r="J29" s="215"/>
      <c r="K29" s="215">
        <f aca="true" t="shared" si="0" ref="K29:Q29">SUM(K28:K28)</f>
        <v>0</v>
      </c>
      <c r="L29" s="215">
        <f t="shared" si="0"/>
        <v>0</v>
      </c>
      <c r="M29" s="61">
        <f t="shared" si="0"/>
        <v>0</v>
      </c>
      <c r="N29" s="62">
        <f t="shared" si="0"/>
        <v>0</v>
      </c>
      <c r="O29" s="63">
        <f t="shared" si="0"/>
        <v>0</v>
      </c>
      <c r="P29" s="64">
        <f t="shared" si="0"/>
        <v>0</v>
      </c>
      <c r="Q29" s="65">
        <f t="shared" si="0"/>
        <v>0</v>
      </c>
      <c r="R29" s="66"/>
      <c r="S29" s="67"/>
      <c r="T29" s="67"/>
      <c r="U29" s="10"/>
    </row>
    <row r="30" spans="1:21" ht="39" thickBot="1">
      <c r="A30" s="221" t="s">
        <v>108</v>
      </c>
      <c r="B30" s="39" t="s">
        <v>109</v>
      </c>
      <c r="C30" s="77" t="s">
        <v>110</v>
      </c>
      <c r="D30" s="43" t="s">
        <v>18</v>
      </c>
      <c r="E30" s="84" t="s">
        <v>111</v>
      </c>
      <c r="F30" s="42" t="s">
        <v>112</v>
      </c>
      <c r="G30" s="71" t="s">
        <v>113</v>
      </c>
      <c r="H30" s="72">
        <v>41527</v>
      </c>
      <c r="I30" s="73">
        <v>41540</v>
      </c>
      <c r="J30" s="46" t="s">
        <v>77</v>
      </c>
      <c r="K30" s="78">
        <v>3920</v>
      </c>
      <c r="L30" s="79">
        <v>823</v>
      </c>
      <c r="M30" s="49">
        <f>IF(J30="EUR",(IF($D$5="NE",(K30+L30),IF($D$6="ANO",(K30),(K30+L30)))),(IF($D$5="NE",ROUND(((K30+L30)/$H$5),2),IF($D$6="ano",ROUND(K30/$H$5,2),ROUND((K30+L30)/$H$5,2)))))</f>
        <v>184.34</v>
      </c>
      <c r="N30" s="50">
        <v>7</v>
      </c>
      <c r="O30" s="51"/>
      <c r="P30" s="51"/>
      <c r="Q30" s="52">
        <f>ROUND(IF(J30="EUR",(M30-P30),(M30-(O30/$H$5))),2)</f>
        <v>184.34</v>
      </c>
      <c r="R30" s="76"/>
      <c r="S30" s="27"/>
      <c r="T30" s="27"/>
      <c r="U30" s="10"/>
    </row>
    <row r="31" spans="1:21" ht="18" customHeight="1" thickBot="1">
      <c r="A31" s="223"/>
      <c r="B31" s="214" t="s">
        <v>114</v>
      </c>
      <c r="C31" s="215"/>
      <c r="D31" s="215"/>
      <c r="E31" s="215"/>
      <c r="F31" s="215"/>
      <c r="G31" s="215"/>
      <c r="H31" s="215"/>
      <c r="I31" s="215"/>
      <c r="J31" s="215"/>
      <c r="K31" s="215">
        <f aca="true" t="shared" si="1" ref="K31:Q31">SUM(K30:K30)</f>
        <v>3920</v>
      </c>
      <c r="L31" s="215">
        <f t="shared" si="1"/>
        <v>823</v>
      </c>
      <c r="M31" s="61">
        <f t="shared" si="1"/>
        <v>184.34</v>
      </c>
      <c r="N31" s="62">
        <f t="shared" si="1"/>
        <v>7</v>
      </c>
      <c r="O31" s="63">
        <f t="shared" si="1"/>
        <v>0</v>
      </c>
      <c r="P31" s="64">
        <f t="shared" si="1"/>
        <v>0</v>
      </c>
      <c r="Q31" s="65">
        <f t="shared" si="1"/>
        <v>184.34</v>
      </c>
      <c r="R31" s="66"/>
      <c r="S31" s="27"/>
      <c r="T31" s="27"/>
      <c r="U31" s="10"/>
    </row>
    <row r="32" spans="1:21" ht="12.75" customHeight="1" thickBot="1">
      <c r="A32" s="221" t="s">
        <v>115</v>
      </c>
      <c r="B32" s="39"/>
      <c r="C32" s="71"/>
      <c r="D32" s="43"/>
      <c r="E32" s="42"/>
      <c r="F32" s="42"/>
      <c r="G32" s="71"/>
      <c r="H32" s="85"/>
      <c r="I32" s="73"/>
      <c r="J32" s="46" t="s">
        <v>77</v>
      </c>
      <c r="K32" s="78"/>
      <c r="L32" s="79"/>
      <c r="M32" s="49">
        <f>IF(J32="EUR",(IF($D$5="NE",(K32+L32),IF($D$6="ANO",(K32),(K32+L32)))),(IF($D$5="NE",ROUND(((K32+L32)/$H$5),2),IF($D$6="ano",ROUND(K32/$H$5,2),ROUND((K32+L32)/$H$5,2)))))</f>
        <v>0</v>
      </c>
      <c r="N32" s="50"/>
      <c r="O32" s="51"/>
      <c r="P32" s="51"/>
      <c r="Q32" s="52">
        <f>ROUND(IF(J32="EUR",(M32-P32),(M32-(O32/$H$5))),2)</f>
        <v>0</v>
      </c>
      <c r="R32" s="76"/>
      <c r="S32" s="27"/>
      <c r="T32" s="27"/>
      <c r="U32" s="10"/>
    </row>
    <row r="33" spans="1:21" ht="18.75" customHeight="1" thickBot="1">
      <c r="A33" s="220"/>
      <c r="B33" s="214" t="s">
        <v>116</v>
      </c>
      <c r="C33" s="215"/>
      <c r="D33" s="215"/>
      <c r="E33" s="215"/>
      <c r="F33" s="215"/>
      <c r="G33" s="215"/>
      <c r="H33" s="215"/>
      <c r="I33" s="215"/>
      <c r="J33" s="215"/>
      <c r="K33" s="215">
        <f aca="true" t="shared" si="2" ref="K33:Q33">SUM(K32:K32)</f>
        <v>0</v>
      </c>
      <c r="L33" s="215">
        <f t="shared" si="2"/>
        <v>0</v>
      </c>
      <c r="M33" s="61">
        <f t="shared" si="2"/>
        <v>0</v>
      </c>
      <c r="N33" s="62">
        <f t="shared" si="2"/>
        <v>0</v>
      </c>
      <c r="O33" s="63">
        <f t="shared" si="2"/>
        <v>0</v>
      </c>
      <c r="P33" s="64">
        <f t="shared" si="2"/>
        <v>0</v>
      </c>
      <c r="Q33" s="65">
        <f t="shared" si="2"/>
        <v>0</v>
      </c>
      <c r="R33" s="66"/>
      <c r="S33" s="27"/>
      <c r="T33" s="27"/>
      <c r="U33" s="10"/>
    </row>
    <row r="34" spans="1:21" ht="12.75" customHeight="1" thickBot="1">
      <c r="A34" s="221" t="s">
        <v>117</v>
      </c>
      <c r="B34" s="39"/>
      <c r="C34" s="71"/>
      <c r="D34" s="43"/>
      <c r="E34" s="42"/>
      <c r="F34" s="42"/>
      <c r="G34" s="71"/>
      <c r="H34" s="85"/>
      <c r="I34" s="73"/>
      <c r="J34" s="46" t="s">
        <v>77</v>
      </c>
      <c r="K34" s="78"/>
      <c r="L34" s="79"/>
      <c r="M34" s="49">
        <f>IF(J34="EUR",(IF($D$5="NE",(K34+L34),IF($D$6="ANO",(K34),(K34+L34)))),(IF($D$5="NE",ROUND(((K34+L34)/$H$5),2),IF($D$6="ano",ROUND(K34/$H$5,2),ROUND((K34+L34)/$H$5,2)))))</f>
        <v>0</v>
      </c>
      <c r="N34" s="50"/>
      <c r="O34" s="51"/>
      <c r="P34" s="51"/>
      <c r="Q34" s="52">
        <f>ROUND(IF(J34="EUR",(M34-P34),(M34-(O34/$H$5))),2)</f>
        <v>0</v>
      </c>
      <c r="R34" s="76"/>
      <c r="S34" s="27"/>
      <c r="T34" s="27"/>
      <c r="U34" s="10"/>
    </row>
    <row r="35" spans="1:21" ht="18.75" customHeight="1" thickBot="1">
      <c r="A35" s="224"/>
      <c r="B35" s="214" t="s">
        <v>118</v>
      </c>
      <c r="C35" s="215"/>
      <c r="D35" s="215"/>
      <c r="E35" s="215"/>
      <c r="F35" s="215"/>
      <c r="G35" s="215"/>
      <c r="H35" s="215"/>
      <c r="I35" s="215"/>
      <c r="J35" s="215"/>
      <c r="K35" s="215">
        <f aca="true" t="shared" si="3" ref="K35:Q35">SUM(K34:K34)</f>
        <v>0</v>
      </c>
      <c r="L35" s="215">
        <f t="shared" si="3"/>
        <v>0</v>
      </c>
      <c r="M35" s="61">
        <f t="shared" si="3"/>
        <v>0</v>
      </c>
      <c r="N35" s="62">
        <f t="shared" si="3"/>
        <v>0</v>
      </c>
      <c r="O35" s="63">
        <f t="shared" si="3"/>
        <v>0</v>
      </c>
      <c r="P35" s="64">
        <f t="shared" si="3"/>
        <v>0</v>
      </c>
      <c r="Q35" s="65">
        <f t="shared" si="3"/>
        <v>0</v>
      </c>
      <c r="R35" s="66"/>
      <c r="S35" s="27"/>
      <c r="T35" s="27"/>
      <c r="U35" s="10"/>
    </row>
    <row r="36" spans="1:21" ht="12.75" customHeight="1" thickBot="1">
      <c r="A36" s="221" t="s">
        <v>119</v>
      </c>
      <c r="B36" s="39"/>
      <c r="C36" s="71"/>
      <c r="D36" s="43"/>
      <c r="E36" s="42"/>
      <c r="F36" s="42"/>
      <c r="G36" s="71"/>
      <c r="H36" s="85"/>
      <c r="I36" s="73"/>
      <c r="J36" s="46" t="s">
        <v>77</v>
      </c>
      <c r="K36" s="78">
        <v>0</v>
      </c>
      <c r="L36" s="79"/>
      <c r="M36" s="49">
        <f>IF(J36="EUR",(IF($D$5="NE",(K36+L36),IF($D$6="ANO",(K36),(K36+L36)))),(IF($D$5="NE",ROUND(((K36+L36)/$H$5),2),IF($D$6="ano",ROUND(K36/$H$5,2),ROUND((K36+L36)/$H$5,2)))))</f>
        <v>0</v>
      </c>
      <c r="N36" s="50"/>
      <c r="O36" s="51"/>
      <c r="P36" s="51"/>
      <c r="Q36" s="52">
        <f>ROUND(IF(J36="EUR",(M36-P36),(M36-(O36/$H$5))),2)</f>
        <v>0</v>
      </c>
      <c r="R36" s="76"/>
      <c r="S36" s="27"/>
      <c r="T36" s="27"/>
      <c r="U36" s="10"/>
    </row>
    <row r="37" spans="1:21" ht="18" customHeight="1" thickBot="1">
      <c r="A37" s="225"/>
      <c r="B37" s="214" t="s">
        <v>120</v>
      </c>
      <c r="C37" s="215"/>
      <c r="D37" s="215"/>
      <c r="E37" s="215"/>
      <c r="F37" s="215"/>
      <c r="G37" s="215"/>
      <c r="H37" s="215"/>
      <c r="I37" s="215"/>
      <c r="J37" s="215"/>
      <c r="K37" s="215">
        <f aca="true" t="shared" si="4" ref="K37:Q37">SUM(K36:K36)</f>
        <v>0</v>
      </c>
      <c r="L37" s="215">
        <f t="shared" si="4"/>
        <v>0</v>
      </c>
      <c r="M37" s="61">
        <f t="shared" si="4"/>
        <v>0</v>
      </c>
      <c r="N37" s="62">
        <f t="shared" si="4"/>
        <v>0</v>
      </c>
      <c r="O37" s="63">
        <f t="shared" si="4"/>
        <v>0</v>
      </c>
      <c r="P37" s="64">
        <f t="shared" si="4"/>
        <v>0</v>
      </c>
      <c r="Q37" s="65">
        <f t="shared" si="4"/>
        <v>0</v>
      </c>
      <c r="R37" s="66"/>
      <c r="S37" s="86"/>
      <c r="T37" s="86"/>
      <c r="U37" s="10"/>
    </row>
    <row r="38" spans="1:21" ht="10.5" customHeight="1">
      <c r="A38" s="87"/>
      <c r="B38" s="88"/>
      <c r="C38" s="88"/>
      <c r="D38" s="88"/>
      <c r="E38" s="88"/>
      <c r="F38" s="88"/>
      <c r="G38" s="88"/>
      <c r="H38" s="89"/>
      <c r="I38" s="90"/>
      <c r="J38" s="90"/>
      <c r="K38" s="91"/>
      <c r="L38" s="91"/>
      <c r="M38" s="92"/>
      <c r="N38" s="93"/>
      <c r="O38" s="94"/>
      <c r="P38" s="94"/>
      <c r="Q38" s="94"/>
      <c r="R38" s="95"/>
      <c r="S38" s="86"/>
      <c r="T38" s="86"/>
      <c r="U38" s="10"/>
    </row>
    <row r="39" spans="1:21" ht="22.5" customHeight="1" thickBot="1">
      <c r="A39" s="226"/>
      <c r="B39" s="226"/>
      <c r="C39" s="226"/>
      <c r="D39" s="226"/>
      <c r="E39" s="226"/>
      <c r="F39" s="226"/>
      <c r="G39" s="226"/>
      <c r="H39" s="226"/>
      <c r="I39" s="96"/>
      <c r="J39" s="96"/>
      <c r="K39" s="97"/>
      <c r="L39" s="97"/>
      <c r="M39" s="97"/>
      <c r="N39" s="98"/>
      <c r="O39" s="99"/>
      <c r="P39" s="99"/>
      <c r="Q39" s="227"/>
      <c r="R39" s="227"/>
      <c r="S39" s="86"/>
      <c r="T39" s="86"/>
      <c r="U39" s="10"/>
    </row>
    <row r="40" spans="1:21" ht="22.5" customHeight="1" thickBot="1">
      <c r="A40" s="100" t="s">
        <v>121</v>
      </c>
      <c r="B40" s="228" t="s">
        <v>122</v>
      </c>
      <c r="C40" s="228"/>
      <c r="D40" s="228"/>
      <c r="E40" s="228"/>
      <c r="F40" s="228"/>
      <c r="G40" s="228"/>
      <c r="H40" s="228"/>
      <c r="I40" s="228"/>
      <c r="J40" s="228"/>
      <c r="K40" s="229"/>
      <c r="L40" s="101" t="s">
        <v>102</v>
      </c>
      <c r="M40" s="102">
        <f>M37+M35+M33+M31+M29+M27+M24+M19+M17</f>
        <v>18163.43</v>
      </c>
      <c r="N40" s="103">
        <f>N37+N35+N33+N31+N29+N27+N24+N19+N17</f>
        <v>107</v>
      </c>
      <c r="O40" s="104">
        <f>O37+O35+O33+O31+O29+O27+O24+O19+O17</f>
        <v>0</v>
      </c>
      <c r="P40" s="105">
        <f>P37+P35+P33+P31+P29+P27+P24+P19+P17</f>
        <v>0</v>
      </c>
      <c r="Q40" s="106">
        <f>Q37+Q35+Q33+Q31+Q29+Q27+Q24+Q19+Q17</f>
        <v>18163.43</v>
      </c>
      <c r="R40" s="86"/>
      <c r="S40" s="86"/>
      <c r="T40" s="86"/>
      <c r="U40" s="10"/>
    </row>
    <row r="41" spans="1:21" ht="22.5" customHeight="1" thickBot="1">
      <c r="A41" s="100" t="s">
        <v>123</v>
      </c>
      <c r="B41" s="230" t="s">
        <v>124</v>
      </c>
      <c r="C41" s="228"/>
      <c r="D41" s="228"/>
      <c r="E41" s="228"/>
      <c r="F41" s="228"/>
      <c r="G41" s="228"/>
      <c r="H41" s="228"/>
      <c r="I41" s="228"/>
      <c r="J41" s="228"/>
      <c r="K41" s="229"/>
      <c r="L41" s="104" t="s">
        <v>77</v>
      </c>
      <c r="M41" s="107">
        <v>0</v>
      </c>
      <c r="N41" s="108"/>
      <c r="O41" s="109"/>
      <c r="P41" s="110" t="s">
        <v>102</v>
      </c>
      <c r="Q41" s="111">
        <f>M41/$H$5</f>
        <v>0</v>
      </c>
      <c r="R41" s="86"/>
      <c r="S41" s="86"/>
      <c r="T41" s="86"/>
      <c r="U41" s="10"/>
    </row>
    <row r="42" spans="1:21" ht="22.5" customHeight="1" thickBot="1">
      <c r="A42" s="100" t="s">
        <v>125</v>
      </c>
      <c r="B42" s="228" t="s">
        <v>126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31"/>
      <c r="M42" s="232"/>
      <c r="N42" s="232"/>
      <c r="O42" s="233"/>
      <c r="P42" s="110" t="s">
        <v>102</v>
      </c>
      <c r="Q42" s="106">
        <f>Q40-Q41</f>
        <v>18163.43</v>
      </c>
      <c r="R42" s="86"/>
      <c r="S42" s="86"/>
      <c r="T42" s="86"/>
      <c r="U42" s="10"/>
    </row>
    <row r="43" spans="1:21" s="13" customFormat="1" ht="13.5" thickBot="1">
      <c r="A43" s="112"/>
      <c r="B43" s="113"/>
      <c r="C43" s="113"/>
      <c r="D43" s="113"/>
      <c r="E43" s="113"/>
      <c r="F43" s="113"/>
      <c r="G43" s="113"/>
      <c r="H43" s="113"/>
      <c r="I43" s="114"/>
      <c r="J43" s="114"/>
      <c r="K43" s="114"/>
      <c r="L43" s="114"/>
      <c r="M43" s="234"/>
      <c r="N43" s="235"/>
      <c r="O43" s="235"/>
      <c r="P43" s="235"/>
      <c r="Q43" s="235"/>
      <c r="R43" s="235"/>
      <c r="S43" s="115"/>
      <c r="T43" s="115"/>
      <c r="U43" s="14"/>
    </row>
    <row r="44" spans="1:21" s="123" customFormat="1" ht="12.75">
      <c r="A44" s="116" t="s">
        <v>127</v>
      </c>
      <c r="B44" s="117"/>
      <c r="C44" s="118"/>
      <c r="D44" s="118"/>
      <c r="E44" s="119"/>
      <c r="F44" s="119"/>
      <c r="G44" s="118"/>
      <c r="H44" s="120"/>
      <c r="I44" s="121"/>
      <c r="J44" s="121"/>
      <c r="K44" s="122"/>
      <c r="M44" s="124"/>
      <c r="N44" s="125"/>
      <c r="O44" s="124"/>
      <c r="P44" s="124"/>
      <c r="Q44" s="124"/>
      <c r="R44" s="124"/>
      <c r="S44" s="126"/>
      <c r="T44" s="127"/>
      <c r="U44" s="128"/>
    </row>
    <row r="45" spans="1:21" ht="16.5" customHeight="1">
      <c r="A45" s="129" t="s">
        <v>128</v>
      </c>
      <c r="B45" s="130" t="s">
        <v>129</v>
      </c>
      <c r="C45" s="131"/>
      <c r="D45" s="131"/>
      <c r="E45" s="131"/>
      <c r="F45" s="131"/>
      <c r="G45" s="132"/>
      <c r="H45" s="133"/>
      <c r="I45" s="123"/>
      <c r="J45" s="123"/>
      <c r="K45" s="134"/>
      <c r="M45" s="124"/>
      <c r="N45" s="125"/>
      <c r="O45" s="124"/>
      <c r="P45" s="124"/>
      <c r="Q45" s="124"/>
      <c r="R45" s="124"/>
      <c r="S45" s="133"/>
      <c r="T45" s="133"/>
      <c r="U45" s="10"/>
    </row>
    <row r="46" spans="1:21" s="13" customFormat="1" ht="13.5" customHeight="1">
      <c r="A46" s="129" t="s">
        <v>130</v>
      </c>
      <c r="B46" s="130" t="s">
        <v>131</v>
      </c>
      <c r="C46" s="131"/>
      <c r="D46" s="131"/>
      <c r="E46" s="131"/>
      <c r="F46" s="131"/>
      <c r="G46" s="125"/>
      <c r="H46" s="126"/>
      <c r="I46" s="131"/>
      <c r="J46" s="131"/>
      <c r="K46" s="135"/>
      <c r="M46" s="124"/>
      <c r="N46" s="125"/>
      <c r="O46" s="124"/>
      <c r="P46" s="124"/>
      <c r="Q46" s="124"/>
      <c r="R46" s="124"/>
      <c r="S46" s="126"/>
      <c r="T46" s="126"/>
      <c r="U46" s="14"/>
    </row>
    <row r="47" spans="1:21" s="13" customFormat="1" ht="13.5" customHeight="1">
      <c r="A47" s="129" t="s">
        <v>132</v>
      </c>
      <c r="B47" s="130" t="s">
        <v>133</v>
      </c>
      <c r="C47" s="131"/>
      <c r="D47" s="131"/>
      <c r="E47" s="131"/>
      <c r="F47" s="131"/>
      <c r="G47" s="125"/>
      <c r="H47" s="126"/>
      <c r="I47" s="131"/>
      <c r="J47" s="131"/>
      <c r="K47" s="135"/>
      <c r="M47" s="124"/>
      <c r="N47" s="125"/>
      <c r="O47" s="124"/>
      <c r="P47" s="124"/>
      <c r="Q47" s="124"/>
      <c r="R47" s="124"/>
      <c r="S47" s="126"/>
      <c r="T47" s="126"/>
      <c r="U47" s="14"/>
    </row>
    <row r="48" spans="1:21" s="13" customFormat="1" ht="13.5" customHeight="1" thickBot="1">
      <c r="A48" s="129" t="s">
        <v>134</v>
      </c>
      <c r="B48" s="130" t="s">
        <v>135</v>
      </c>
      <c r="C48" s="123"/>
      <c r="D48" s="123"/>
      <c r="E48" s="123"/>
      <c r="F48" s="123"/>
      <c r="G48" s="125"/>
      <c r="H48" s="126"/>
      <c r="I48" s="131"/>
      <c r="J48" s="131"/>
      <c r="K48" s="135"/>
      <c r="M48" s="124"/>
      <c r="N48" s="125"/>
      <c r="O48" s="124"/>
      <c r="P48" s="124"/>
      <c r="Q48" s="124"/>
      <c r="R48" s="124"/>
      <c r="S48" s="126"/>
      <c r="T48" s="126"/>
      <c r="U48" s="14"/>
    </row>
    <row r="49" spans="1:21" ht="12.75">
      <c r="A49" s="129" t="s">
        <v>136</v>
      </c>
      <c r="B49" s="130" t="s">
        <v>137</v>
      </c>
      <c r="C49" s="123"/>
      <c r="D49" s="123"/>
      <c r="E49" s="123"/>
      <c r="F49" s="123"/>
      <c r="G49" s="123"/>
      <c r="H49" s="123"/>
      <c r="I49" s="123"/>
      <c r="J49" s="123"/>
      <c r="K49" s="134"/>
      <c r="M49" s="124"/>
      <c r="N49" s="125"/>
      <c r="O49" s="124"/>
      <c r="P49" s="124"/>
      <c r="Q49" s="124"/>
      <c r="R49" s="124"/>
      <c r="S49" s="136"/>
      <c r="T49" s="136"/>
      <c r="U49" s="137"/>
    </row>
    <row r="50" spans="1:24" ht="12.75">
      <c r="A50" s="129" t="s">
        <v>138</v>
      </c>
      <c r="B50" s="130" t="s">
        <v>139</v>
      </c>
      <c r="C50" s="123"/>
      <c r="D50" s="123"/>
      <c r="E50" s="123"/>
      <c r="F50" s="123"/>
      <c r="G50" s="123"/>
      <c r="H50" s="123"/>
      <c r="I50" s="123"/>
      <c r="J50" s="123"/>
      <c r="K50" s="134"/>
      <c r="M50" s="138"/>
      <c r="N50" s="139"/>
      <c r="O50" s="140"/>
      <c r="R50" s="141"/>
      <c r="S50" s="136"/>
      <c r="T50" s="136"/>
      <c r="U50" s="136"/>
      <c r="V50" s="123"/>
      <c r="W50" s="123"/>
      <c r="X50" s="123"/>
    </row>
    <row r="51" spans="1:24" ht="12.75">
      <c r="A51" s="129" t="s">
        <v>140</v>
      </c>
      <c r="B51" s="130" t="s">
        <v>141</v>
      </c>
      <c r="C51" s="123"/>
      <c r="D51" s="123"/>
      <c r="E51" s="123"/>
      <c r="F51" s="123"/>
      <c r="G51" s="123"/>
      <c r="H51" s="123"/>
      <c r="I51" s="123"/>
      <c r="J51" s="123"/>
      <c r="K51" s="134"/>
      <c r="L51" s="142"/>
      <c r="M51" s="142"/>
      <c r="N51" s="142"/>
      <c r="O51" s="142"/>
      <c r="P51" s="142"/>
      <c r="Q51" s="142"/>
      <c r="R51" s="142"/>
      <c r="S51" s="143"/>
      <c r="T51" s="143"/>
      <c r="U51" s="143"/>
      <c r="V51" s="143"/>
      <c r="W51" s="144"/>
      <c r="X51" s="144"/>
    </row>
    <row r="52" spans="1:24" ht="12.75">
      <c r="A52" s="129"/>
      <c r="B52" s="130" t="s">
        <v>142</v>
      </c>
      <c r="C52" s="123"/>
      <c r="D52" s="123"/>
      <c r="E52" s="123"/>
      <c r="F52" s="123"/>
      <c r="G52" s="123"/>
      <c r="H52" s="123"/>
      <c r="I52" s="123"/>
      <c r="J52" s="123"/>
      <c r="K52" s="134"/>
      <c r="L52" s="142"/>
      <c r="M52" s="142"/>
      <c r="N52" s="142"/>
      <c r="O52" s="142"/>
      <c r="P52" s="142"/>
      <c r="Q52" s="142"/>
      <c r="R52" s="142"/>
      <c r="S52" s="143"/>
      <c r="T52" s="143"/>
      <c r="U52" s="143"/>
      <c r="V52" s="143"/>
      <c r="W52" s="144"/>
      <c r="X52" s="144"/>
    </row>
    <row r="53" spans="1:24" ht="12.75">
      <c r="A53" s="145"/>
      <c r="B53" s="130" t="s">
        <v>143</v>
      </c>
      <c r="C53" s="123"/>
      <c r="D53" s="123"/>
      <c r="E53" s="123"/>
      <c r="F53" s="123"/>
      <c r="G53" s="123"/>
      <c r="H53" s="123"/>
      <c r="I53" s="123"/>
      <c r="J53" s="123"/>
      <c r="K53" s="134"/>
      <c r="L53" s="146"/>
      <c r="M53" s="147"/>
      <c r="N53" s="147"/>
      <c r="O53" s="147"/>
      <c r="P53" s="147"/>
      <c r="Q53" s="148"/>
      <c r="R53" s="148"/>
      <c r="S53" s="148"/>
      <c r="T53" s="148"/>
      <c r="U53" s="148"/>
      <c r="V53" s="148"/>
      <c r="W53" s="148"/>
      <c r="X53" s="148"/>
    </row>
    <row r="54" spans="1:24" ht="13.5" thickBot="1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1"/>
      <c r="L54" s="99"/>
      <c r="M54" s="99"/>
      <c r="N54" s="99"/>
      <c r="O54" s="99"/>
      <c r="P54" s="99"/>
      <c r="Q54" s="148"/>
      <c r="R54" s="148"/>
      <c r="S54" s="148"/>
      <c r="T54" s="148"/>
      <c r="U54" s="148"/>
      <c r="V54" s="148"/>
      <c r="W54" s="148"/>
      <c r="X54" s="148"/>
    </row>
    <row r="55" spans="12:24" ht="12.75">
      <c r="L55" s="99"/>
      <c r="M55" s="99"/>
      <c r="N55" s="99"/>
      <c r="O55" s="99"/>
      <c r="P55" s="99"/>
      <c r="Q55" s="148"/>
      <c r="R55" s="148"/>
      <c r="S55" s="148"/>
      <c r="T55" s="148"/>
      <c r="U55" s="148"/>
      <c r="V55" s="148"/>
      <c r="W55" s="148"/>
      <c r="X55" s="148"/>
    </row>
    <row r="56" spans="12:24" ht="13.5" thickBot="1">
      <c r="L56" s="147"/>
      <c r="M56" s="147"/>
      <c r="N56" s="147"/>
      <c r="O56" s="147"/>
      <c r="P56" s="147"/>
      <c r="Q56" s="152"/>
      <c r="R56" s="152"/>
      <c r="S56" s="152"/>
      <c r="T56" s="152"/>
      <c r="U56" s="152"/>
      <c r="V56" s="152"/>
      <c r="W56" s="152"/>
      <c r="X56" s="152"/>
    </row>
    <row r="57" spans="2:24" ht="15.75" customHeight="1">
      <c r="B57" s="236" t="s">
        <v>144</v>
      </c>
      <c r="C57" s="237"/>
      <c r="D57" s="237"/>
      <c r="E57" s="237"/>
      <c r="F57" s="238"/>
      <c r="G57" s="239"/>
      <c r="L57" s="99"/>
      <c r="M57" s="99"/>
      <c r="N57" s="99"/>
      <c r="O57" s="240" t="s">
        <v>145</v>
      </c>
      <c r="P57" s="241"/>
      <c r="Q57" s="241"/>
      <c r="R57" s="242"/>
      <c r="S57" s="153"/>
      <c r="T57" s="153"/>
      <c r="U57" s="153"/>
      <c r="V57" s="153"/>
      <c r="W57" s="153"/>
      <c r="X57" s="153"/>
    </row>
    <row r="58" spans="2:24" ht="12.75">
      <c r="B58" s="243" t="s">
        <v>146</v>
      </c>
      <c r="C58" s="244"/>
      <c r="D58" s="244"/>
      <c r="E58" s="244"/>
      <c r="F58" s="245"/>
      <c r="G58" s="246"/>
      <c r="H58" s="154"/>
      <c r="I58" s="154"/>
      <c r="J58" s="154"/>
      <c r="K58" s="154"/>
      <c r="L58" s="99"/>
      <c r="M58" s="99"/>
      <c r="N58" s="99"/>
      <c r="O58" s="243" t="s">
        <v>147</v>
      </c>
      <c r="P58" s="244"/>
      <c r="Q58" s="244"/>
      <c r="R58" s="246"/>
      <c r="S58" s="153"/>
      <c r="T58" s="153"/>
      <c r="U58" s="153"/>
      <c r="V58" s="153"/>
      <c r="W58" s="153"/>
      <c r="X58" s="153"/>
    </row>
    <row r="59" spans="2:24" ht="12.75">
      <c r="B59" s="243"/>
      <c r="C59" s="244"/>
      <c r="D59" s="244"/>
      <c r="E59" s="244"/>
      <c r="F59" s="245"/>
      <c r="G59" s="246"/>
      <c r="H59" s="154"/>
      <c r="I59" s="154"/>
      <c r="J59" s="154"/>
      <c r="K59" s="154"/>
      <c r="L59" s="154"/>
      <c r="M59" s="154"/>
      <c r="N59" s="155"/>
      <c r="O59" s="243"/>
      <c r="P59" s="244"/>
      <c r="Q59" s="244"/>
      <c r="R59" s="246"/>
      <c r="S59" s="123"/>
      <c r="T59" s="123"/>
      <c r="U59" s="123"/>
      <c r="V59" s="123"/>
      <c r="W59" s="123"/>
      <c r="X59" s="123"/>
    </row>
    <row r="60" spans="2:18" ht="12.75">
      <c r="B60" s="243"/>
      <c r="C60" s="244"/>
      <c r="D60" s="244"/>
      <c r="E60" s="244"/>
      <c r="F60" s="245"/>
      <c r="G60" s="246"/>
      <c r="O60" s="243"/>
      <c r="P60" s="244"/>
      <c r="Q60" s="244"/>
      <c r="R60" s="246"/>
    </row>
    <row r="61" spans="2:18" ht="12.75">
      <c r="B61" s="243"/>
      <c r="C61" s="244"/>
      <c r="D61" s="244"/>
      <c r="E61" s="244"/>
      <c r="F61" s="245"/>
      <c r="G61" s="246"/>
      <c r="O61" s="243"/>
      <c r="P61" s="244"/>
      <c r="Q61" s="244"/>
      <c r="R61" s="246"/>
    </row>
    <row r="62" spans="2:18" ht="12.75">
      <c r="B62" s="247" t="s">
        <v>148</v>
      </c>
      <c r="C62" s="248"/>
      <c r="D62" s="248"/>
      <c r="E62" s="248"/>
      <c r="F62" s="249"/>
      <c r="G62" s="250"/>
      <c r="O62" s="247" t="s">
        <v>148</v>
      </c>
      <c r="P62" s="248"/>
      <c r="Q62" s="248"/>
      <c r="R62" s="250"/>
    </row>
    <row r="63" spans="2:18" ht="12.75">
      <c r="B63" s="247"/>
      <c r="C63" s="248"/>
      <c r="D63" s="248"/>
      <c r="E63" s="248"/>
      <c r="F63" s="249"/>
      <c r="G63" s="250"/>
      <c r="O63" s="247"/>
      <c r="P63" s="248"/>
      <c r="Q63" s="248"/>
      <c r="R63" s="250"/>
    </row>
    <row r="64" spans="2:18" ht="12.75">
      <c r="B64" s="247"/>
      <c r="C64" s="248"/>
      <c r="D64" s="248"/>
      <c r="E64" s="248"/>
      <c r="F64" s="249"/>
      <c r="G64" s="250"/>
      <c r="O64" s="247"/>
      <c r="P64" s="248"/>
      <c r="Q64" s="248"/>
      <c r="R64" s="250"/>
    </row>
    <row r="65" spans="2:18" ht="13.5" thickBot="1">
      <c r="B65" s="251"/>
      <c r="C65" s="252"/>
      <c r="D65" s="252"/>
      <c r="E65" s="252"/>
      <c r="F65" s="253"/>
      <c r="G65" s="254"/>
      <c r="O65" s="251"/>
      <c r="P65" s="252"/>
      <c r="Q65" s="252"/>
      <c r="R65" s="254"/>
    </row>
  </sheetData>
  <sheetProtection/>
  <mergeCells count="63">
    <mergeCell ref="M43:R43"/>
    <mergeCell ref="B57:G57"/>
    <mergeCell ref="O57:R57"/>
    <mergeCell ref="B58:G61"/>
    <mergeCell ref="O58:R61"/>
    <mergeCell ref="B62:G65"/>
    <mergeCell ref="O62:R65"/>
    <mergeCell ref="A39:H39"/>
    <mergeCell ref="Q39:R39"/>
    <mergeCell ref="B40:K40"/>
    <mergeCell ref="B41:K41"/>
    <mergeCell ref="B42:K42"/>
    <mergeCell ref="L42:O42"/>
    <mergeCell ref="A32:A33"/>
    <mergeCell ref="B33:L33"/>
    <mergeCell ref="A34:A35"/>
    <mergeCell ref="B35:L35"/>
    <mergeCell ref="A36:A37"/>
    <mergeCell ref="B37:L37"/>
    <mergeCell ref="A25:A27"/>
    <mergeCell ref="B27:L27"/>
    <mergeCell ref="A28:A29"/>
    <mergeCell ref="B29:L29"/>
    <mergeCell ref="A30:A31"/>
    <mergeCell ref="B31:L31"/>
    <mergeCell ref="A14:A17"/>
    <mergeCell ref="B17:L17"/>
    <mergeCell ref="A18:A19"/>
    <mergeCell ref="B19:L19"/>
    <mergeCell ref="A20:A24"/>
    <mergeCell ref="B24:L24"/>
    <mergeCell ref="O9:O11"/>
    <mergeCell ref="P9:P11"/>
    <mergeCell ref="Q9:Q11"/>
    <mergeCell ref="R9:R11"/>
    <mergeCell ref="C10:C11"/>
    <mergeCell ref="D10:D11"/>
    <mergeCell ref="E10:E11"/>
    <mergeCell ref="O8:R8"/>
    <mergeCell ref="B9:B11"/>
    <mergeCell ref="C9:E9"/>
    <mergeCell ref="F9:F11"/>
    <mergeCell ref="G9:G11"/>
    <mergeCell ref="H9:H11"/>
    <mergeCell ref="I9:I11"/>
    <mergeCell ref="J9:J11"/>
    <mergeCell ref="K9:L10"/>
    <mergeCell ref="M9:M11"/>
    <mergeCell ref="A5:C5"/>
    <mergeCell ref="H5:I5"/>
    <mergeCell ref="A6:C6"/>
    <mergeCell ref="H6:I6"/>
    <mergeCell ref="A8:A13"/>
    <mergeCell ref="B8:N8"/>
    <mergeCell ref="N9:N11"/>
    <mergeCell ref="A2:C2"/>
    <mergeCell ref="D2:F2"/>
    <mergeCell ref="G2:K2"/>
    <mergeCell ref="L2:R2"/>
    <mergeCell ref="A3:C3"/>
    <mergeCell ref="D3:F3"/>
    <mergeCell ref="G3:K3"/>
    <mergeCell ref="L3:R3"/>
  </mergeCells>
  <conditionalFormatting sqref="O18 O20 O28 O30 O32 O34 O36 O14:O16">
    <cfRule type="expression" priority="11" dxfId="0" stopIfTrue="1">
      <formula>J14="EUR"</formula>
    </cfRule>
  </conditionalFormatting>
  <conditionalFormatting sqref="P18 P20 P28 P30 P32 P34 P36 P14:P16">
    <cfRule type="expression" priority="12" dxfId="0" stopIfTrue="1">
      <formula>J14="CZK"</formula>
    </cfRule>
  </conditionalFormatting>
  <conditionalFormatting sqref="O25">
    <cfRule type="expression" priority="9" dxfId="0" stopIfTrue="1">
      <formula>J25="EUR"</formula>
    </cfRule>
  </conditionalFormatting>
  <conditionalFormatting sqref="P25">
    <cfRule type="expression" priority="10" dxfId="0" stopIfTrue="1">
      <formula>J25="CZK"</formula>
    </cfRule>
  </conditionalFormatting>
  <conditionalFormatting sqref="O26">
    <cfRule type="expression" priority="7" dxfId="0" stopIfTrue="1">
      <formula>J26="EUR"</formula>
    </cfRule>
  </conditionalFormatting>
  <conditionalFormatting sqref="P26">
    <cfRule type="expression" priority="8" dxfId="0" stopIfTrue="1">
      <formula>J26="CZK"</formula>
    </cfRule>
  </conditionalFormatting>
  <conditionalFormatting sqref="O21">
    <cfRule type="expression" priority="5" dxfId="0" stopIfTrue="1">
      <formula>J21="EUR"</formula>
    </cfRule>
  </conditionalFormatting>
  <conditionalFormatting sqref="P21">
    <cfRule type="expression" priority="6" dxfId="0" stopIfTrue="1">
      <formula>J21="CZK"</formula>
    </cfRule>
  </conditionalFormatting>
  <conditionalFormatting sqref="O22">
    <cfRule type="expression" priority="3" dxfId="0" stopIfTrue="1">
      <formula>J22="EUR"</formula>
    </cfRule>
  </conditionalFormatting>
  <conditionalFormatting sqref="P22">
    <cfRule type="expression" priority="4" dxfId="0" stopIfTrue="1">
      <formula>J22="CZK"</formula>
    </cfRule>
  </conditionalFormatting>
  <conditionalFormatting sqref="O23">
    <cfRule type="expression" priority="1" dxfId="0" stopIfTrue="1">
      <formula>J23="EUR"</formula>
    </cfRule>
  </conditionalFormatting>
  <conditionalFormatting sqref="P23">
    <cfRule type="expression" priority="2" dxfId="0" stopIfTrue="1">
      <formula>J23="CZK"</formula>
    </cfRule>
  </conditionalFormatting>
  <dataValidations count="5">
    <dataValidation allowBlank="1" showInputMessage="1" showErrorMessage="1" prompt="Vlož číslo a acronym projektu!!!!!!!!!!!!" sqref="D3"/>
    <dataValidation type="list" allowBlank="1" showInputMessage="1" showErrorMessage="1" sqref="D14:D16 D18 D36 D28 D30 D32 D34 D25:D26 D20:D23">
      <formula1>$AW$1:$AW$11</formula1>
    </dataValidation>
    <dataValidation type="list" allowBlank="1" showInputMessage="1" showErrorMessage="1" sqref="D5:D6">
      <formula1>"ANO, NE"</formula1>
    </dataValidation>
    <dataValidation type="list" allowBlank="1" showInputMessage="1" showErrorMessage="1" sqref="J14:J16 J36 J30 J34 J28 J18 J32 J25:J26 J20:J23">
      <formula1>"CZK,EUR"</formula1>
    </dataValidation>
    <dataValidation type="custom" allowBlank="1" showInputMessage="1" showErrorMessage="1" sqref="M40:Q40 R37 M17:P17 R17 M19:P19 R19 M35:P35 M27:P27 M20:M23 R27 M29:P29 M31:P31 R31 R35 R24 R29 R33 M33:P33 M37:P37 M34 A44:K54 M32 M30 M18 Q42 M28 M36 M14:M16 Q14:Q37 M25:M26 M24:P24">
      <formula1>M40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46" r:id="rId3"/>
  <headerFooter alignWithMargins="0">
    <oddHeader>&amp;LFinannčí zpráva pro OP Central Europe (OP Nadnárodní spolupráce)&amp;RSoupiska výdajů
&amp;"Arial,Tučné"&amp;11RK-35-2013-61, př. 2
počet stran: 2</oddHeader>
    <oddFooter>&amp;L&amp;F&amp;CStránka &amp;P z &amp;N&amp;RVerze z  02_2012</oddFooter>
  </headerFooter>
  <rowBreaks count="1" manualBreakCount="1">
    <brk id="27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Richard</dc:creator>
  <cp:keywords/>
  <dc:description/>
  <cp:lastModifiedBy>Jakoubková Marie</cp:lastModifiedBy>
  <cp:lastPrinted>2013-10-25T05:28:09Z</cp:lastPrinted>
  <dcterms:created xsi:type="dcterms:W3CDTF">2013-10-21T06:23:35Z</dcterms:created>
  <dcterms:modified xsi:type="dcterms:W3CDTF">2013-10-25T05:28:12Z</dcterms:modified>
  <cp:category/>
  <cp:version/>
  <cp:contentType/>
  <cp:contentStatus/>
</cp:coreProperties>
</file>